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n\Documents\Data Analytics Bootcamp\Module 1\Homework 1 Excel\"/>
    </mc:Choice>
  </mc:AlternateContent>
  <xr:revisionPtr revIDLastSave="0" documentId="13_ncr:1_{BB922313-92F2-42A3-9BA6-9D7A5146770D}" xr6:coauthVersionLast="43" xr6:coauthVersionMax="43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Parent Category" sheetId="2" r:id="rId2"/>
    <sheet name="Sub-category" sheetId="4" r:id="rId3"/>
    <sheet name="Date Created" sheetId="7" r:id="rId4"/>
    <sheet name="Bonus" sheetId="13" r:id="rId5"/>
    <sheet name="Statistical Analysis" sheetId="14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5" i="13" l="1"/>
  <c r="M2" i="14" l="1"/>
  <c r="N3" i="14"/>
  <c r="N2" i="14"/>
  <c r="M3" i="14"/>
  <c r="L3" i="14"/>
  <c r="L2" i="14"/>
  <c r="K3" i="14"/>
  <c r="K2" i="14"/>
  <c r="J3" i="14"/>
  <c r="J2" i="14"/>
  <c r="I3" i="14"/>
  <c r="I2" i="14"/>
  <c r="C2" i="13"/>
  <c r="D2" i="13"/>
  <c r="C3" i="13"/>
  <c r="D3" i="13"/>
  <c r="C4" i="13"/>
  <c r="G4" i="13" s="1"/>
  <c r="D4" i="13"/>
  <c r="H4" i="13" s="1"/>
  <c r="C5" i="13"/>
  <c r="D5" i="13"/>
  <c r="C6" i="13"/>
  <c r="D6" i="13"/>
  <c r="H6" i="13" s="1"/>
  <c r="C7" i="13"/>
  <c r="D7" i="13"/>
  <c r="C8" i="13"/>
  <c r="D8" i="13"/>
  <c r="C9" i="13"/>
  <c r="D9" i="13"/>
  <c r="C10" i="13"/>
  <c r="G10" i="13" s="1"/>
  <c r="D10" i="13"/>
  <c r="H10" i="13" s="1"/>
  <c r="C11" i="13"/>
  <c r="D11" i="13"/>
  <c r="C12" i="13"/>
  <c r="D12" i="13"/>
  <c r="H12" i="13" s="1"/>
  <c r="C13" i="13"/>
  <c r="D13" i="13"/>
  <c r="B12" i="13"/>
  <c r="E12" i="13" s="1"/>
  <c r="B11" i="13"/>
  <c r="E11" i="13" s="1"/>
  <c r="B10" i="13"/>
  <c r="E10" i="13" s="1"/>
  <c r="B9" i="13"/>
  <c r="E9" i="13" s="1"/>
  <c r="B8" i="13"/>
  <c r="B7" i="13"/>
  <c r="E7" i="13" s="1"/>
  <c r="B6" i="13"/>
  <c r="E6" i="13" s="1"/>
  <c r="E5" i="13"/>
  <c r="B3" i="13"/>
  <c r="E3" i="13" s="1"/>
  <c r="B4" i="13"/>
  <c r="E4" i="13" s="1"/>
  <c r="B13" i="13"/>
  <c r="B2" i="13"/>
  <c r="H9" i="13" l="1"/>
  <c r="H3" i="13"/>
  <c r="G13" i="13"/>
  <c r="G7" i="13"/>
  <c r="G12" i="13"/>
  <c r="G9" i="13"/>
  <c r="G6" i="13"/>
  <c r="G3" i="13"/>
  <c r="F2" i="13"/>
  <c r="F13" i="13"/>
  <c r="H11" i="13"/>
  <c r="H5" i="13"/>
  <c r="H7" i="13"/>
  <c r="G11" i="13"/>
  <c r="G5" i="13"/>
  <c r="E2" i="13"/>
  <c r="G2" i="13" s="1"/>
  <c r="E8" i="13"/>
  <c r="G8" i="13" s="1"/>
  <c r="F7" i="13"/>
  <c r="E13" i="13"/>
  <c r="H13" i="13" s="1"/>
  <c r="F12" i="13"/>
  <c r="F6" i="13"/>
  <c r="F11" i="13"/>
  <c r="F5" i="13"/>
  <c r="F10" i="13"/>
  <c r="F4" i="13"/>
  <c r="F9" i="13"/>
  <c r="F3" i="13"/>
  <c r="R2" i="1"/>
  <c r="S2" i="1"/>
  <c r="S3" i="1"/>
  <c r="R3" i="1"/>
  <c r="S4" i="1"/>
  <c r="R4" i="1"/>
  <c r="S5" i="1"/>
  <c r="R5" i="1"/>
  <c r="S6" i="1"/>
  <c r="R6" i="1"/>
  <c r="S7" i="1"/>
  <c r="R7" i="1"/>
  <c r="S8" i="1"/>
  <c r="R8" i="1"/>
  <c r="S9" i="1"/>
  <c r="R9" i="1"/>
  <c r="S10" i="1"/>
  <c r="R10" i="1"/>
  <c r="S11" i="1"/>
  <c r="R11" i="1"/>
  <c r="S12" i="1"/>
  <c r="R12" i="1"/>
  <c r="S13" i="1"/>
  <c r="R13" i="1"/>
  <c r="S14" i="1"/>
  <c r="R14" i="1"/>
  <c r="S15" i="1"/>
  <c r="R15" i="1"/>
  <c r="S16" i="1"/>
  <c r="R16" i="1"/>
  <c r="S17" i="1"/>
  <c r="R17" i="1"/>
  <c r="S18" i="1"/>
  <c r="R18" i="1"/>
  <c r="S19" i="1"/>
  <c r="R19" i="1"/>
  <c r="S20" i="1"/>
  <c r="R20" i="1"/>
  <c r="S21" i="1"/>
  <c r="R21" i="1"/>
  <c r="S22" i="1"/>
  <c r="R22" i="1"/>
  <c r="S23" i="1"/>
  <c r="R23" i="1"/>
  <c r="S24" i="1"/>
  <c r="R24" i="1"/>
  <c r="S25" i="1"/>
  <c r="R25" i="1"/>
  <c r="S26" i="1"/>
  <c r="R26" i="1"/>
  <c r="S27" i="1"/>
  <c r="R27" i="1"/>
  <c r="S28" i="1"/>
  <c r="R28" i="1"/>
  <c r="S29" i="1"/>
  <c r="R29" i="1"/>
  <c r="S30" i="1"/>
  <c r="R30" i="1"/>
  <c r="S31" i="1"/>
  <c r="R31" i="1"/>
  <c r="S32" i="1"/>
  <c r="R32" i="1"/>
  <c r="S33" i="1"/>
  <c r="R33" i="1"/>
  <c r="S34" i="1"/>
  <c r="R34" i="1"/>
  <c r="S35" i="1"/>
  <c r="R35" i="1"/>
  <c r="S36" i="1"/>
  <c r="R36" i="1"/>
  <c r="S37" i="1"/>
  <c r="R37" i="1"/>
  <c r="S38" i="1"/>
  <c r="R38" i="1"/>
  <c r="S39" i="1"/>
  <c r="R39" i="1"/>
  <c r="S40" i="1"/>
  <c r="R40" i="1"/>
  <c r="S41" i="1"/>
  <c r="R41" i="1"/>
  <c r="S42" i="1"/>
  <c r="R42" i="1"/>
  <c r="S43" i="1"/>
  <c r="R43" i="1"/>
  <c r="S44" i="1"/>
  <c r="R44" i="1"/>
  <c r="S45" i="1"/>
  <c r="R45" i="1"/>
  <c r="S46" i="1"/>
  <c r="R46" i="1"/>
  <c r="S47" i="1"/>
  <c r="R47" i="1"/>
  <c r="S48" i="1"/>
  <c r="R48" i="1"/>
  <c r="S49" i="1"/>
  <c r="R49" i="1"/>
  <c r="S50" i="1"/>
  <c r="R50" i="1"/>
  <c r="S51" i="1"/>
  <c r="R51" i="1"/>
  <c r="S52" i="1"/>
  <c r="R52" i="1"/>
  <c r="S53" i="1"/>
  <c r="R53" i="1"/>
  <c r="S54" i="1"/>
  <c r="R54" i="1"/>
  <c r="S55" i="1"/>
  <c r="R55" i="1"/>
  <c r="S56" i="1"/>
  <c r="R56" i="1"/>
  <c r="S57" i="1"/>
  <c r="R57" i="1"/>
  <c r="S58" i="1"/>
  <c r="R58" i="1"/>
  <c r="S59" i="1"/>
  <c r="R59" i="1"/>
  <c r="S60" i="1"/>
  <c r="R60" i="1"/>
  <c r="S61" i="1"/>
  <c r="R61" i="1"/>
  <c r="S62" i="1"/>
  <c r="R62" i="1"/>
  <c r="S63" i="1"/>
  <c r="R63" i="1"/>
  <c r="S64" i="1"/>
  <c r="R64" i="1"/>
  <c r="S65" i="1"/>
  <c r="R65" i="1"/>
  <c r="S66" i="1"/>
  <c r="R66" i="1"/>
  <c r="S67" i="1"/>
  <c r="R67" i="1"/>
  <c r="S68" i="1"/>
  <c r="R68" i="1"/>
  <c r="S69" i="1"/>
  <c r="R69" i="1"/>
  <c r="S70" i="1"/>
  <c r="R70" i="1"/>
  <c r="S71" i="1"/>
  <c r="R71" i="1"/>
  <c r="S72" i="1"/>
  <c r="R72" i="1"/>
  <c r="S73" i="1"/>
  <c r="R73" i="1"/>
  <c r="S74" i="1"/>
  <c r="R74" i="1"/>
  <c r="S75" i="1"/>
  <c r="R75" i="1"/>
  <c r="S76" i="1"/>
  <c r="R76" i="1"/>
  <c r="S77" i="1"/>
  <c r="R77" i="1"/>
  <c r="S78" i="1"/>
  <c r="R78" i="1"/>
  <c r="S79" i="1"/>
  <c r="R79" i="1"/>
  <c r="S80" i="1"/>
  <c r="R80" i="1"/>
  <c r="S81" i="1"/>
  <c r="R81" i="1"/>
  <c r="S82" i="1"/>
  <c r="R82" i="1"/>
  <c r="S83" i="1"/>
  <c r="R83" i="1"/>
  <c r="S84" i="1"/>
  <c r="R84" i="1"/>
  <c r="S85" i="1"/>
  <c r="R85" i="1"/>
  <c r="S86" i="1"/>
  <c r="R86" i="1"/>
  <c r="S87" i="1"/>
  <c r="R87" i="1"/>
  <c r="S88" i="1"/>
  <c r="R88" i="1"/>
  <c r="S89" i="1"/>
  <c r="R89" i="1"/>
  <c r="S90" i="1"/>
  <c r="R90" i="1"/>
  <c r="S91" i="1"/>
  <c r="R91" i="1"/>
  <c r="S92" i="1"/>
  <c r="R92" i="1"/>
  <c r="S93" i="1"/>
  <c r="R93" i="1"/>
  <c r="S94" i="1"/>
  <c r="R94" i="1"/>
  <c r="S95" i="1"/>
  <c r="R95" i="1"/>
  <c r="S96" i="1"/>
  <c r="R96" i="1"/>
  <c r="S97" i="1"/>
  <c r="R97" i="1"/>
  <c r="S98" i="1"/>
  <c r="R98" i="1"/>
  <c r="S99" i="1"/>
  <c r="R99" i="1"/>
  <c r="S100" i="1"/>
  <c r="R100" i="1"/>
  <c r="S101" i="1"/>
  <c r="R101" i="1"/>
  <c r="S102" i="1"/>
  <c r="R102" i="1"/>
  <c r="S103" i="1"/>
  <c r="R103" i="1"/>
  <c r="S104" i="1"/>
  <c r="R104" i="1"/>
  <c r="S105" i="1"/>
  <c r="R105" i="1"/>
  <c r="S106" i="1"/>
  <c r="R106" i="1"/>
  <c r="S107" i="1"/>
  <c r="R107" i="1"/>
  <c r="S108" i="1"/>
  <c r="R108" i="1"/>
  <c r="S109" i="1"/>
  <c r="R109" i="1"/>
  <c r="S110" i="1"/>
  <c r="R110" i="1"/>
  <c r="S111" i="1"/>
  <c r="R111" i="1"/>
  <c r="S112" i="1"/>
  <c r="R112" i="1"/>
  <c r="S113" i="1"/>
  <c r="R113" i="1"/>
  <c r="S114" i="1"/>
  <c r="R114" i="1"/>
  <c r="S115" i="1"/>
  <c r="R115" i="1"/>
  <c r="S116" i="1"/>
  <c r="R116" i="1"/>
  <c r="S117" i="1"/>
  <c r="R117" i="1"/>
  <c r="S118" i="1"/>
  <c r="R118" i="1"/>
  <c r="S119" i="1"/>
  <c r="R119" i="1"/>
  <c r="S120" i="1"/>
  <c r="R120" i="1"/>
  <c r="S121" i="1"/>
  <c r="R121" i="1"/>
  <c r="S122" i="1"/>
  <c r="R122" i="1"/>
  <c r="S123" i="1"/>
  <c r="R123" i="1"/>
  <c r="S124" i="1"/>
  <c r="R124" i="1"/>
  <c r="S125" i="1"/>
  <c r="R125" i="1"/>
  <c r="S126" i="1"/>
  <c r="R126" i="1"/>
  <c r="S127" i="1"/>
  <c r="R127" i="1"/>
  <c r="S128" i="1"/>
  <c r="R128" i="1"/>
  <c r="S129" i="1"/>
  <c r="R129" i="1"/>
  <c r="S130" i="1"/>
  <c r="R130" i="1"/>
  <c r="S131" i="1"/>
  <c r="R131" i="1"/>
  <c r="S132" i="1"/>
  <c r="R132" i="1"/>
  <c r="S133" i="1"/>
  <c r="R133" i="1"/>
  <c r="S134" i="1"/>
  <c r="R134" i="1"/>
  <c r="S135" i="1"/>
  <c r="R135" i="1"/>
  <c r="S136" i="1"/>
  <c r="R136" i="1"/>
  <c r="S137" i="1"/>
  <c r="R137" i="1"/>
  <c r="S138" i="1"/>
  <c r="R138" i="1"/>
  <c r="S139" i="1"/>
  <c r="R139" i="1"/>
  <c r="S140" i="1"/>
  <c r="R140" i="1"/>
  <c r="S141" i="1"/>
  <c r="R141" i="1"/>
  <c r="S142" i="1"/>
  <c r="R142" i="1"/>
  <c r="S143" i="1"/>
  <c r="R143" i="1"/>
  <c r="S144" i="1"/>
  <c r="R144" i="1"/>
  <c r="S145" i="1"/>
  <c r="R145" i="1"/>
  <c r="S146" i="1"/>
  <c r="R146" i="1"/>
  <c r="S147" i="1"/>
  <c r="R147" i="1"/>
  <c r="S148" i="1"/>
  <c r="R148" i="1"/>
  <c r="S149" i="1"/>
  <c r="R149" i="1"/>
  <c r="S150" i="1"/>
  <c r="R150" i="1"/>
  <c r="S151" i="1"/>
  <c r="R151" i="1"/>
  <c r="S152" i="1"/>
  <c r="R152" i="1"/>
  <c r="S153" i="1"/>
  <c r="R153" i="1"/>
  <c r="S154" i="1"/>
  <c r="R154" i="1"/>
  <c r="S155" i="1"/>
  <c r="R155" i="1"/>
  <c r="S156" i="1"/>
  <c r="R156" i="1"/>
  <c r="S157" i="1"/>
  <c r="R157" i="1"/>
  <c r="S158" i="1"/>
  <c r="R158" i="1"/>
  <c r="S159" i="1"/>
  <c r="R159" i="1"/>
  <c r="S160" i="1"/>
  <c r="R160" i="1"/>
  <c r="S161" i="1"/>
  <c r="R161" i="1"/>
  <c r="S162" i="1"/>
  <c r="R162" i="1"/>
  <c r="S163" i="1"/>
  <c r="R163" i="1"/>
  <c r="S164" i="1"/>
  <c r="R164" i="1"/>
  <c r="S165" i="1"/>
  <c r="R165" i="1"/>
  <c r="S166" i="1"/>
  <c r="R166" i="1"/>
  <c r="S167" i="1"/>
  <c r="R167" i="1"/>
  <c r="S168" i="1"/>
  <c r="R168" i="1"/>
  <c r="S169" i="1"/>
  <c r="R169" i="1"/>
  <c r="S170" i="1"/>
  <c r="R170" i="1"/>
  <c r="S171" i="1"/>
  <c r="R171" i="1"/>
  <c r="S172" i="1"/>
  <c r="R172" i="1"/>
  <c r="S173" i="1"/>
  <c r="R173" i="1"/>
  <c r="S174" i="1"/>
  <c r="R174" i="1"/>
  <c r="S175" i="1"/>
  <c r="R175" i="1"/>
  <c r="S176" i="1"/>
  <c r="R176" i="1"/>
  <c r="S177" i="1"/>
  <c r="R177" i="1"/>
  <c r="S178" i="1"/>
  <c r="R178" i="1"/>
  <c r="S179" i="1"/>
  <c r="R179" i="1"/>
  <c r="S180" i="1"/>
  <c r="R180" i="1"/>
  <c r="S181" i="1"/>
  <c r="R181" i="1"/>
  <c r="S182" i="1"/>
  <c r="R182" i="1"/>
  <c r="S183" i="1"/>
  <c r="R183" i="1"/>
  <c r="S184" i="1"/>
  <c r="R184" i="1"/>
  <c r="S185" i="1"/>
  <c r="R185" i="1"/>
  <c r="S186" i="1"/>
  <c r="R186" i="1"/>
  <c r="S187" i="1"/>
  <c r="R187" i="1"/>
  <c r="S188" i="1"/>
  <c r="R188" i="1"/>
  <c r="S189" i="1"/>
  <c r="R189" i="1"/>
  <c r="S190" i="1"/>
  <c r="R190" i="1"/>
  <c r="S191" i="1"/>
  <c r="R191" i="1"/>
  <c r="S192" i="1"/>
  <c r="R192" i="1"/>
  <c r="S193" i="1"/>
  <c r="R193" i="1"/>
  <c r="S194" i="1"/>
  <c r="R194" i="1"/>
  <c r="S195" i="1"/>
  <c r="R195" i="1"/>
  <c r="S196" i="1"/>
  <c r="R196" i="1"/>
  <c r="S197" i="1"/>
  <c r="R197" i="1"/>
  <c r="S198" i="1"/>
  <c r="R198" i="1"/>
  <c r="S199" i="1"/>
  <c r="R199" i="1"/>
  <c r="S200" i="1"/>
  <c r="R200" i="1"/>
  <c r="S201" i="1"/>
  <c r="R201" i="1"/>
  <c r="S202" i="1"/>
  <c r="R202" i="1"/>
  <c r="S203" i="1"/>
  <c r="R203" i="1"/>
  <c r="S204" i="1"/>
  <c r="R204" i="1"/>
  <c r="S205" i="1"/>
  <c r="R205" i="1"/>
  <c r="S206" i="1"/>
  <c r="R206" i="1"/>
  <c r="S207" i="1"/>
  <c r="R207" i="1"/>
  <c r="S208" i="1"/>
  <c r="R208" i="1"/>
  <c r="S209" i="1"/>
  <c r="R209" i="1"/>
  <c r="S210" i="1"/>
  <c r="R210" i="1"/>
  <c r="S211" i="1"/>
  <c r="R211" i="1"/>
  <c r="S212" i="1"/>
  <c r="R212" i="1"/>
  <c r="S213" i="1"/>
  <c r="R213" i="1"/>
  <c r="S214" i="1"/>
  <c r="R214" i="1"/>
  <c r="S215" i="1"/>
  <c r="R215" i="1"/>
  <c r="S216" i="1"/>
  <c r="R216" i="1"/>
  <c r="S217" i="1"/>
  <c r="R217" i="1"/>
  <c r="S218" i="1"/>
  <c r="R218" i="1"/>
  <c r="S219" i="1"/>
  <c r="R219" i="1"/>
  <c r="S220" i="1"/>
  <c r="R220" i="1"/>
  <c r="S221" i="1"/>
  <c r="R221" i="1"/>
  <c r="S222" i="1"/>
  <c r="R222" i="1"/>
  <c r="S223" i="1"/>
  <c r="R223" i="1"/>
  <c r="S224" i="1"/>
  <c r="R224" i="1"/>
  <c r="S225" i="1"/>
  <c r="R225" i="1"/>
  <c r="S226" i="1"/>
  <c r="R226" i="1"/>
  <c r="S227" i="1"/>
  <c r="R227" i="1"/>
  <c r="S228" i="1"/>
  <c r="R228" i="1"/>
  <c r="S229" i="1"/>
  <c r="R229" i="1"/>
  <c r="S230" i="1"/>
  <c r="R230" i="1"/>
  <c r="S231" i="1"/>
  <c r="R231" i="1"/>
  <c r="S232" i="1"/>
  <c r="R232" i="1"/>
  <c r="S233" i="1"/>
  <c r="R233" i="1"/>
  <c r="S234" i="1"/>
  <c r="R234" i="1"/>
  <c r="S235" i="1"/>
  <c r="R235" i="1"/>
  <c r="S236" i="1"/>
  <c r="R236" i="1"/>
  <c r="S237" i="1"/>
  <c r="R237" i="1"/>
  <c r="S238" i="1"/>
  <c r="R238" i="1"/>
  <c r="S239" i="1"/>
  <c r="R239" i="1"/>
  <c r="S240" i="1"/>
  <c r="R240" i="1"/>
  <c r="S241" i="1"/>
  <c r="R241" i="1"/>
  <c r="S242" i="1"/>
  <c r="R242" i="1"/>
  <c r="S243" i="1"/>
  <c r="R243" i="1"/>
  <c r="S244" i="1"/>
  <c r="R244" i="1"/>
  <c r="S245" i="1"/>
  <c r="R245" i="1"/>
  <c r="S246" i="1"/>
  <c r="R246" i="1"/>
  <c r="S247" i="1"/>
  <c r="R247" i="1"/>
  <c r="S248" i="1"/>
  <c r="R248" i="1"/>
  <c r="S249" i="1"/>
  <c r="R249" i="1"/>
  <c r="S250" i="1"/>
  <c r="R250" i="1"/>
  <c r="S251" i="1"/>
  <c r="R251" i="1"/>
  <c r="S252" i="1"/>
  <c r="R252" i="1"/>
  <c r="S253" i="1"/>
  <c r="R253" i="1"/>
  <c r="S254" i="1"/>
  <c r="R254" i="1"/>
  <c r="S255" i="1"/>
  <c r="R255" i="1"/>
  <c r="S256" i="1"/>
  <c r="R256" i="1"/>
  <c r="S257" i="1"/>
  <c r="R257" i="1"/>
  <c r="S258" i="1"/>
  <c r="R258" i="1"/>
  <c r="S259" i="1"/>
  <c r="R259" i="1"/>
  <c r="S260" i="1"/>
  <c r="R260" i="1"/>
  <c r="S261" i="1"/>
  <c r="R261" i="1"/>
  <c r="S262" i="1"/>
  <c r="R262" i="1"/>
  <c r="S263" i="1"/>
  <c r="R263" i="1"/>
  <c r="S264" i="1"/>
  <c r="R264" i="1"/>
  <c r="S265" i="1"/>
  <c r="R265" i="1"/>
  <c r="S266" i="1"/>
  <c r="R266" i="1"/>
  <c r="S267" i="1"/>
  <c r="R267" i="1"/>
  <c r="S268" i="1"/>
  <c r="R268" i="1"/>
  <c r="S269" i="1"/>
  <c r="R269" i="1"/>
  <c r="S270" i="1"/>
  <c r="R270" i="1"/>
  <c r="S271" i="1"/>
  <c r="R271" i="1"/>
  <c r="S272" i="1"/>
  <c r="R272" i="1"/>
  <c r="S273" i="1"/>
  <c r="R273" i="1"/>
  <c r="S274" i="1"/>
  <c r="R274" i="1"/>
  <c r="S275" i="1"/>
  <c r="R275" i="1"/>
  <c r="S276" i="1"/>
  <c r="R276" i="1"/>
  <c r="S277" i="1"/>
  <c r="R277" i="1"/>
  <c r="S278" i="1"/>
  <c r="R278" i="1"/>
  <c r="S279" i="1"/>
  <c r="R279" i="1"/>
  <c r="S280" i="1"/>
  <c r="R280" i="1"/>
  <c r="S281" i="1"/>
  <c r="R281" i="1"/>
  <c r="S282" i="1"/>
  <c r="R282" i="1"/>
  <c r="S283" i="1"/>
  <c r="R283" i="1"/>
  <c r="S284" i="1"/>
  <c r="R284" i="1"/>
  <c r="S285" i="1"/>
  <c r="R285" i="1"/>
  <c r="S286" i="1"/>
  <c r="R286" i="1"/>
  <c r="S287" i="1"/>
  <c r="R287" i="1"/>
  <c r="S288" i="1"/>
  <c r="R288" i="1"/>
  <c r="S289" i="1"/>
  <c r="R289" i="1"/>
  <c r="S290" i="1"/>
  <c r="R290" i="1"/>
  <c r="S291" i="1"/>
  <c r="R291" i="1"/>
  <c r="S292" i="1"/>
  <c r="R292" i="1"/>
  <c r="S293" i="1"/>
  <c r="R293" i="1"/>
  <c r="S294" i="1"/>
  <c r="R294" i="1"/>
  <c r="S295" i="1"/>
  <c r="R295" i="1"/>
  <c r="S296" i="1"/>
  <c r="R296" i="1"/>
  <c r="S297" i="1"/>
  <c r="R297" i="1"/>
  <c r="S298" i="1"/>
  <c r="R298" i="1"/>
  <c r="S299" i="1"/>
  <c r="R299" i="1"/>
  <c r="S300" i="1"/>
  <c r="R300" i="1"/>
  <c r="S301" i="1"/>
  <c r="R301" i="1"/>
  <c r="S302" i="1"/>
  <c r="R302" i="1"/>
  <c r="S303" i="1"/>
  <c r="R303" i="1"/>
  <c r="S304" i="1"/>
  <c r="R304" i="1"/>
  <c r="S305" i="1"/>
  <c r="R305" i="1"/>
  <c r="S306" i="1"/>
  <c r="R306" i="1"/>
  <c r="S307" i="1"/>
  <c r="R307" i="1"/>
  <c r="S308" i="1"/>
  <c r="R308" i="1"/>
  <c r="S309" i="1"/>
  <c r="R309" i="1"/>
  <c r="S310" i="1"/>
  <c r="R310" i="1"/>
  <c r="S311" i="1"/>
  <c r="R311" i="1"/>
  <c r="S312" i="1"/>
  <c r="R312" i="1"/>
  <c r="S313" i="1"/>
  <c r="R313" i="1"/>
  <c r="S314" i="1"/>
  <c r="R314" i="1"/>
  <c r="S315" i="1"/>
  <c r="R315" i="1"/>
  <c r="S316" i="1"/>
  <c r="R316" i="1"/>
  <c r="S317" i="1"/>
  <c r="R317" i="1"/>
  <c r="S318" i="1"/>
  <c r="R318" i="1"/>
  <c r="S319" i="1"/>
  <c r="R319" i="1"/>
  <c r="S320" i="1"/>
  <c r="R320" i="1"/>
  <c r="S321" i="1"/>
  <c r="R321" i="1"/>
  <c r="S322" i="1"/>
  <c r="R322" i="1"/>
  <c r="S323" i="1"/>
  <c r="R323" i="1"/>
  <c r="S324" i="1"/>
  <c r="R324" i="1"/>
  <c r="S325" i="1"/>
  <c r="R325" i="1"/>
  <c r="S326" i="1"/>
  <c r="R326" i="1"/>
  <c r="S327" i="1"/>
  <c r="R327" i="1"/>
  <c r="S328" i="1"/>
  <c r="R328" i="1"/>
  <c r="S329" i="1"/>
  <c r="R329" i="1"/>
  <c r="S330" i="1"/>
  <c r="R330" i="1"/>
  <c r="S331" i="1"/>
  <c r="R331" i="1"/>
  <c r="S332" i="1"/>
  <c r="R332" i="1"/>
  <c r="S333" i="1"/>
  <c r="R333" i="1"/>
  <c r="S334" i="1"/>
  <c r="R334" i="1"/>
  <c r="S335" i="1"/>
  <c r="R335" i="1"/>
  <c r="S336" i="1"/>
  <c r="R336" i="1"/>
  <c r="S337" i="1"/>
  <c r="R337" i="1"/>
  <c r="S338" i="1"/>
  <c r="R338" i="1"/>
  <c r="S339" i="1"/>
  <c r="R339" i="1"/>
  <c r="S340" i="1"/>
  <c r="R340" i="1"/>
  <c r="S341" i="1"/>
  <c r="R341" i="1"/>
  <c r="S342" i="1"/>
  <c r="R342" i="1"/>
  <c r="S343" i="1"/>
  <c r="R343" i="1"/>
  <c r="S344" i="1"/>
  <c r="R344" i="1"/>
  <c r="S345" i="1"/>
  <c r="R345" i="1"/>
  <c r="S346" i="1"/>
  <c r="R346" i="1"/>
  <c r="S347" i="1"/>
  <c r="R347" i="1"/>
  <c r="S348" i="1"/>
  <c r="R348" i="1"/>
  <c r="S349" i="1"/>
  <c r="R349" i="1"/>
  <c r="S350" i="1"/>
  <c r="R350" i="1"/>
  <c r="S351" i="1"/>
  <c r="R351" i="1"/>
  <c r="S352" i="1"/>
  <c r="R352" i="1"/>
  <c r="S353" i="1"/>
  <c r="R353" i="1"/>
  <c r="S354" i="1"/>
  <c r="R354" i="1"/>
  <c r="S355" i="1"/>
  <c r="R355" i="1"/>
  <c r="S356" i="1"/>
  <c r="R356" i="1"/>
  <c r="S357" i="1"/>
  <c r="R357" i="1"/>
  <c r="S358" i="1"/>
  <c r="R358" i="1"/>
  <c r="S359" i="1"/>
  <c r="R359" i="1"/>
  <c r="S360" i="1"/>
  <c r="R360" i="1"/>
  <c r="S361" i="1"/>
  <c r="R361" i="1"/>
  <c r="S362" i="1"/>
  <c r="R362" i="1"/>
  <c r="S363" i="1"/>
  <c r="R363" i="1"/>
  <c r="S364" i="1"/>
  <c r="R364" i="1"/>
  <c r="S365" i="1"/>
  <c r="R365" i="1"/>
  <c r="S366" i="1"/>
  <c r="R366" i="1"/>
  <c r="S367" i="1"/>
  <c r="R367" i="1"/>
  <c r="S368" i="1"/>
  <c r="R368" i="1"/>
  <c r="S369" i="1"/>
  <c r="R369" i="1"/>
  <c r="S370" i="1"/>
  <c r="R370" i="1"/>
  <c r="S371" i="1"/>
  <c r="R371" i="1"/>
  <c r="S372" i="1"/>
  <c r="R372" i="1"/>
  <c r="S373" i="1"/>
  <c r="R373" i="1"/>
  <c r="S374" i="1"/>
  <c r="R374" i="1"/>
  <c r="S375" i="1"/>
  <c r="R375" i="1"/>
  <c r="S376" i="1"/>
  <c r="R376" i="1"/>
  <c r="S377" i="1"/>
  <c r="R377" i="1"/>
  <c r="S378" i="1"/>
  <c r="R378" i="1"/>
  <c r="S379" i="1"/>
  <c r="R379" i="1"/>
  <c r="S380" i="1"/>
  <c r="R380" i="1"/>
  <c r="S381" i="1"/>
  <c r="R381" i="1"/>
  <c r="S382" i="1"/>
  <c r="R382" i="1"/>
  <c r="S383" i="1"/>
  <c r="R383" i="1"/>
  <c r="S384" i="1"/>
  <c r="R384" i="1"/>
  <c r="S385" i="1"/>
  <c r="R385" i="1"/>
  <c r="S386" i="1"/>
  <c r="R386" i="1"/>
  <c r="S387" i="1"/>
  <c r="R387" i="1"/>
  <c r="S388" i="1"/>
  <c r="R388" i="1"/>
  <c r="S389" i="1"/>
  <c r="R389" i="1"/>
  <c r="S390" i="1"/>
  <c r="R390" i="1"/>
  <c r="S391" i="1"/>
  <c r="R391" i="1"/>
  <c r="S392" i="1"/>
  <c r="R392" i="1"/>
  <c r="S393" i="1"/>
  <c r="R393" i="1"/>
  <c r="S394" i="1"/>
  <c r="R394" i="1"/>
  <c r="S395" i="1"/>
  <c r="R395" i="1"/>
  <c r="S396" i="1"/>
  <c r="R396" i="1"/>
  <c r="S397" i="1"/>
  <c r="R397" i="1"/>
  <c r="S398" i="1"/>
  <c r="R398" i="1"/>
  <c r="S399" i="1"/>
  <c r="R399" i="1"/>
  <c r="S400" i="1"/>
  <c r="R400" i="1"/>
  <c r="S401" i="1"/>
  <c r="R401" i="1"/>
  <c r="S402" i="1"/>
  <c r="R402" i="1"/>
  <c r="S403" i="1"/>
  <c r="R403" i="1"/>
  <c r="S404" i="1"/>
  <c r="R404" i="1"/>
  <c r="S405" i="1"/>
  <c r="R405" i="1"/>
  <c r="S406" i="1"/>
  <c r="R406" i="1"/>
  <c r="S407" i="1"/>
  <c r="R407" i="1"/>
  <c r="S408" i="1"/>
  <c r="R408" i="1"/>
  <c r="S409" i="1"/>
  <c r="R409" i="1"/>
  <c r="S410" i="1"/>
  <c r="R410" i="1"/>
  <c r="S411" i="1"/>
  <c r="R411" i="1"/>
  <c r="S412" i="1"/>
  <c r="R412" i="1"/>
  <c r="S413" i="1"/>
  <c r="R413" i="1"/>
  <c r="S414" i="1"/>
  <c r="R414" i="1"/>
  <c r="S415" i="1"/>
  <c r="R415" i="1"/>
  <c r="S416" i="1"/>
  <c r="R416" i="1"/>
  <c r="S417" i="1"/>
  <c r="R417" i="1"/>
  <c r="S418" i="1"/>
  <c r="R418" i="1"/>
  <c r="S419" i="1"/>
  <c r="R419" i="1"/>
  <c r="S420" i="1"/>
  <c r="R420" i="1"/>
  <c r="S421" i="1"/>
  <c r="R421" i="1"/>
  <c r="S422" i="1"/>
  <c r="R422" i="1"/>
  <c r="S423" i="1"/>
  <c r="R423" i="1"/>
  <c r="S424" i="1"/>
  <c r="R424" i="1"/>
  <c r="S425" i="1"/>
  <c r="R425" i="1"/>
  <c r="S426" i="1"/>
  <c r="R426" i="1"/>
  <c r="S427" i="1"/>
  <c r="R427" i="1"/>
  <c r="S428" i="1"/>
  <c r="R428" i="1"/>
  <c r="S429" i="1"/>
  <c r="R429" i="1"/>
  <c r="S430" i="1"/>
  <c r="R430" i="1"/>
  <c r="S431" i="1"/>
  <c r="R431" i="1"/>
  <c r="S432" i="1"/>
  <c r="R432" i="1"/>
  <c r="S433" i="1"/>
  <c r="R433" i="1"/>
  <c r="S434" i="1"/>
  <c r="R434" i="1"/>
  <c r="S435" i="1"/>
  <c r="R435" i="1"/>
  <c r="S436" i="1"/>
  <c r="R436" i="1"/>
  <c r="S437" i="1"/>
  <c r="R437" i="1"/>
  <c r="S438" i="1"/>
  <c r="R438" i="1"/>
  <c r="S439" i="1"/>
  <c r="R439" i="1"/>
  <c r="S440" i="1"/>
  <c r="R440" i="1"/>
  <c r="S441" i="1"/>
  <c r="R441" i="1"/>
  <c r="S442" i="1"/>
  <c r="R442" i="1"/>
  <c r="S443" i="1"/>
  <c r="R443" i="1"/>
  <c r="S444" i="1"/>
  <c r="R444" i="1"/>
  <c r="S445" i="1"/>
  <c r="R445" i="1"/>
  <c r="S446" i="1"/>
  <c r="R446" i="1"/>
  <c r="S447" i="1"/>
  <c r="R447" i="1"/>
  <c r="S448" i="1"/>
  <c r="R448" i="1"/>
  <c r="S449" i="1"/>
  <c r="R449" i="1"/>
  <c r="S450" i="1"/>
  <c r="R450" i="1"/>
  <c r="S451" i="1"/>
  <c r="R451" i="1"/>
  <c r="S452" i="1"/>
  <c r="R452" i="1"/>
  <c r="S453" i="1"/>
  <c r="R453" i="1"/>
  <c r="S454" i="1"/>
  <c r="R454" i="1"/>
  <c r="S455" i="1"/>
  <c r="R455" i="1"/>
  <c r="S456" i="1"/>
  <c r="R456" i="1"/>
  <c r="S457" i="1"/>
  <c r="R457" i="1"/>
  <c r="S458" i="1"/>
  <c r="R458" i="1"/>
  <c r="S459" i="1"/>
  <c r="R459" i="1"/>
  <c r="S460" i="1"/>
  <c r="R460" i="1"/>
  <c r="S461" i="1"/>
  <c r="R461" i="1"/>
  <c r="S462" i="1"/>
  <c r="R462" i="1"/>
  <c r="S463" i="1"/>
  <c r="R463" i="1"/>
  <c r="S464" i="1"/>
  <c r="R464" i="1"/>
  <c r="S465" i="1"/>
  <c r="R465" i="1"/>
  <c r="S466" i="1"/>
  <c r="R466" i="1"/>
  <c r="S467" i="1"/>
  <c r="R467" i="1"/>
  <c r="S468" i="1"/>
  <c r="R468" i="1"/>
  <c r="S469" i="1"/>
  <c r="R469" i="1"/>
  <c r="S470" i="1"/>
  <c r="R470" i="1"/>
  <c r="S471" i="1"/>
  <c r="R471" i="1"/>
  <c r="S472" i="1"/>
  <c r="R472" i="1"/>
  <c r="S473" i="1"/>
  <c r="R473" i="1"/>
  <c r="S474" i="1"/>
  <c r="R474" i="1"/>
  <c r="S475" i="1"/>
  <c r="R475" i="1"/>
  <c r="S476" i="1"/>
  <c r="R476" i="1"/>
  <c r="S477" i="1"/>
  <c r="R477" i="1"/>
  <c r="S478" i="1"/>
  <c r="R478" i="1"/>
  <c r="S479" i="1"/>
  <c r="R479" i="1"/>
  <c r="S480" i="1"/>
  <c r="R480" i="1"/>
  <c r="S481" i="1"/>
  <c r="R481" i="1"/>
  <c r="S482" i="1"/>
  <c r="R482" i="1"/>
  <c r="S483" i="1"/>
  <c r="R483" i="1"/>
  <c r="S484" i="1"/>
  <c r="R484" i="1"/>
  <c r="S485" i="1"/>
  <c r="R485" i="1"/>
  <c r="S486" i="1"/>
  <c r="R486" i="1"/>
  <c r="S487" i="1"/>
  <c r="R487" i="1"/>
  <c r="S488" i="1"/>
  <c r="R488" i="1"/>
  <c r="S489" i="1"/>
  <c r="R489" i="1"/>
  <c r="S490" i="1"/>
  <c r="R490" i="1"/>
  <c r="S491" i="1"/>
  <c r="R491" i="1"/>
  <c r="S492" i="1"/>
  <c r="R492" i="1"/>
  <c r="S493" i="1"/>
  <c r="R493" i="1"/>
  <c r="S494" i="1"/>
  <c r="R494" i="1"/>
  <c r="S495" i="1"/>
  <c r="R495" i="1"/>
  <c r="S496" i="1"/>
  <c r="R496" i="1"/>
  <c r="S497" i="1"/>
  <c r="R497" i="1"/>
  <c r="S498" i="1"/>
  <c r="R498" i="1"/>
  <c r="S499" i="1"/>
  <c r="R499" i="1"/>
  <c r="S500" i="1"/>
  <c r="R500" i="1"/>
  <c r="S501" i="1"/>
  <c r="R501" i="1"/>
  <c r="S502" i="1"/>
  <c r="R502" i="1"/>
  <c r="S503" i="1"/>
  <c r="R503" i="1"/>
  <c r="S504" i="1"/>
  <c r="R504" i="1"/>
  <c r="S505" i="1"/>
  <c r="R505" i="1"/>
  <c r="S506" i="1"/>
  <c r="R506" i="1"/>
  <c r="S507" i="1"/>
  <c r="R507" i="1"/>
  <c r="S508" i="1"/>
  <c r="R508" i="1"/>
  <c r="S509" i="1"/>
  <c r="R509" i="1"/>
  <c r="S510" i="1"/>
  <c r="R510" i="1"/>
  <c r="S511" i="1"/>
  <c r="R511" i="1"/>
  <c r="S512" i="1"/>
  <c r="R512" i="1"/>
  <c r="S513" i="1"/>
  <c r="R513" i="1"/>
  <c r="S514" i="1"/>
  <c r="R514" i="1"/>
  <c r="S515" i="1"/>
  <c r="R515" i="1"/>
  <c r="S516" i="1"/>
  <c r="R516" i="1"/>
  <c r="S517" i="1"/>
  <c r="R517" i="1"/>
  <c r="S518" i="1"/>
  <c r="R518" i="1"/>
  <c r="S519" i="1"/>
  <c r="R519" i="1"/>
  <c r="S520" i="1"/>
  <c r="R520" i="1"/>
  <c r="S521" i="1"/>
  <c r="R521" i="1"/>
  <c r="S522" i="1"/>
  <c r="R522" i="1"/>
  <c r="S523" i="1"/>
  <c r="R523" i="1"/>
  <c r="S524" i="1"/>
  <c r="R524" i="1"/>
  <c r="S525" i="1"/>
  <c r="R525" i="1"/>
  <c r="S526" i="1"/>
  <c r="R526" i="1"/>
  <c r="S527" i="1"/>
  <c r="R527" i="1"/>
  <c r="S528" i="1"/>
  <c r="R528" i="1"/>
  <c r="S529" i="1"/>
  <c r="R529" i="1"/>
  <c r="S530" i="1"/>
  <c r="R530" i="1"/>
  <c r="S531" i="1"/>
  <c r="R531" i="1"/>
  <c r="S532" i="1"/>
  <c r="R532" i="1"/>
  <c r="S533" i="1"/>
  <c r="R533" i="1"/>
  <c r="S534" i="1"/>
  <c r="R534" i="1"/>
  <c r="S535" i="1"/>
  <c r="R535" i="1"/>
  <c r="S536" i="1"/>
  <c r="R536" i="1"/>
  <c r="S537" i="1"/>
  <c r="R537" i="1"/>
  <c r="S538" i="1"/>
  <c r="R538" i="1"/>
  <c r="S539" i="1"/>
  <c r="R539" i="1"/>
  <c r="S540" i="1"/>
  <c r="R540" i="1"/>
  <c r="S541" i="1"/>
  <c r="R541" i="1"/>
  <c r="S542" i="1"/>
  <c r="R542" i="1"/>
  <c r="S543" i="1"/>
  <c r="R543" i="1"/>
  <c r="S544" i="1"/>
  <c r="R544" i="1"/>
  <c r="S545" i="1"/>
  <c r="R545" i="1"/>
  <c r="S546" i="1"/>
  <c r="R546" i="1"/>
  <c r="S547" i="1"/>
  <c r="R547" i="1"/>
  <c r="S548" i="1"/>
  <c r="R548" i="1"/>
  <c r="S549" i="1"/>
  <c r="R549" i="1"/>
  <c r="S550" i="1"/>
  <c r="R550" i="1"/>
  <c r="S551" i="1"/>
  <c r="R551" i="1"/>
  <c r="S552" i="1"/>
  <c r="R552" i="1"/>
  <c r="S553" i="1"/>
  <c r="R553" i="1"/>
  <c r="S554" i="1"/>
  <c r="R554" i="1"/>
  <c r="S555" i="1"/>
  <c r="R555" i="1"/>
  <c r="S556" i="1"/>
  <c r="R556" i="1"/>
  <c r="S557" i="1"/>
  <c r="R557" i="1"/>
  <c r="S558" i="1"/>
  <c r="R558" i="1"/>
  <c r="S559" i="1"/>
  <c r="R559" i="1"/>
  <c r="S560" i="1"/>
  <c r="R560" i="1"/>
  <c r="S561" i="1"/>
  <c r="R561" i="1"/>
  <c r="S562" i="1"/>
  <c r="R562" i="1"/>
  <c r="S563" i="1"/>
  <c r="R563" i="1"/>
  <c r="S564" i="1"/>
  <c r="R564" i="1"/>
  <c r="S565" i="1"/>
  <c r="R565" i="1"/>
  <c r="S566" i="1"/>
  <c r="R566" i="1"/>
  <c r="S567" i="1"/>
  <c r="R567" i="1"/>
  <c r="S568" i="1"/>
  <c r="R568" i="1"/>
  <c r="S569" i="1"/>
  <c r="R569" i="1"/>
  <c r="S570" i="1"/>
  <c r="R570" i="1"/>
  <c r="S571" i="1"/>
  <c r="R571" i="1"/>
  <c r="S572" i="1"/>
  <c r="R572" i="1"/>
  <c r="S573" i="1"/>
  <c r="R573" i="1"/>
  <c r="S574" i="1"/>
  <c r="R574" i="1"/>
  <c r="S575" i="1"/>
  <c r="R575" i="1"/>
  <c r="S576" i="1"/>
  <c r="R576" i="1"/>
  <c r="S577" i="1"/>
  <c r="R577" i="1"/>
  <c r="S578" i="1"/>
  <c r="R578" i="1"/>
  <c r="S579" i="1"/>
  <c r="R579" i="1"/>
  <c r="S580" i="1"/>
  <c r="R580" i="1"/>
  <c r="S581" i="1"/>
  <c r="R581" i="1"/>
  <c r="S582" i="1"/>
  <c r="R582" i="1"/>
  <c r="S583" i="1"/>
  <c r="R583" i="1"/>
  <c r="S584" i="1"/>
  <c r="R584" i="1"/>
  <c r="S585" i="1"/>
  <c r="R585" i="1"/>
  <c r="S586" i="1"/>
  <c r="R586" i="1"/>
  <c r="S587" i="1"/>
  <c r="R587" i="1"/>
  <c r="S588" i="1"/>
  <c r="R588" i="1"/>
  <c r="S589" i="1"/>
  <c r="R589" i="1"/>
  <c r="S590" i="1"/>
  <c r="R590" i="1"/>
  <c r="S591" i="1"/>
  <c r="R591" i="1"/>
  <c r="S592" i="1"/>
  <c r="R592" i="1"/>
  <c r="S593" i="1"/>
  <c r="R593" i="1"/>
  <c r="S594" i="1"/>
  <c r="R594" i="1"/>
  <c r="S595" i="1"/>
  <c r="R595" i="1"/>
  <c r="S596" i="1"/>
  <c r="R596" i="1"/>
  <c r="S597" i="1"/>
  <c r="R597" i="1"/>
  <c r="S598" i="1"/>
  <c r="R598" i="1"/>
  <c r="S599" i="1"/>
  <c r="R599" i="1"/>
  <c r="S600" i="1"/>
  <c r="R600" i="1"/>
  <c r="S601" i="1"/>
  <c r="R601" i="1"/>
  <c r="S602" i="1"/>
  <c r="R602" i="1"/>
  <c r="S603" i="1"/>
  <c r="R603" i="1"/>
  <c r="S604" i="1"/>
  <c r="R604" i="1"/>
  <c r="S605" i="1"/>
  <c r="R605" i="1"/>
  <c r="S606" i="1"/>
  <c r="R606" i="1"/>
  <c r="S607" i="1"/>
  <c r="R607" i="1"/>
  <c r="S608" i="1"/>
  <c r="R608" i="1"/>
  <c r="S609" i="1"/>
  <c r="R609" i="1"/>
  <c r="S610" i="1"/>
  <c r="R610" i="1"/>
  <c r="S611" i="1"/>
  <c r="R611" i="1"/>
  <c r="S612" i="1"/>
  <c r="R612" i="1"/>
  <c r="S613" i="1"/>
  <c r="R613" i="1"/>
  <c r="S614" i="1"/>
  <c r="R614" i="1"/>
  <c r="S615" i="1"/>
  <c r="R615" i="1"/>
  <c r="S616" i="1"/>
  <c r="R616" i="1"/>
  <c r="S617" i="1"/>
  <c r="R617" i="1"/>
  <c r="S618" i="1"/>
  <c r="R618" i="1"/>
  <c r="S619" i="1"/>
  <c r="R619" i="1"/>
  <c r="S620" i="1"/>
  <c r="R620" i="1"/>
  <c r="S621" i="1"/>
  <c r="R621" i="1"/>
  <c r="S622" i="1"/>
  <c r="R622" i="1"/>
  <c r="S623" i="1"/>
  <c r="R623" i="1"/>
  <c r="S624" i="1"/>
  <c r="R624" i="1"/>
  <c r="S625" i="1"/>
  <c r="R625" i="1"/>
  <c r="S626" i="1"/>
  <c r="R626" i="1"/>
  <c r="S627" i="1"/>
  <c r="R627" i="1"/>
  <c r="S628" i="1"/>
  <c r="R628" i="1"/>
  <c r="S629" i="1"/>
  <c r="R629" i="1"/>
  <c r="S630" i="1"/>
  <c r="R630" i="1"/>
  <c r="S631" i="1"/>
  <c r="R631" i="1"/>
  <c r="S632" i="1"/>
  <c r="R632" i="1"/>
  <c r="S633" i="1"/>
  <c r="R633" i="1"/>
  <c r="S634" i="1"/>
  <c r="R634" i="1"/>
  <c r="S635" i="1"/>
  <c r="R635" i="1"/>
  <c r="S636" i="1"/>
  <c r="R636" i="1"/>
  <c r="S637" i="1"/>
  <c r="R637" i="1"/>
  <c r="S638" i="1"/>
  <c r="R638" i="1"/>
  <c r="S639" i="1"/>
  <c r="R639" i="1"/>
  <c r="S640" i="1"/>
  <c r="R640" i="1"/>
  <c r="S641" i="1"/>
  <c r="R641" i="1"/>
  <c r="S642" i="1"/>
  <c r="R642" i="1"/>
  <c r="S643" i="1"/>
  <c r="R643" i="1"/>
  <c r="S644" i="1"/>
  <c r="R644" i="1"/>
  <c r="S645" i="1"/>
  <c r="R645" i="1"/>
  <c r="S646" i="1"/>
  <c r="R646" i="1"/>
  <c r="S647" i="1"/>
  <c r="R647" i="1"/>
  <c r="S648" i="1"/>
  <c r="R648" i="1"/>
  <c r="S649" i="1"/>
  <c r="R649" i="1"/>
  <c r="S650" i="1"/>
  <c r="R650" i="1"/>
  <c r="S651" i="1"/>
  <c r="R651" i="1"/>
  <c r="S652" i="1"/>
  <c r="R652" i="1"/>
  <c r="S653" i="1"/>
  <c r="R653" i="1"/>
  <c r="S654" i="1"/>
  <c r="R654" i="1"/>
  <c r="S655" i="1"/>
  <c r="R655" i="1"/>
  <c r="S656" i="1"/>
  <c r="R656" i="1"/>
  <c r="S657" i="1"/>
  <c r="R657" i="1"/>
  <c r="S658" i="1"/>
  <c r="R658" i="1"/>
  <c r="S659" i="1"/>
  <c r="R659" i="1"/>
  <c r="S660" i="1"/>
  <c r="R660" i="1"/>
  <c r="S661" i="1"/>
  <c r="R661" i="1"/>
  <c r="S662" i="1"/>
  <c r="R662" i="1"/>
  <c r="S663" i="1"/>
  <c r="R663" i="1"/>
  <c r="S664" i="1"/>
  <c r="R664" i="1"/>
  <c r="S665" i="1"/>
  <c r="R665" i="1"/>
  <c r="S666" i="1"/>
  <c r="R666" i="1"/>
  <c r="S667" i="1"/>
  <c r="R667" i="1"/>
  <c r="S668" i="1"/>
  <c r="R668" i="1"/>
  <c r="S669" i="1"/>
  <c r="R669" i="1"/>
  <c r="S670" i="1"/>
  <c r="R670" i="1"/>
  <c r="S671" i="1"/>
  <c r="R671" i="1"/>
  <c r="S672" i="1"/>
  <c r="R672" i="1"/>
  <c r="S673" i="1"/>
  <c r="R673" i="1"/>
  <c r="S674" i="1"/>
  <c r="R674" i="1"/>
  <c r="S675" i="1"/>
  <c r="R675" i="1"/>
  <c r="S676" i="1"/>
  <c r="R676" i="1"/>
  <c r="S677" i="1"/>
  <c r="R677" i="1"/>
  <c r="S678" i="1"/>
  <c r="R678" i="1"/>
  <c r="S679" i="1"/>
  <c r="R679" i="1"/>
  <c r="S680" i="1"/>
  <c r="R680" i="1"/>
  <c r="S681" i="1"/>
  <c r="R681" i="1"/>
  <c r="S682" i="1"/>
  <c r="R682" i="1"/>
  <c r="S683" i="1"/>
  <c r="R683" i="1"/>
  <c r="S684" i="1"/>
  <c r="R684" i="1"/>
  <c r="S685" i="1"/>
  <c r="R685" i="1"/>
  <c r="S686" i="1"/>
  <c r="R686" i="1"/>
  <c r="S687" i="1"/>
  <c r="R687" i="1"/>
  <c r="S688" i="1"/>
  <c r="R688" i="1"/>
  <c r="S689" i="1"/>
  <c r="R689" i="1"/>
  <c r="S690" i="1"/>
  <c r="R690" i="1"/>
  <c r="S691" i="1"/>
  <c r="R691" i="1"/>
  <c r="S692" i="1"/>
  <c r="R692" i="1"/>
  <c r="S693" i="1"/>
  <c r="R693" i="1"/>
  <c r="S694" i="1"/>
  <c r="R694" i="1"/>
  <c r="S695" i="1"/>
  <c r="R695" i="1"/>
  <c r="S696" i="1"/>
  <c r="R696" i="1"/>
  <c r="S697" i="1"/>
  <c r="R697" i="1"/>
  <c r="S698" i="1"/>
  <c r="R698" i="1"/>
  <c r="S699" i="1"/>
  <c r="R699" i="1"/>
  <c r="S700" i="1"/>
  <c r="R700" i="1"/>
  <c r="S701" i="1"/>
  <c r="R701" i="1"/>
  <c r="S702" i="1"/>
  <c r="R702" i="1"/>
  <c r="S703" i="1"/>
  <c r="R703" i="1"/>
  <c r="S704" i="1"/>
  <c r="R704" i="1"/>
  <c r="S705" i="1"/>
  <c r="R705" i="1"/>
  <c r="S706" i="1"/>
  <c r="R706" i="1"/>
  <c r="S707" i="1"/>
  <c r="R707" i="1"/>
  <c r="S708" i="1"/>
  <c r="R708" i="1"/>
  <c r="S709" i="1"/>
  <c r="R709" i="1"/>
  <c r="S710" i="1"/>
  <c r="R710" i="1"/>
  <c r="S711" i="1"/>
  <c r="R711" i="1"/>
  <c r="S712" i="1"/>
  <c r="R712" i="1"/>
  <c r="S713" i="1"/>
  <c r="R713" i="1"/>
  <c r="S714" i="1"/>
  <c r="R714" i="1"/>
  <c r="S715" i="1"/>
  <c r="R715" i="1"/>
  <c r="S716" i="1"/>
  <c r="R716" i="1"/>
  <c r="S717" i="1"/>
  <c r="R717" i="1"/>
  <c r="S718" i="1"/>
  <c r="R718" i="1"/>
  <c r="S719" i="1"/>
  <c r="R719" i="1"/>
  <c r="S720" i="1"/>
  <c r="R720" i="1"/>
  <c r="S721" i="1"/>
  <c r="R721" i="1"/>
  <c r="S722" i="1"/>
  <c r="R722" i="1"/>
  <c r="S723" i="1"/>
  <c r="R723" i="1"/>
  <c r="S724" i="1"/>
  <c r="R724" i="1"/>
  <c r="S725" i="1"/>
  <c r="R725" i="1"/>
  <c r="S726" i="1"/>
  <c r="R726" i="1"/>
  <c r="S727" i="1"/>
  <c r="R727" i="1"/>
  <c r="S728" i="1"/>
  <c r="R728" i="1"/>
  <c r="S729" i="1"/>
  <c r="R729" i="1"/>
  <c r="S730" i="1"/>
  <c r="R730" i="1"/>
  <c r="S731" i="1"/>
  <c r="R731" i="1"/>
  <c r="S732" i="1"/>
  <c r="R732" i="1"/>
  <c r="S733" i="1"/>
  <c r="R733" i="1"/>
  <c r="S734" i="1"/>
  <c r="R734" i="1"/>
  <c r="S735" i="1"/>
  <c r="R735" i="1"/>
  <c r="S736" i="1"/>
  <c r="R736" i="1"/>
  <c r="S737" i="1"/>
  <c r="R737" i="1"/>
  <c r="S738" i="1"/>
  <c r="R738" i="1"/>
  <c r="S739" i="1"/>
  <c r="R739" i="1"/>
  <c r="S740" i="1"/>
  <c r="R740" i="1"/>
  <c r="S741" i="1"/>
  <c r="R741" i="1"/>
  <c r="S742" i="1"/>
  <c r="R742" i="1"/>
  <c r="S743" i="1"/>
  <c r="R743" i="1"/>
  <c r="S744" i="1"/>
  <c r="R744" i="1"/>
  <c r="S745" i="1"/>
  <c r="R745" i="1"/>
  <c r="S746" i="1"/>
  <c r="R746" i="1"/>
  <c r="S747" i="1"/>
  <c r="R747" i="1"/>
  <c r="S748" i="1"/>
  <c r="R748" i="1"/>
  <c r="S749" i="1"/>
  <c r="R749" i="1"/>
  <c r="S750" i="1"/>
  <c r="R750" i="1"/>
  <c r="S751" i="1"/>
  <c r="R751" i="1"/>
  <c r="S752" i="1"/>
  <c r="R752" i="1"/>
  <c r="S753" i="1"/>
  <c r="R753" i="1"/>
  <c r="S754" i="1"/>
  <c r="R754" i="1"/>
  <c r="S755" i="1"/>
  <c r="R755" i="1"/>
  <c r="S756" i="1"/>
  <c r="R756" i="1"/>
  <c r="S757" i="1"/>
  <c r="R757" i="1"/>
  <c r="S758" i="1"/>
  <c r="R758" i="1"/>
  <c r="S759" i="1"/>
  <c r="R759" i="1"/>
  <c r="S760" i="1"/>
  <c r="R760" i="1"/>
  <c r="S761" i="1"/>
  <c r="R761" i="1"/>
  <c r="S762" i="1"/>
  <c r="R762" i="1"/>
  <c r="S763" i="1"/>
  <c r="R763" i="1"/>
  <c r="S764" i="1"/>
  <c r="R764" i="1"/>
  <c r="S765" i="1"/>
  <c r="R765" i="1"/>
  <c r="S766" i="1"/>
  <c r="R766" i="1"/>
  <c r="S767" i="1"/>
  <c r="R767" i="1"/>
  <c r="S768" i="1"/>
  <c r="R768" i="1"/>
  <c r="S769" i="1"/>
  <c r="R769" i="1"/>
  <c r="S770" i="1"/>
  <c r="R770" i="1"/>
  <c r="S771" i="1"/>
  <c r="R771" i="1"/>
  <c r="S772" i="1"/>
  <c r="R772" i="1"/>
  <c r="S773" i="1"/>
  <c r="R773" i="1"/>
  <c r="S774" i="1"/>
  <c r="R774" i="1"/>
  <c r="S775" i="1"/>
  <c r="R775" i="1"/>
  <c r="S776" i="1"/>
  <c r="R776" i="1"/>
  <c r="S777" i="1"/>
  <c r="R777" i="1"/>
  <c r="S778" i="1"/>
  <c r="R778" i="1"/>
  <c r="S779" i="1"/>
  <c r="R779" i="1"/>
  <c r="S780" i="1"/>
  <c r="R780" i="1"/>
  <c r="S781" i="1"/>
  <c r="R781" i="1"/>
  <c r="S782" i="1"/>
  <c r="R782" i="1"/>
  <c r="S783" i="1"/>
  <c r="R783" i="1"/>
  <c r="S784" i="1"/>
  <c r="R784" i="1"/>
  <c r="S785" i="1"/>
  <c r="R785" i="1"/>
  <c r="S786" i="1"/>
  <c r="R786" i="1"/>
  <c r="S787" i="1"/>
  <c r="R787" i="1"/>
  <c r="S788" i="1"/>
  <c r="R788" i="1"/>
  <c r="S789" i="1"/>
  <c r="R789" i="1"/>
  <c r="S790" i="1"/>
  <c r="R790" i="1"/>
  <c r="S791" i="1"/>
  <c r="R791" i="1"/>
  <c r="S792" i="1"/>
  <c r="R792" i="1"/>
  <c r="S793" i="1"/>
  <c r="R793" i="1"/>
  <c r="S794" i="1"/>
  <c r="R794" i="1"/>
  <c r="S795" i="1"/>
  <c r="R795" i="1"/>
  <c r="S796" i="1"/>
  <c r="R796" i="1"/>
  <c r="S797" i="1"/>
  <c r="R797" i="1"/>
  <c r="S798" i="1"/>
  <c r="R798" i="1"/>
  <c r="S799" i="1"/>
  <c r="R799" i="1"/>
  <c r="S800" i="1"/>
  <c r="R800" i="1"/>
  <c r="S801" i="1"/>
  <c r="R801" i="1"/>
  <c r="S802" i="1"/>
  <c r="R802" i="1"/>
  <c r="S803" i="1"/>
  <c r="R803" i="1"/>
  <c r="S804" i="1"/>
  <c r="R804" i="1"/>
  <c r="S805" i="1"/>
  <c r="R805" i="1"/>
  <c r="S806" i="1"/>
  <c r="R806" i="1"/>
  <c r="S807" i="1"/>
  <c r="R807" i="1"/>
  <c r="S808" i="1"/>
  <c r="R808" i="1"/>
  <c r="S809" i="1"/>
  <c r="R809" i="1"/>
  <c r="S810" i="1"/>
  <c r="R810" i="1"/>
  <c r="S811" i="1"/>
  <c r="R811" i="1"/>
  <c r="S812" i="1"/>
  <c r="R812" i="1"/>
  <c r="S813" i="1"/>
  <c r="R813" i="1"/>
  <c r="S814" i="1"/>
  <c r="R814" i="1"/>
  <c r="S815" i="1"/>
  <c r="R815" i="1"/>
  <c r="S816" i="1"/>
  <c r="R816" i="1"/>
  <c r="S817" i="1"/>
  <c r="R817" i="1"/>
  <c r="S818" i="1"/>
  <c r="R818" i="1"/>
  <c r="S819" i="1"/>
  <c r="R819" i="1"/>
  <c r="S820" i="1"/>
  <c r="R820" i="1"/>
  <c r="S821" i="1"/>
  <c r="R821" i="1"/>
  <c r="S822" i="1"/>
  <c r="R822" i="1"/>
  <c r="S823" i="1"/>
  <c r="R823" i="1"/>
  <c r="S824" i="1"/>
  <c r="R824" i="1"/>
  <c r="S825" i="1"/>
  <c r="R825" i="1"/>
  <c r="S826" i="1"/>
  <c r="R826" i="1"/>
  <c r="S827" i="1"/>
  <c r="R827" i="1"/>
  <c r="S828" i="1"/>
  <c r="R828" i="1"/>
  <c r="S829" i="1"/>
  <c r="R829" i="1"/>
  <c r="S830" i="1"/>
  <c r="R830" i="1"/>
  <c r="S831" i="1"/>
  <c r="R831" i="1"/>
  <c r="S832" i="1"/>
  <c r="R832" i="1"/>
  <c r="S833" i="1"/>
  <c r="R833" i="1"/>
  <c r="S834" i="1"/>
  <c r="R834" i="1"/>
  <c r="S835" i="1"/>
  <c r="R835" i="1"/>
  <c r="S836" i="1"/>
  <c r="R836" i="1"/>
  <c r="S837" i="1"/>
  <c r="R837" i="1"/>
  <c r="S838" i="1"/>
  <c r="R838" i="1"/>
  <c r="S839" i="1"/>
  <c r="R839" i="1"/>
  <c r="S840" i="1"/>
  <c r="R840" i="1"/>
  <c r="S841" i="1"/>
  <c r="R841" i="1"/>
  <c r="S842" i="1"/>
  <c r="R842" i="1"/>
  <c r="S843" i="1"/>
  <c r="R843" i="1"/>
  <c r="S844" i="1"/>
  <c r="R844" i="1"/>
  <c r="S845" i="1"/>
  <c r="R845" i="1"/>
  <c r="S846" i="1"/>
  <c r="R846" i="1"/>
  <c r="S847" i="1"/>
  <c r="R847" i="1"/>
  <c r="S848" i="1"/>
  <c r="R848" i="1"/>
  <c r="S849" i="1"/>
  <c r="R849" i="1"/>
  <c r="S850" i="1"/>
  <c r="R850" i="1"/>
  <c r="S851" i="1"/>
  <c r="R851" i="1"/>
  <c r="S852" i="1"/>
  <c r="R852" i="1"/>
  <c r="S853" i="1"/>
  <c r="R853" i="1"/>
  <c r="S854" i="1"/>
  <c r="R854" i="1"/>
  <c r="S855" i="1"/>
  <c r="R855" i="1"/>
  <c r="S856" i="1"/>
  <c r="R856" i="1"/>
  <c r="S857" i="1"/>
  <c r="R857" i="1"/>
  <c r="S858" i="1"/>
  <c r="R858" i="1"/>
  <c r="S859" i="1"/>
  <c r="R859" i="1"/>
  <c r="S860" i="1"/>
  <c r="R860" i="1"/>
  <c r="S861" i="1"/>
  <c r="R861" i="1"/>
  <c r="S862" i="1"/>
  <c r="R862" i="1"/>
  <c r="S863" i="1"/>
  <c r="R863" i="1"/>
  <c r="S864" i="1"/>
  <c r="R864" i="1"/>
  <c r="S865" i="1"/>
  <c r="R865" i="1"/>
  <c r="S866" i="1"/>
  <c r="R866" i="1"/>
  <c r="S867" i="1"/>
  <c r="R867" i="1"/>
  <c r="S868" i="1"/>
  <c r="R868" i="1"/>
  <c r="S869" i="1"/>
  <c r="R869" i="1"/>
  <c r="S870" i="1"/>
  <c r="R870" i="1"/>
  <c r="S871" i="1"/>
  <c r="R871" i="1"/>
  <c r="S872" i="1"/>
  <c r="R872" i="1"/>
  <c r="S873" i="1"/>
  <c r="R873" i="1"/>
  <c r="S874" i="1"/>
  <c r="R874" i="1"/>
  <c r="S875" i="1"/>
  <c r="R875" i="1"/>
  <c r="S876" i="1"/>
  <c r="R876" i="1"/>
  <c r="S877" i="1"/>
  <c r="R877" i="1"/>
  <c r="S878" i="1"/>
  <c r="R878" i="1"/>
  <c r="S879" i="1"/>
  <c r="R879" i="1"/>
  <c r="S880" i="1"/>
  <c r="R880" i="1"/>
  <c r="S881" i="1"/>
  <c r="R881" i="1"/>
  <c r="S882" i="1"/>
  <c r="R882" i="1"/>
  <c r="S883" i="1"/>
  <c r="R883" i="1"/>
  <c r="S884" i="1"/>
  <c r="R884" i="1"/>
  <c r="S885" i="1"/>
  <c r="R885" i="1"/>
  <c r="S886" i="1"/>
  <c r="R886" i="1"/>
  <c r="S887" i="1"/>
  <c r="R887" i="1"/>
  <c r="S888" i="1"/>
  <c r="R888" i="1"/>
  <c r="S889" i="1"/>
  <c r="R889" i="1"/>
  <c r="S890" i="1"/>
  <c r="R890" i="1"/>
  <c r="S891" i="1"/>
  <c r="R891" i="1"/>
  <c r="S892" i="1"/>
  <c r="R892" i="1"/>
  <c r="S893" i="1"/>
  <c r="R893" i="1"/>
  <c r="S894" i="1"/>
  <c r="R894" i="1"/>
  <c r="S895" i="1"/>
  <c r="R895" i="1"/>
  <c r="S896" i="1"/>
  <c r="R896" i="1"/>
  <c r="S897" i="1"/>
  <c r="R897" i="1"/>
  <c r="S898" i="1"/>
  <c r="R898" i="1"/>
  <c r="S899" i="1"/>
  <c r="R899" i="1"/>
  <c r="S900" i="1"/>
  <c r="R900" i="1"/>
  <c r="S901" i="1"/>
  <c r="R901" i="1"/>
  <c r="S902" i="1"/>
  <c r="R902" i="1"/>
  <c r="S903" i="1"/>
  <c r="R903" i="1"/>
  <c r="S904" i="1"/>
  <c r="R904" i="1"/>
  <c r="S905" i="1"/>
  <c r="R905" i="1"/>
  <c r="S906" i="1"/>
  <c r="R906" i="1"/>
  <c r="S907" i="1"/>
  <c r="R907" i="1"/>
  <c r="S908" i="1"/>
  <c r="R908" i="1"/>
  <c r="S909" i="1"/>
  <c r="R909" i="1"/>
  <c r="S910" i="1"/>
  <c r="R910" i="1"/>
  <c r="S911" i="1"/>
  <c r="R911" i="1"/>
  <c r="S912" i="1"/>
  <c r="R912" i="1"/>
  <c r="S913" i="1"/>
  <c r="R913" i="1"/>
  <c r="S914" i="1"/>
  <c r="R914" i="1"/>
  <c r="S915" i="1"/>
  <c r="R915" i="1"/>
  <c r="S916" i="1"/>
  <c r="R916" i="1"/>
  <c r="S917" i="1"/>
  <c r="R917" i="1"/>
  <c r="S918" i="1"/>
  <c r="R918" i="1"/>
  <c r="S919" i="1"/>
  <c r="R919" i="1"/>
  <c r="S920" i="1"/>
  <c r="R920" i="1"/>
  <c r="S921" i="1"/>
  <c r="R921" i="1"/>
  <c r="S922" i="1"/>
  <c r="R922" i="1"/>
  <c r="S923" i="1"/>
  <c r="R923" i="1"/>
  <c r="S924" i="1"/>
  <c r="R924" i="1"/>
  <c r="S925" i="1"/>
  <c r="R925" i="1"/>
  <c r="S926" i="1"/>
  <c r="R926" i="1"/>
  <c r="S927" i="1"/>
  <c r="R927" i="1"/>
  <c r="S928" i="1"/>
  <c r="R928" i="1"/>
  <c r="S929" i="1"/>
  <c r="R929" i="1"/>
  <c r="S930" i="1"/>
  <c r="R930" i="1"/>
  <c r="S931" i="1"/>
  <c r="R931" i="1"/>
  <c r="S932" i="1"/>
  <c r="R932" i="1"/>
  <c r="S933" i="1"/>
  <c r="R933" i="1"/>
  <c r="S934" i="1"/>
  <c r="R934" i="1"/>
  <c r="S935" i="1"/>
  <c r="R935" i="1"/>
  <c r="S936" i="1"/>
  <c r="R936" i="1"/>
  <c r="S937" i="1"/>
  <c r="R937" i="1"/>
  <c r="S938" i="1"/>
  <c r="R938" i="1"/>
  <c r="S939" i="1"/>
  <c r="R939" i="1"/>
  <c r="S940" i="1"/>
  <c r="R940" i="1"/>
  <c r="S941" i="1"/>
  <c r="R941" i="1"/>
  <c r="S942" i="1"/>
  <c r="R942" i="1"/>
  <c r="S943" i="1"/>
  <c r="R943" i="1"/>
  <c r="S944" i="1"/>
  <c r="R944" i="1"/>
  <c r="S945" i="1"/>
  <c r="R945" i="1"/>
  <c r="S946" i="1"/>
  <c r="R946" i="1"/>
  <c r="S947" i="1"/>
  <c r="R947" i="1"/>
  <c r="S948" i="1"/>
  <c r="R948" i="1"/>
  <c r="S949" i="1"/>
  <c r="R949" i="1"/>
  <c r="S950" i="1"/>
  <c r="R950" i="1"/>
  <c r="S951" i="1"/>
  <c r="R951" i="1"/>
  <c r="S952" i="1"/>
  <c r="R952" i="1"/>
  <c r="S953" i="1"/>
  <c r="R953" i="1"/>
  <c r="S954" i="1"/>
  <c r="R954" i="1"/>
  <c r="S955" i="1"/>
  <c r="R955" i="1"/>
  <c r="S956" i="1"/>
  <c r="R956" i="1"/>
  <c r="S957" i="1"/>
  <c r="R957" i="1"/>
  <c r="S958" i="1"/>
  <c r="R958" i="1"/>
  <c r="S959" i="1"/>
  <c r="R959" i="1"/>
  <c r="S960" i="1"/>
  <c r="R960" i="1"/>
  <c r="S961" i="1"/>
  <c r="R961" i="1"/>
  <c r="S962" i="1"/>
  <c r="R962" i="1"/>
  <c r="S963" i="1"/>
  <c r="R963" i="1"/>
  <c r="S964" i="1"/>
  <c r="R964" i="1"/>
  <c r="S965" i="1"/>
  <c r="R965" i="1"/>
  <c r="S966" i="1"/>
  <c r="R966" i="1"/>
  <c r="S967" i="1"/>
  <c r="R967" i="1"/>
  <c r="S968" i="1"/>
  <c r="R968" i="1"/>
  <c r="S969" i="1"/>
  <c r="R969" i="1"/>
  <c r="S970" i="1"/>
  <c r="R970" i="1"/>
  <c r="S971" i="1"/>
  <c r="R971" i="1"/>
  <c r="S972" i="1"/>
  <c r="R972" i="1"/>
  <c r="S973" i="1"/>
  <c r="R973" i="1"/>
  <c r="S974" i="1"/>
  <c r="R974" i="1"/>
  <c r="S975" i="1"/>
  <c r="R975" i="1"/>
  <c r="S976" i="1"/>
  <c r="R976" i="1"/>
  <c r="S977" i="1"/>
  <c r="R977" i="1"/>
  <c r="S978" i="1"/>
  <c r="R978" i="1"/>
  <c r="S979" i="1"/>
  <c r="R979" i="1"/>
  <c r="S980" i="1"/>
  <c r="R980" i="1"/>
  <c r="S981" i="1"/>
  <c r="R981" i="1"/>
  <c r="S982" i="1"/>
  <c r="R982" i="1"/>
  <c r="S983" i="1"/>
  <c r="R983" i="1"/>
  <c r="S984" i="1"/>
  <c r="R984" i="1"/>
  <c r="S985" i="1"/>
  <c r="R985" i="1"/>
  <c r="S986" i="1"/>
  <c r="R986" i="1"/>
  <c r="S987" i="1"/>
  <c r="R987" i="1"/>
  <c r="S988" i="1"/>
  <c r="R988" i="1"/>
  <c r="S989" i="1"/>
  <c r="R989" i="1"/>
  <c r="S990" i="1"/>
  <c r="R990" i="1"/>
  <c r="S991" i="1"/>
  <c r="R991" i="1"/>
  <c r="S992" i="1"/>
  <c r="R992" i="1"/>
  <c r="S993" i="1"/>
  <c r="R993" i="1"/>
  <c r="S994" i="1"/>
  <c r="R994" i="1"/>
  <c r="S995" i="1"/>
  <c r="R995" i="1"/>
  <c r="S996" i="1"/>
  <c r="R996" i="1"/>
  <c r="S997" i="1"/>
  <c r="R997" i="1"/>
  <c r="S998" i="1"/>
  <c r="R998" i="1"/>
  <c r="S999" i="1"/>
  <c r="R999" i="1"/>
  <c r="S1000" i="1"/>
  <c r="R1000" i="1"/>
  <c r="S1001" i="1"/>
  <c r="R1001" i="1"/>
  <c r="S1002" i="1"/>
  <c r="R1002" i="1"/>
  <c r="S1003" i="1"/>
  <c r="R1003" i="1"/>
  <c r="S1004" i="1"/>
  <c r="R1004" i="1"/>
  <c r="S1005" i="1"/>
  <c r="R1005" i="1"/>
  <c r="S1006" i="1"/>
  <c r="R1006" i="1"/>
  <c r="S1007" i="1"/>
  <c r="R1007" i="1"/>
  <c r="S1008" i="1"/>
  <c r="R1008" i="1"/>
  <c r="S1009" i="1"/>
  <c r="R1009" i="1"/>
  <c r="S1010" i="1"/>
  <c r="R1010" i="1"/>
  <c r="S1011" i="1"/>
  <c r="R1011" i="1"/>
  <c r="S1012" i="1"/>
  <c r="R1012" i="1"/>
  <c r="S1013" i="1"/>
  <c r="R1013" i="1"/>
  <c r="S1014" i="1"/>
  <c r="R1014" i="1"/>
  <c r="S1015" i="1"/>
  <c r="R1015" i="1"/>
  <c r="S1016" i="1"/>
  <c r="R1016" i="1"/>
  <c r="S1017" i="1"/>
  <c r="R1017" i="1"/>
  <c r="S1018" i="1"/>
  <c r="R1018" i="1"/>
  <c r="S1019" i="1"/>
  <c r="R1019" i="1"/>
  <c r="S1020" i="1"/>
  <c r="R1020" i="1"/>
  <c r="S1021" i="1"/>
  <c r="R1021" i="1"/>
  <c r="S1022" i="1"/>
  <c r="R1022" i="1"/>
  <c r="S1023" i="1"/>
  <c r="R1023" i="1"/>
  <c r="S1024" i="1"/>
  <c r="R1024" i="1"/>
  <c r="S1025" i="1"/>
  <c r="R1025" i="1"/>
  <c r="S1026" i="1"/>
  <c r="R1026" i="1"/>
  <c r="S1027" i="1"/>
  <c r="R1027" i="1"/>
  <c r="S1028" i="1"/>
  <c r="R1028" i="1"/>
  <c r="S1029" i="1"/>
  <c r="R1029" i="1"/>
  <c r="S1030" i="1"/>
  <c r="R1030" i="1"/>
  <c r="S1031" i="1"/>
  <c r="R1031" i="1"/>
  <c r="S1032" i="1"/>
  <c r="R1032" i="1"/>
  <c r="S1033" i="1"/>
  <c r="R1033" i="1"/>
  <c r="S1034" i="1"/>
  <c r="R1034" i="1"/>
  <c r="S1035" i="1"/>
  <c r="R1035" i="1"/>
  <c r="S1036" i="1"/>
  <c r="R1036" i="1"/>
  <c r="S1037" i="1"/>
  <c r="R1037" i="1"/>
  <c r="S1038" i="1"/>
  <c r="R1038" i="1"/>
  <c r="S1039" i="1"/>
  <c r="R1039" i="1"/>
  <c r="S1040" i="1"/>
  <c r="R1040" i="1"/>
  <c r="S1041" i="1"/>
  <c r="R1041" i="1"/>
  <c r="S1042" i="1"/>
  <c r="R1042" i="1"/>
  <c r="S1043" i="1"/>
  <c r="R1043" i="1"/>
  <c r="S1044" i="1"/>
  <c r="R1044" i="1"/>
  <c r="S1045" i="1"/>
  <c r="R1045" i="1"/>
  <c r="S1046" i="1"/>
  <c r="R1046" i="1"/>
  <c r="S1047" i="1"/>
  <c r="R1047" i="1"/>
  <c r="S1048" i="1"/>
  <c r="R1048" i="1"/>
  <c r="S1049" i="1"/>
  <c r="R1049" i="1"/>
  <c r="S1050" i="1"/>
  <c r="R1050" i="1"/>
  <c r="S1051" i="1"/>
  <c r="R1051" i="1"/>
  <c r="S1052" i="1"/>
  <c r="R1052" i="1"/>
  <c r="S1053" i="1"/>
  <c r="R1053" i="1"/>
  <c r="S1054" i="1"/>
  <c r="R1054" i="1"/>
  <c r="S1055" i="1"/>
  <c r="R1055" i="1"/>
  <c r="S1056" i="1"/>
  <c r="R1056" i="1"/>
  <c r="S1057" i="1"/>
  <c r="R1057" i="1"/>
  <c r="S1058" i="1"/>
  <c r="R1058" i="1"/>
  <c r="S1059" i="1"/>
  <c r="R1059" i="1"/>
  <c r="S1060" i="1"/>
  <c r="R1060" i="1"/>
  <c r="S1061" i="1"/>
  <c r="R1061" i="1"/>
  <c r="S1062" i="1"/>
  <c r="R1062" i="1"/>
  <c r="S1063" i="1"/>
  <c r="R1063" i="1"/>
  <c r="S1064" i="1"/>
  <c r="R1064" i="1"/>
  <c r="S1065" i="1"/>
  <c r="R1065" i="1"/>
  <c r="S1066" i="1"/>
  <c r="R1066" i="1"/>
  <c r="S1067" i="1"/>
  <c r="R1067" i="1"/>
  <c r="S1068" i="1"/>
  <c r="R1068" i="1"/>
  <c r="S1069" i="1"/>
  <c r="R1069" i="1"/>
  <c r="S1070" i="1"/>
  <c r="R1070" i="1"/>
  <c r="S1071" i="1"/>
  <c r="R1071" i="1"/>
  <c r="S1072" i="1"/>
  <c r="R1072" i="1"/>
  <c r="S1073" i="1"/>
  <c r="R1073" i="1"/>
  <c r="S1074" i="1"/>
  <c r="R1074" i="1"/>
  <c r="S1075" i="1"/>
  <c r="R1075" i="1"/>
  <c r="S1076" i="1"/>
  <c r="R1076" i="1"/>
  <c r="S1077" i="1"/>
  <c r="R1077" i="1"/>
  <c r="S1078" i="1"/>
  <c r="R1078" i="1"/>
  <c r="S1079" i="1"/>
  <c r="R1079" i="1"/>
  <c r="S1080" i="1"/>
  <c r="R1080" i="1"/>
  <c r="S1081" i="1"/>
  <c r="R1081" i="1"/>
  <c r="S1082" i="1"/>
  <c r="R1082" i="1"/>
  <c r="S1083" i="1"/>
  <c r="R1083" i="1"/>
  <c r="S1084" i="1"/>
  <c r="R1084" i="1"/>
  <c r="S1085" i="1"/>
  <c r="R1085" i="1"/>
  <c r="S1086" i="1"/>
  <c r="R1086" i="1"/>
  <c r="S1087" i="1"/>
  <c r="R1087" i="1"/>
  <c r="S1088" i="1"/>
  <c r="R1088" i="1"/>
  <c r="S1089" i="1"/>
  <c r="R1089" i="1"/>
  <c r="S1090" i="1"/>
  <c r="R1090" i="1"/>
  <c r="S1091" i="1"/>
  <c r="R1091" i="1"/>
  <c r="S1092" i="1"/>
  <c r="R1092" i="1"/>
  <c r="S1093" i="1"/>
  <c r="R1093" i="1"/>
  <c r="S1094" i="1"/>
  <c r="R1094" i="1"/>
  <c r="S1095" i="1"/>
  <c r="R1095" i="1"/>
  <c r="S1096" i="1"/>
  <c r="R1096" i="1"/>
  <c r="S1097" i="1"/>
  <c r="R1097" i="1"/>
  <c r="S1098" i="1"/>
  <c r="R1098" i="1"/>
  <c r="S1099" i="1"/>
  <c r="R1099" i="1"/>
  <c r="S1100" i="1"/>
  <c r="R1100" i="1"/>
  <c r="S1101" i="1"/>
  <c r="R1101" i="1"/>
  <c r="S1102" i="1"/>
  <c r="R1102" i="1"/>
  <c r="S1103" i="1"/>
  <c r="R1103" i="1"/>
  <c r="S1104" i="1"/>
  <c r="R1104" i="1"/>
  <c r="S1105" i="1"/>
  <c r="R1105" i="1"/>
  <c r="S1106" i="1"/>
  <c r="R1106" i="1"/>
  <c r="S1107" i="1"/>
  <c r="R1107" i="1"/>
  <c r="S1108" i="1"/>
  <c r="R1108" i="1"/>
  <c r="S1109" i="1"/>
  <c r="R1109" i="1"/>
  <c r="S1110" i="1"/>
  <c r="R1110" i="1"/>
  <c r="S1111" i="1"/>
  <c r="R1111" i="1"/>
  <c r="S1112" i="1"/>
  <c r="R1112" i="1"/>
  <c r="S1113" i="1"/>
  <c r="R1113" i="1"/>
  <c r="S1114" i="1"/>
  <c r="R1114" i="1"/>
  <c r="S1115" i="1"/>
  <c r="R1115" i="1"/>
  <c r="S1116" i="1"/>
  <c r="R1116" i="1"/>
  <c r="S1117" i="1"/>
  <c r="R1117" i="1"/>
  <c r="S1118" i="1"/>
  <c r="R1118" i="1"/>
  <c r="S1119" i="1"/>
  <c r="R1119" i="1"/>
  <c r="S1120" i="1"/>
  <c r="R1120" i="1"/>
  <c r="S1121" i="1"/>
  <c r="R1121" i="1"/>
  <c r="S1122" i="1"/>
  <c r="R1122" i="1"/>
  <c r="S1123" i="1"/>
  <c r="R1123" i="1"/>
  <c r="S1124" i="1"/>
  <c r="R1124" i="1"/>
  <c r="S1125" i="1"/>
  <c r="R1125" i="1"/>
  <c r="S1126" i="1"/>
  <c r="R1126" i="1"/>
  <c r="S1127" i="1"/>
  <c r="R1127" i="1"/>
  <c r="S1128" i="1"/>
  <c r="R1128" i="1"/>
  <c r="S1129" i="1"/>
  <c r="R1129" i="1"/>
  <c r="S1130" i="1"/>
  <c r="R1130" i="1"/>
  <c r="S1131" i="1"/>
  <c r="R1131" i="1"/>
  <c r="S1132" i="1"/>
  <c r="R1132" i="1"/>
  <c r="S1133" i="1"/>
  <c r="R1133" i="1"/>
  <c r="S1134" i="1"/>
  <c r="R1134" i="1"/>
  <c r="S1135" i="1"/>
  <c r="R1135" i="1"/>
  <c r="S1136" i="1"/>
  <c r="R1136" i="1"/>
  <c r="S1137" i="1"/>
  <c r="R1137" i="1"/>
  <c r="S1138" i="1"/>
  <c r="R1138" i="1"/>
  <c r="S1139" i="1"/>
  <c r="R1139" i="1"/>
  <c r="S1140" i="1"/>
  <c r="R1140" i="1"/>
  <c r="S1141" i="1"/>
  <c r="R1141" i="1"/>
  <c r="S1142" i="1"/>
  <c r="R1142" i="1"/>
  <c r="S1143" i="1"/>
  <c r="R1143" i="1"/>
  <c r="S1144" i="1"/>
  <c r="R1144" i="1"/>
  <c r="S1145" i="1"/>
  <c r="R1145" i="1"/>
  <c r="S1146" i="1"/>
  <c r="R1146" i="1"/>
  <c r="S1147" i="1"/>
  <c r="R1147" i="1"/>
  <c r="S1148" i="1"/>
  <c r="R1148" i="1"/>
  <c r="S1149" i="1"/>
  <c r="R1149" i="1"/>
  <c r="S1150" i="1"/>
  <c r="R1150" i="1"/>
  <c r="S1151" i="1"/>
  <c r="R1151" i="1"/>
  <c r="S1152" i="1"/>
  <c r="R1152" i="1"/>
  <c r="S1153" i="1"/>
  <c r="R1153" i="1"/>
  <c r="S1154" i="1"/>
  <c r="R1154" i="1"/>
  <c r="S1155" i="1"/>
  <c r="R1155" i="1"/>
  <c r="S1156" i="1"/>
  <c r="R1156" i="1"/>
  <c r="S1157" i="1"/>
  <c r="R1157" i="1"/>
  <c r="S1158" i="1"/>
  <c r="R1158" i="1"/>
  <c r="S1159" i="1"/>
  <c r="R1159" i="1"/>
  <c r="S1160" i="1"/>
  <c r="R1160" i="1"/>
  <c r="S1161" i="1"/>
  <c r="R1161" i="1"/>
  <c r="S1162" i="1"/>
  <c r="R1162" i="1"/>
  <c r="S1163" i="1"/>
  <c r="R1163" i="1"/>
  <c r="S1164" i="1"/>
  <c r="R1164" i="1"/>
  <c r="S1165" i="1"/>
  <c r="R1165" i="1"/>
  <c r="S1166" i="1"/>
  <c r="R1166" i="1"/>
  <c r="S1167" i="1"/>
  <c r="R1167" i="1"/>
  <c r="S1168" i="1"/>
  <c r="R1168" i="1"/>
  <c r="S1169" i="1"/>
  <c r="R1169" i="1"/>
  <c r="S1170" i="1"/>
  <c r="R1170" i="1"/>
  <c r="S1171" i="1"/>
  <c r="R1171" i="1"/>
  <c r="S1172" i="1"/>
  <c r="R1172" i="1"/>
  <c r="S1173" i="1"/>
  <c r="R1173" i="1"/>
  <c r="S1174" i="1"/>
  <c r="R1174" i="1"/>
  <c r="S1175" i="1"/>
  <c r="R1175" i="1"/>
  <c r="S1176" i="1"/>
  <c r="R1176" i="1"/>
  <c r="S1177" i="1"/>
  <c r="R1177" i="1"/>
  <c r="S1178" i="1"/>
  <c r="R1178" i="1"/>
  <c r="S1179" i="1"/>
  <c r="R1179" i="1"/>
  <c r="S1180" i="1"/>
  <c r="R1180" i="1"/>
  <c r="S1181" i="1"/>
  <c r="R1181" i="1"/>
  <c r="S1182" i="1"/>
  <c r="R1182" i="1"/>
  <c r="S1183" i="1"/>
  <c r="R1183" i="1"/>
  <c r="S1184" i="1"/>
  <c r="R1184" i="1"/>
  <c r="S1185" i="1"/>
  <c r="R1185" i="1"/>
  <c r="S1186" i="1"/>
  <c r="R1186" i="1"/>
  <c r="S1187" i="1"/>
  <c r="R1187" i="1"/>
  <c r="S1188" i="1"/>
  <c r="R1188" i="1"/>
  <c r="S1189" i="1"/>
  <c r="R1189" i="1"/>
  <c r="S1190" i="1"/>
  <c r="R1190" i="1"/>
  <c r="S1191" i="1"/>
  <c r="R1191" i="1"/>
  <c r="S1192" i="1"/>
  <c r="R1192" i="1"/>
  <c r="S1193" i="1"/>
  <c r="R1193" i="1"/>
  <c r="S1194" i="1"/>
  <c r="R1194" i="1"/>
  <c r="S1195" i="1"/>
  <c r="R1195" i="1"/>
  <c r="S1196" i="1"/>
  <c r="R1196" i="1"/>
  <c r="S1197" i="1"/>
  <c r="R1197" i="1"/>
  <c r="S1198" i="1"/>
  <c r="R1198" i="1"/>
  <c r="S1199" i="1"/>
  <c r="R1199" i="1"/>
  <c r="S1200" i="1"/>
  <c r="R1200" i="1"/>
  <c r="S1201" i="1"/>
  <c r="R1201" i="1"/>
  <c r="S1202" i="1"/>
  <c r="R1202" i="1"/>
  <c r="S1203" i="1"/>
  <c r="R1203" i="1"/>
  <c r="S1204" i="1"/>
  <c r="R1204" i="1"/>
  <c r="S1205" i="1"/>
  <c r="R1205" i="1"/>
  <c r="S1206" i="1"/>
  <c r="R1206" i="1"/>
  <c r="S1207" i="1"/>
  <c r="R1207" i="1"/>
  <c r="S1208" i="1"/>
  <c r="R1208" i="1"/>
  <c r="S1209" i="1"/>
  <c r="R1209" i="1"/>
  <c r="S1210" i="1"/>
  <c r="R1210" i="1"/>
  <c r="S1211" i="1"/>
  <c r="R1211" i="1"/>
  <c r="S1212" i="1"/>
  <c r="R1212" i="1"/>
  <c r="S1213" i="1"/>
  <c r="R1213" i="1"/>
  <c r="S1214" i="1"/>
  <c r="R1214" i="1"/>
  <c r="S1215" i="1"/>
  <c r="R1215" i="1"/>
  <c r="S1216" i="1"/>
  <c r="R1216" i="1"/>
  <c r="S1217" i="1"/>
  <c r="R1217" i="1"/>
  <c r="S1218" i="1"/>
  <c r="R1218" i="1"/>
  <c r="S1219" i="1"/>
  <c r="R1219" i="1"/>
  <c r="S1220" i="1"/>
  <c r="R1220" i="1"/>
  <c r="S1221" i="1"/>
  <c r="R1221" i="1"/>
  <c r="S1222" i="1"/>
  <c r="R1222" i="1"/>
  <c r="S1223" i="1"/>
  <c r="R1223" i="1"/>
  <c r="S1224" i="1"/>
  <c r="R1224" i="1"/>
  <c r="S1225" i="1"/>
  <c r="R1225" i="1"/>
  <c r="S1226" i="1"/>
  <c r="R1226" i="1"/>
  <c r="S1227" i="1"/>
  <c r="R1227" i="1"/>
  <c r="S1228" i="1"/>
  <c r="R1228" i="1"/>
  <c r="S1229" i="1"/>
  <c r="R1229" i="1"/>
  <c r="S1230" i="1"/>
  <c r="R1230" i="1"/>
  <c r="S1231" i="1"/>
  <c r="R1231" i="1"/>
  <c r="S1232" i="1"/>
  <c r="R1232" i="1"/>
  <c r="S1233" i="1"/>
  <c r="R1233" i="1"/>
  <c r="S1234" i="1"/>
  <c r="R1234" i="1"/>
  <c r="S1235" i="1"/>
  <c r="R1235" i="1"/>
  <c r="S1236" i="1"/>
  <c r="R1236" i="1"/>
  <c r="S1237" i="1"/>
  <c r="R1237" i="1"/>
  <c r="S1238" i="1"/>
  <c r="R1238" i="1"/>
  <c r="S1239" i="1"/>
  <c r="R1239" i="1"/>
  <c r="S1240" i="1"/>
  <c r="R1240" i="1"/>
  <c r="S1241" i="1"/>
  <c r="R1241" i="1"/>
  <c r="S1242" i="1"/>
  <c r="R1242" i="1"/>
  <c r="S1243" i="1"/>
  <c r="R1243" i="1"/>
  <c r="S1244" i="1"/>
  <c r="R1244" i="1"/>
  <c r="S1245" i="1"/>
  <c r="R1245" i="1"/>
  <c r="S1246" i="1"/>
  <c r="R1246" i="1"/>
  <c r="S1247" i="1"/>
  <c r="R1247" i="1"/>
  <c r="S1248" i="1"/>
  <c r="R1248" i="1"/>
  <c r="S1249" i="1"/>
  <c r="R1249" i="1"/>
  <c r="S1250" i="1"/>
  <c r="R1250" i="1"/>
  <c r="S1251" i="1"/>
  <c r="R1251" i="1"/>
  <c r="S1252" i="1"/>
  <c r="R1252" i="1"/>
  <c r="S1253" i="1"/>
  <c r="R1253" i="1"/>
  <c r="S1254" i="1"/>
  <c r="R1254" i="1"/>
  <c r="S1255" i="1"/>
  <c r="R1255" i="1"/>
  <c r="S1256" i="1"/>
  <c r="R1256" i="1"/>
  <c r="S1257" i="1"/>
  <c r="R1257" i="1"/>
  <c r="S1258" i="1"/>
  <c r="R1258" i="1"/>
  <c r="S1259" i="1"/>
  <c r="R1259" i="1"/>
  <c r="S1260" i="1"/>
  <c r="R1260" i="1"/>
  <c r="S1261" i="1"/>
  <c r="R1261" i="1"/>
  <c r="S1262" i="1"/>
  <c r="R1262" i="1"/>
  <c r="S1263" i="1"/>
  <c r="R1263" i="1"/>
  <c r="S1264" i="1"/>
  <c r="R1264" i="1"/>
  <c r="S1265" i="1"/>
  <c r="R1265" i="1"/>
  <c r="S1266" i="1"/>
  <c r="R1266" i="1"/>
  <c r="S1267" i="1"/>
  <c r="R1267" i="1"/>
  <c r="S1268" i="1"/>
  <c r="R1268" i="1"/>
  <c r="S1269" i="1"/>
  <c r="R1269" i="1"/>
  <c r="S1270" i="1"/>
  <c r="R1270" i="1"/>
  <c r="S1271" i="1"/>
  <c r="R1271" i="1"/>
  <c r="S1272" i="1"/>
  <c r="R1272" i="1"/>
  <c r="S1273" i="1"/>
  <c r="R1273" i="1"/>
  <c r="S1274" i="1"/>
  <c r="R1274" i="1"/>
  <c r="S1275" i="1"/>
  <c r="R1275" i="1"/>
  <c r="S1276" i="1"/>
  <c r="R1276" i="1"/>
  <c r="S1277" i="1"/>
  <c r="R1277" i="1"/>
  <c r="S1278" i="1"/>
  <c r="R1278" i="1"/>
  <c r="S1279" i="1"/>
  <c r="R1279" i="1"/>
  <c r="S1280" i="1"/>
  <c r="R1280" i="1"/>
  <c r="S1281" i="1"/>
  <c r="R1281" i="1"/>
  <c r="S1282" i="1"/>
  <c r="R1282" i="1"/>
  <c r="S1283" i="1"/>
  <c r="R1283" i="1"/>
  <c r="S1284" i="1"/>
  <c r="R1284" i="1"/>
  <c r="S1285" i="1"/>
  <c r="R1285" i="1"/>
  <c r="S1286" i="1"/>
  <c r="R1286" i="1"/>
  <c r="S1287" i="1"/>
  <c r="R1287" i="1"/>
  <c r="S1288" i="1"/>
  <c r="R1288" i="1"/>
  <c r="S1289" i="1"/>
  <c r="R1289" i="1"/>
  <c r="S1290" i="1"/>
  <c r="R1290" i="1"/>
  <c r="S1291" i="1"/>
  <c r="R1291" i="1"/>
  <c r="S1292" i="1"/>
  <c r="R1292" i="1"/>
  <c r="S1293" i="1"/>
  <c r="R1293" i="1"/>
  <c r="S1294" i="1"/>
  <c r="R1294" i="1"/>
  <c r="S1295" i="1"/>
  <c r="R1295" i="1"/>
  <c r="S1296" i="1"/>
  <c r="R1296" i="1"/>
  <c r="S1297" i="1"/>
  <c r="R1297" i="1"/>
  <c r="S1298" i="1"/>
  <c r="R1298" i="1"/>
  <c r="S1299" i="1"/>
  <c r="R1299" i="1"/>
  <c r="S1300" i="1"/>
  <c r="R1300" i="1"/>
  <c r="S1301" i="1"/>
  <c r="R1301" i="1"/>
  <c r="S1302" i="1"/>
  <c r="R1302" i="1"/>
  <c r="S1303" i="1"/>
  <c r="R1303" i="1"/>
  <c r="S1304" i="1"/>
  <c r="R1304" i="1"/>
  <c r="S1305" i="1"/>
  <c r="R1305" i="1"/>
  <c r="S1306" i="1"/>
  <c r="R1306" i="1"/>
  <c r="S1307" i="1"/>
  <c r="R1307" i="1"/>
  <c r="S1308" i="1"/>
  <c r="R1308" i="1"/>
  <c r="S1309" i="1"/>
  <c r="R1309" i="1"/>
  <c r="S1310" i="1"/>
  <c r="R1310" i="1"/>
  <c r="S1311" i="1"/>
  <c r="R1311" i="1"/>
  <c r="S1312" i="1"/>
  <c r="R1312" i="1"/>
  <c r="S1313" i="1"/>
  <c r="R1313" i="1"/>
  <c r="S1314" i="1"/>
  <c r="R1314" i="1"/>
  <c r="S1315" i="1"/>
  <c r="R1315" i="1"/>
  <c r="S1316" i="1"/>
  <c r="R1316" i="1"/>
  <c r="S1317" i="1"/>
  <c r="R1317" i="1"/>
  <c r="S1318" i="1"/>
  <c r="R1318" i="1"/>
  <c r="S1319" i="1"/>
  <c r="R1319" i="1"/>
  <c r="S1320" i="1"/>
  <c r="R1320" i="1"/>
  <c r="S1321" i="1"/>
  <c r="R1321" i="1"/>
  <c r="S1322" i="1"/>
  <c r="R1322" i="1"/>
  <c r="S1323" i="1"/>
  <c r="R1323" i="1"/>
  <c r="S1324" i="1"/>
  <c r="R1324" i="1"/>
  <c r="S1325" i="1"/>
  <c r="R1325" i="1"/>
  <c r="S1326" i="1"/>
  <c r="R1326" i="1"/>
  <c r="S1327" i="1"/>
  <c r="R1327" i="1"/>
  <c r="S1328" i="1"/>
  <c r="R1328" i="1"/>
  <c r="S1329" i="1"/>
  <c r="R1329" i="1"/>
  <c r="S1330" i="1"/>
  <c r="R1330" i="1"/>
  <c r="S1331" i="1"/>
  <c r="R1331" i="1"/>
  <c r="S1332" i="1"/>
  <c r="R1332" i="1"/>
  <c r="S1333" i="1"/>
  <c r="R1333" i="1"/>
  <c r="S1334" i="1"/>
  <c r="R1334" i="1"/>
  <c r="S1335" i="1"/>
  <c r="R1335" i="1"/>
  <c r="S1336" i="1"/>
  <c r="R1336" i="1"/>
  <c r="S1337" i="1"/>
  <c r="R1337" i="1"/>
  <c r="S1338" i="1"/>
  <c r="R1338" i="1"/>
  <c r="S1339" i="1"/>
  <c r="R1339" i="1"/>
  <c r="S1340" i="1"/>
  <c r="R1340" i="1"/>
  <c r="S1341" i="1"/>
  <c r="R1341" i="1"/>
  <c r="S1342" i="1"/>
  <c r="R1342" i="1"/>
  <c r="S1343" i="1"/>
  <c r="R1343" i="1"/>
  <c r="S1344" i="1"/>
  <c r="R1344" i="1"/>
  <c r="S1345" i="1"/>
  <c r="R1345" i="1"/>
  <c r="S1346" i="1"/>
  <c r="R1346" i="1"/>
  <c r="S1347" i="1"/>
  <c r="R1347" i="1"/>
  <c r="S1348" i="1"/>
  <c r="R1348" i="1"/>
  <c r="S1349" i="1"/>
  <c r="R1349" i="1"/>
  <c r="S1350" i="1"/>
  <c r="R1350" i="1"/>
  <c r="S1351" i="1"/>
  <c r="R1351" i="1"/>
  <c r="S1352" i="1"/>
  <c r="R1352" i="1"/>
  <c r="S1353" i="1"/>
  <c r="R1353" i="1"/>
  <c r="S1354" i="1"/>
  <c r="R1354" i="1"/>
  <c r="S1355" i="1"/>
  <c r="R1355" i="1"/>
  <c r="S1356" i="1"/>
  <c r="R1356" i="1"/>
  <c r="S1357" i="1"/>
  <c r="R1357" i="1"/>
  <c r="S1358" i="1"/>
  <c r="R1358" i="1"/>
  <c r="S1359" i="1"/>
  <c r="R1359" i="1"/>
  <c r="S1360" i="1"/>
  <c r="R1360" i="1"/>
  <c r="S1361" i="1"/>
  <c r="R1361" i="1"/>
  <c r="S1362" i="1"/>
  <c r="R1362" i="1"/>
  <c r="S1363" i="1"/>
  <c r="R1363" i="1"/>
  <c r="S1364" i="1"/>
  <c r="R1364" i="1"/>
  <c r="S1365" i="1"/>
  <c r="R1365" i="1"/>
  <c r="S1366" i="1"/>
  <c r="R1366" i="1"/>
  <c r="S1367" i="1"/>
  <c r="R1367" i="1"/>
  <c r="S1368" i="1"/>
  <c r="R1368" i="1"/>
  <c r="S1369" i="1"/>
  <c r="R1369" i="1"/>
  <c r="S1370" i="1"/>
  <c r="R1370" i="1"/>
  <c r="S1371" i="1"/>
  <c r="R1371" i="1"/>
  <c r="S1372" i="1"/>
  <c r="R1372" i="1"/>
  <c r="S1373" i="1"/>
  <c r="R1373" i="1"/>
  <c r="S1374" i="1"/>
  <c r="R1374" i="1"/>
  <c r="S1375" i="1"/>
  <c r="R1375" i="1"/>
  <c r="S1376" i="1"/>
  <c r="R1376" i="1"/>
  <c r="S1377" i="1"/>
  <c r="R1377" i="1"/>
  <c r="S1378" i="1"/>
  <c r="R1378" i="1"/>
  <c r="S1379" i="1"/>
  <c r="R1379" i="1"/>
  <c r="S1380" i="1"/>
  <c r="R1380" i="1"/>
  <c r="S1381" i="1"/>
  <c r="R1381" i="1"/>
  <c r="S1382" i="1"/>
  <c r="R1382" i="1"/>
  <c r="S1383" i="1"/>
  <c r="R1383" i="1"/>
  <c r="S1384" i="1"/>
  <c r="R1384" i="1"/>
  <c r="S1385" i="1"/>
  <c r="R1385" i="1"/>
  <c r="S1386" i="1"/>
  <c r="R1386" i="1"/>
  <c r="S1387" i="1"/>
  <c r="R1387" i="1"/>
  <c r="S1388" i="1"/>
  <c r="R1388" i="1"/>
  <c r="S1389" i="1"/>
  <c r="R1389" i="1"/>
  <c r="S1390" i="1"/>
  <c r="R1390" i="1"/>
  <c r="S1391" i="1"/>
  <c r="R1391" i="1"/>
  <c r="S1392" i="1"/>
  <c r="R1392" i="1"/>
  <c r="S1393" i="1"/>
  <c r="R1393" i="1"/>
  <c r="S1394" i="1"/>
  <c r="R1394" i="1"/>
  <c r="S1395" i="1"/>
  <c r="R1395" i="1"/>
  <c r="S1396" i="1"/>
  <c r="R1396" i="1"/>
  <c r="S1397" i="1"/>
  <c r="R1397" i="1"/>
  <c r="S1398" i="1"/>
  <c r="R1398" i="1"/>
  <c r="S1399" i="1"/>
  <c r="R1399" i="1"/>
  <c r="S1400" i="1"/>
  <c r="R1400" i="1"/>
  <c r="S1401" i="1"/>
  <c r="R1401" i="1"/>
  <c r="S1402" i="1"/>
  <c r="R1402" i="1"/>
  <c r="S1403" i="1"/>
  <c r="R1403" i="1"/>
  <c r="S1404" i="1"/>
  <c r="R1404" i="1"/>
  <c r="S1405" i="1"/>
  <c r="R1405" i="1"/>
  <c r="S1406" i="1"/>
  <c r="R1406" i="1"/>
  <c r="S1407" i="1"/>
  <c r="R1407" i="1"/>
  <c r="S1408" i="1"/>
  <c r="R1408" i="1"/>
  <c r="S1409" i="1"/>
  <c r="R1409" i="1"/>
  <c r="S1410" i="1"/>
  <c r="R1410" i="1"/>
  <c r="S1411" i="1"/>
  <c r="R1411" i="1"/>
  <c r="S1412" i="1"/>
  <c r="R1412" i="1"/>
  <c r="S1413" i="1"/>
  <c r="R1413" i="1"/>
  <c r="S1414" i="1"/>
  <c r="R1414" i="1"/>
  <c r="S1415" i="1"/>
  <c r="R1415" i="1"/>
  <c r="S1416" i="1"/>
  <c r="R1416" i="1"/>
  <c r="S1417" i="1"/>
  <c r="R1417" i="1"/>
  <c r="S1418" i="1"/>
  <c r="R1418" i="1"/>
  <c r="S1419" i="1"/>
  <c r="R1419" i="1"/>
  <c r="S1420" i="1"/>
  <c r="R1420" i="1"/>
  <c r="S1421" i="1"/>
  <c r="R1421" i="1"/>
  <c r="S1422" i="1"/>
  <c r="R1422" i="1"/>
  <c r="S1423" i="1"/>
  <c r="R1423" i="1"/>
  <c r="S1424" i="1"/>
  <c r="R1424" i="1"/>
  <c r="S1425" i="1"/>
  <c r="R1425" i="1"/>
  <c r="S1426" i="1"/>
  <c r="R1426" i="1"/>
  <c r="S1427" i="1"/>
  <c r="R1427" i="1"/>
  <c r="S1428" i="1"/>
  <c r="R1428" i="1"/>
  <c r="S1429" i="1"/>
  <c r="R1429" i="1"/>
  <c r="S1430" i="1"/>
  <c r="R1430" i="1"/>
  <c r="S1431" i="1"/>
  <c r="R1431" i="1"/>
  <c r="S1432" i="1"/>
  <c r="R1432" i="1"/>
  <c r="S1433" i="1"/>
  <c r="R1433" i="1"/>
  <c r="S1434" i="1"/>
  <c r="R1434" i="1"/>
  <c r="S1435" i="1"/>
  <c r="R1435" i="1"/>
  <c r="S1436" i="1"/>
  <c r="R1436" i="1"/>
  <c r="S1437" i="1"/>
  <c r="R1437" i="1"/>
  <c r="S1438" i="1"/>
  <c r="R1438" i="1"/>
  <c r="S1439" i="1"/>
  <c r="R1439" i="1"/>
  <c r="S1440" i="1"/>
  <c r="R1440" i="1"/>
  <c r="S1441" i="1"/>
  <c r="R1441" i="1"/>
  <c r="S1442" i="1"/>
  <c r="R1442" i="1"/>
  <c r="S1443" i="1"/>
  <c r="R1443" i="1"/>
  <c r="S1444" i="1"/>
  <c r="R1444" i="1"/>
  <c r="S1445" i="1"/>
  <c r="R1445" i="1"/>
  <c r="S1446" i="1"/>
  <c r="R1446" i="1"/>
  <c r="S1447" i="1"/>
  <c r="R1447" i="1"/>
  <c r="S1448" i="1"/>
  <c r="R1448" i="1"/>
  <c r="S1449" i="1"/>
  <c r="R1449" i="1"/>
  <c r="S1450" i="1"/>
  <c r="R1450" i="1"/>
  <c r="S1451" i="1"/>
  <c r="R1451" i="1"/>
  <c r="S1452" i="1"/>
  <c r="R1452" i="1"/>
  <c r="S1453" i="1"/>
  <c r="R1453" i="1"/>
  <c r="S1454" i="1"/>
  <c r="R1454" i="1"/>
  <c r="S1455" i="1"/>
  <c r="R1455" i="1"/>
  <c r="S1456" i="1"/>
  <c r="R1456" i="1"/>
  <c r="S1457" i="1"/>
  <c r="R1457" i="1"/>
  <c r="S1458" i="1"/>
  <c r="R1458" i="1"/>
  <c r="S1459" i="1"/>
  <c r="R1459" i="1"/>
  <c r="S1460" i="1"/>
  <c r="R1460" i="1"/>
  <c r="S1461" i="1"/>
  <c r="R1461" i="1"/>
  <c r="S1462" i="1"/>
  <c r="R1462" i="1"/>
  <c r="S1463" i="1"/>
  <c r="R1463" i="1"/>
  <c r="S1464" i="1"/>
  <c r="R1464" i="1"/>
  <c r="S1465" i="1"/>
  <c r="R1465" i="1"/>
  <c r="S1466" i="1"/>
  <c r="R1466" i="1"/>
  <c r="S1467" i="1"/>
  <c r="R1467" i="1"/>
  <c r="S1468" i="1"/>
  <c r="R1468" i="1"/>
  <c r="S1469" i="1"/>
  <c r="R1469" i="1"/>
  <c r="S1470" i="1"/>
  <c r="R1470" i="1"/>
  <c r="S1471" i="1"/>
  <c r="R1471" i="1"/>
  <c r="S1472" i="1"/>
  <c r="R1472" i="1"/>
  <c r="S1473" i="1"/>
  <c r="R1473" i="1"/>
  <c r="S1474" i="1"/>
  <c r="R1474" i="1"/>
  <c r="S1475" i="1"/>
  <c r="R1475" i="1"/>
  <c r="S1476" i="1"/>
  <c r="R1476" i="1"/>
  <c r="S1477" i="1"/>
  <c r="R1477" i="1"/>
  <c r="S1478" i="1"/>
  <c r="R1478" i="1"/>
  <c r="S1479" i="1"/>
  <c r="R1479" i="1"/>
  <c r="S1480" i="1"/>
  <c r="R1480" i="1"/>
  <c r="S1481" i="1"/>
  <c r="R1481" i="1"/>
  <c r="S1482" i="1"/>
  <c r="R1482" i="1"/>
  <c r="S1483" i="1"/>
  <c r="R1483" i="1"/>
  <c r="S1484" i="1"/>
  <c r="R1484" i="1"/>
  <c r="S1485" i="1"/>
  <c r="R1485" i="1"/>
  <c r="S1486" i="1"/>
  <c r="R1486" i="1"/>
  <c r="S1487" i="1"/>
  <c r="R1487" i="1"/>
  <c r="S1488" i="1"/>
  <c r="R1488" i="1"/>
  <c r="S1489" i="1"/>
  <c r="R1489" i="1"/>
  <c r="S1490" i="1"/>
  <c r="R1490" i="1"/>
  <c r="S1491" i="1"/>
  <c r="R1491" i="1"/>
  <c r="S1492" i="1"/>
  <c r="R1492" i="1"/>
  <c r="S1493" i="1"/>
  <c r="R1493" i="1"/>
  <c r="S1494" i="1"/>
  <c r="R1494" i="1"/>
  <c r="S1495" i="1"/>
  <c r="R1495" i="1"/>
  <c r="S1496" i="1"/>
  <c r="R1496" i="1"/>
  <c r="S1497" i="1"/>
  <c r="R1497" i="1"/>
  <c r="S1498" i="1"/>
  <c r="R1498" i="1"/>
  <c r="S1499" i="1"/>
  <c r="R1499" i="1"/>
  <c r="S1500" i="1"/>
  <c r="R1500" i="1"/>
  <c r="S1501" i="1"/>
  <c r="R1501" i="1"/>
  <c r="S1502" i="1"/>
  <c r="R1502" i="1"/>
  <c r="S1503" i="1"/>
  <c r="R1503" i="1"/>
  <c r="S1504" i="1"/>
  <c r="R1504" i="1"/>
  <c r="S1505" i="1"/>
  <c r="R1505" i="1"/>
  <c r="S1506" i="1"/>
  <c r="R1506" i="1"/>
  <c r="S1507" i="1"/>
  <c r="R1507" i="1"/>
  <c r="S1508" i="1"/>
  <c r="R1508" i="1"/>
  <c r="S1509" i="1"/>
  <c r="R1509" i="1"/>
  <c r="S1510" i="1"/>
  <c r="R1510" i="1"/>
  <c r="S1511" i="1"/>
  <c r="R1511" i="1"/>
  <c r="S1512" i="1"/>
  <c r="R1512" i="1"/>
  <c r="S1513" i="1"/>
  <c r="R1513" i="1"/>
  <c r="S1514" i="1"/>
  <c r="R1514" i="1"/>
  <c r="S1515" i="1"/>
  <c r="R1515" i="1"/>
  <c r="S1516" i="1"/>
  <c r="R1516" i="1"/>
  <c r="S1517" i="1"/>
  <c r="R1517" i="1"/>
  <c r="S1518" i="1"/>
  <c r="R1518" i="1"/>
  <c r="S1519" i="1"/>
  <c r="R1519" i="1"/>
  <c r="S1520" i="1"/>
  <c r="R1520" i="1"/>
  <c r="S1521" i="1"/>
  <c r="R1521" i="1"/>
  <c r="S1522" i="1"/>
  <c r="R1522" i="1"/>
  <c r="S1523" i="1"/>
  <c r="R1523" i="1"/>
  <c r="S1524" i="1"/>
  <c r="R1524" i="1"/>
  <c r="S1525" i="1"/>
  <c r="R1525" i="1"/>
  <c r="S1526" i="1"/>
  <c r="R1526" i="1"/>
  <c r="S1527" i="1"/>
  <c r="R1527" i="1"/>
  <c r="S1528" i="1"/>
  <c r="R1528" i="1"/>
  <c r="S1529" i="1"/>
  <c r="R1529" i="1"/>
  <c r="S1530" i="1"/>
  <c r="R1530" i="1"/>
  <c r="S1531" i="1"/>
  <c r="R1531" i="1"/>
  <c r="S1532" i="1"/>
  <c r="R1532" i="1"/>
  <c r="S1533" i="1"/>
  <c r="R1533" i="1"/>
  <c r="S1534" i="1"/>
  <c r="R1534" i="1"/>
  <c r="S1535" i="1"/>
  <c r="R1535" i="1"/>
  <c r="S1536" i="1"/>
  <c r="R1536" i="1"/>
  <c r="S1537" i="1"/>
  <c r="R1537" i="1"/>
  <c r="S1538" i="1"/>
  <c r="R1538" i="1"/>
  <c r="S1539" i="1"/>
  <c r="R1539" i="1"/>
  <c r="S1540" i="1"/>
  <c r="R1540" i="1"/>
  <c r="S1541" i="1"/>
  <c r="R1541" i="1"/>
  <c r="S1542" i="1"/>
  <c r="R1542" i="1"/>
  <c r="S1543" i="1"/>
  <c r="R1543" i="1"/>
  <c r="S1544" i="1"/>
  <c r="R1544" i="1"/>
  <c r="S1545" i="1"/>
  <c r="R1545" i="1"/>
  <c r="S1546" i="1"/>
  <c r="R1546" i="1"/>
  <c r="S1547" i="1"/>
  <c r="R1547" i="1"/>
  <c r="S1548" i="1"/>
  <c r="R1548" i="1"/>
  <c r="S1549" i="1"/>
  <c r="R1549" i="1"/>
  <c r="S1550" i="1"/>
  <c r="R1550" i="1"/>
  <c r="S1551" i="1"/>
  <c r="R1551" i="1"/>
  <c r="S1552" i="1"/>
  <c r="R1552" i="1"/>
  <c r="S1553" i="1"/>
  <c r="R1553" i="1"/>
  <c r="S1554" i="1"/>
  <c r="R1554" i="1"/>
  <c r="S1555" i="1"/>
  <c r="R1555" i="1"/>
  <c r="S1556" i="1"/>
  <c r="R1556" i="1"/>
  <c r="S1557" i="1"/>
  <c r="R1557" i="1"/>
  <c r="S1558" i="1"/>
  <c r="R1558" i="1"/>
  <c r="S1559" i="1"/>
  <c r="R1559" i="1"/>
  <c r="S1560" i="1"/>
  <c r="R1560" i="1"/>
  <c r="S1561" i="1"/>
  <c r="R1561" i="1"/>
  <c r="S1562" i="1"/>
  <c r="R1562" i="1"/>
  <c r="S1563" i="1"/>
  <c r="R1563" i="1"/>
  <c r="S1564" i="1"/>
  <c r="R1564" i="1"/>
  <c r="S1565" i="1"/>
  <c r="R1565" i="1"/>
  <c r="S1566" i="1"/>
  <c r="R1566" i="1"/>
  <c r="S1567" i="1"/>
  <c r="R1567" i="1"/>
  <c r="S1568" i="1"/>
  <c r="R1568" i="1"/>
  <c r="S1569" i="1"/>
  <c r="R1569" i="1"/>
  <c r="S1570" i="1"/>
  <c r="R1570" i="1"/>
  <c r="S1571" i="1"/>
  <c r="R1571" i="1"/>
  <c r="S1572" i="1"/>
  <c r="R1572" i="1"/>
  <c r="S1573" i="1"/>
  <c r="R1573" i="1"/>
  <c r="S1574" i="1"/>
  <c r="R1574" i="1"/>
  <c r="S1575" i="1"/>
  <c r="R1575" i="1"/>
  <c r="S1576" i="1"/>
  <c r="R1576" i="1"/>
  <c r="S1577" i="1"/>
  <c r="R1577" i="1"/>
  <c r="S1578" i="1"/>
  <c r="R1578" i="1"/>
  <c r="S1579" i="1"/>
  <c r="R1579" i="1"/>
  <c r="S1580" i="1"/>
  <c r="R1580" i="1"/>
  <c r="S1581" i="1"/>
  <c r="R1581" i="1"/>
  <c r="S1582" i="1"/>
  <c r="R1582" i="1"/>
  <c r="S1583" i="1"/>
  <c r="R1583" i="1"/>
  <c r="S1584" i="1"/>
  <c r="R1584" i="1"/>
  <c r="S1585" i="1"/>
  <c r="R1585" i="1"/>
  <c r="S1586" i="1"/>
  <c r="R1586" i="1"/>
  <c r="S1587" i="1"/>
  <c r="R1587" i="1"/>
  <c r="S1588" i="1"/>
  <c r="R1588" i="1"/>
  <c r="S1589" i="1"/>
  <c r="R1589" i="1"/>
  <c r="S1590" i="1"/>
  <c r="R1590" i="1"/>
  <c r="S1591" i="1"/>
  <c r="R1591" i="1"/>
  <c r="S1592" i="1"/>
  <c r="R1592" i="1"/>
  <c r="S1593" i="1"/>
  <c r="R1593" i="1"/>
  <c r="S1594" i="1"/>
  <c r="R1594" i="1"/>
  <c r="S1595" i="1"/>
  <c r="R1595" i="1"/>
  <c r="S1596" i="1"/>
  <c r="R1596" i="1"/>
  <c r="S1597" i="1"/>
  <c r="R1597" i="1"/>
  <c r="S1598" i="1"/>
  <c r="R1598" i="1"/>
  <c r="S1599" i="1"/>
  <c r="R1599" i="1"/>
  <c r="S1600" i="1"/>
  <c r="R1600" i="1"/>
  <c r="S1601" i="1"/>
  <c r="R1601" i="1"/>
  <c r="S1602" i="1"/>
  <c r="R1602" i="1"/>
  <c r="S1603" i="1"/>
  <c r="R1603" i="1"/>
  <c r="S1604" i="1"/>
  <c r="R1604" i="1"/>
  <c r="S1605" i="1"/>
  <c r="R1605" i="1"/>
  <c r="S1606" i="1"/>
  <c r="R1606" i="1"/>
  <c r="S1607" i="1"/>
  <c r="R1607" i="1"/>
  <c r="S1608" i="1"/>
  <c r="R1608" i="1"/>
  <c r="S1609" i="1"/>
  <c r="R1609" i="1"/>
  <c r="S1610" i="1"/>
  <c r="R1610" i="1"/>
  <c r="S1611" i="1"/>
  <c r="R1611" i="1"/>
  <c r="S1612" i="1"/>
  <c r="R1612" i="1"/>
  <c r="S1613" i="1"/>
  <c r="R1613" i="1"/>
  <c r="S1614" i="1"/>
  <c r="R1614" i="1"/>
  <c r="S1615" i="1"/>
  <c r="R1615" i="1"/>
  <c r="S1616" i="1"/>
  <c r="R1616" i="1"/>
  <c r="S1617" i="1"/>
  <c r="R1617" i="1"/>
  <c r="S1618" i="1"/>
  <c r="R1618" i="1"/>
  <c r="S1619" i="1"/>
  <c r="R1619" i="1"/>
  <c r="S1620" i="1"/>
  <c r="R1620" i="1"/>
  <c r="S1621" i="1"/>
  <c r="R1621" i="1"/>
  <c r="S1622" i="1"/>
  <c r="R1622" i="1"/>
  <c r="S1623" i="1"/>
  <c r="R1623" i="1"/>
  <c r="S1624" i="1"/>
  <c r="R1624" i="1"/>
  <c r="S1625" i="1"/>
  <c r="R1625" i="1"/>
  <c r="S1626" i="1"/>
  <c r="R1626" i="1"/>
  <c r="S1627" i="1"/>
  <c r="R1627" i="1"/>
  <c r="S1628" i="1"/>
  <c r="R1628" i="1"/>
  <c r="S1629" i="1"/>
  <c r="R1629" i="1"/>
  <c r="S1630" i="1"/>
  <c r="R1630" i="1"/>
  <c r="S1631" i="1"/>
  <c r="R1631" i="1"/>
  <c r="S1632" i="1"/>
  <c r="R1632" i="1"/>
  <c r="S1633" i="1"/>
  <c r="R1633" i="1"/>
  <c r="S1634" i="1"/>
  <c r="R1634" i="1"/>
  <c r="S1635" i="1"/>
  <c r="R1635" i="1"/>
  <c r="S1636" i="1"/>
  <c r="R1636" i="1"/>
  <c r="S1637" i="1"/>
  <c r="R1637" i="1"/>
  <c r="S1638" i="1"/>
  <c r="R1638" i="1"/>
  <c r="S1639" i="1"/>
  <c r="R1639" i="1"/>
  <c r="S1640" i="1"/>
  <c r="R1640" i="1"/>
  <c r="S1641" i="1"/>
  <c r="R1641" i="1"/>
  <c r="S1642" i="1"/>
  <c r="R1642" i="1"/>
  <c r="S1643" i="1"/>
  <c r="R1643" i="1"/>
  <c r="S1644" i="1"/>
  <c r="R1644" i="1"/>
  <c r="S1645" i="1"/>
  <c r="R1645" i="1"/>
  <c r="S1646" i="1"/>
  <c r="R1646" i="1"/>
  <c r="S1647" i="1"/>
  <c r="R1647" i="1"/>
  <c r="S1648" i="1"/>
  <c r="R1648" i="1"/>
  <c r="S1649" i="1"/>
  <c r="R1649" i="1"/>
  <c r="S1650" i="1"/>
  <c r="R1650" i="1"/>
  <c r="S1651" i="1"/>
  <c r="R1651" i="1"/>
  <c r="S1652" i="1"/>
  <c r="R1652" i="1"/>
  <c r="S1653" i="1"/>
  <c r="R1653" i="1"/>
  <c r="S1654" i="1"/>
  <c r="R1654" i="1"/>
  <c r="S1655" i="1"/>
  <c r="R1655" i="1"/>
  <c r="S1656" i="1"/>
  <c r="R1656" i="1"/>
  <c r="S1657" i="1"/>
  <c r="R1657" i="1"/>
  <c r="S1658" i="1"/>
  <c r="R1658" i="1"/>
  <c r="S1659" i="1"/>
  <c r="R1659" i="1"/>
  <c r="S1660" i="1"/>
  <c r="R1660" i="1"/>
  <c r="S1661" i="1"/>
  <c r="R1661" i="1"/>
  <c r="S1662" i="1"/>
  <c r="R1662" i="1"/>
  <c r="S1663" i="1"/>
  <c r="R1663" i="1"/>
  <c r="S1664" i="1"/>
  <c r="R1664" i="1"/>
  <c r="S1665" i="1"/>
  <c r="R1665" i="1"/>
  <c r="S1666" i="1"/>
  <c r="R1666" i="1"/>
  <c r="S1667" i="1"/>
  <c r="R1667" i="1"/>
  <c r="S1668" i="1"/>
  <c r="R1668" i="1"/>
  <c r="S1669" i="1"/>
  <c r="R1669" i="1"/>
  <c r="S1670" i="1"/>
  <c r="R1670" i="1"/>
  <c r="S1671" i="1"/>
  <c r="R1671" i="1"/>
  <c r="S1672" i="1"/>
  <c r="R1672" i="1"/>
  <c r="S1673" i="1"/>
  <c r="R1673" i="1"/>
  <c r="S1674" i="1"/>
  <c r="R1674" i="1"/>
  <c r="S1675" i="1"/>
  <c r="R1675" i="1"/>
  <c r="S1676" i="1"/>
  <c r="R1676" i="1"/>
  <c r="S1677" i="1"/>
  <c r="R1677" i="1"/>
  <c r="S1678" i="1"/>
  <c r="R1678" i="1"/>
  <c r="S1679" i="1"/>
  <c r="R1679" i="1"/>
  <c r="S1680" i="1"/>
  <c r="R1680" i="1"/>
  <c r="S1681" i="1"/>
  <c r="R1681" i="1"/>
  <c r="S1682" i="1"/>
  <c r="R1682" i="1"/>
  <c r="S1683" i="1"/>
  <c r="R1683" i="1"/>
  <c r="S1684" i="1"/>
  <c r="R1684" i="1"/>
  <c r="S1685" i="1"/>
  <c r="R1685" i="1"/>
  <c r="S1686" i="1"/>
  <c r="R1686" i="1"/>
  <c r="S1687" i="1"/>
  <c r="R1687" i="1"/>
  <c r="S1688" i="1"/>
  <c r="R1688" i="1"/>
  <c r="S1689" i="1"/>
  <c r="R1689" i="1"/>
  <c r="S1690" i="1"/>
  <c r="R1690" i="1"/>
  <c r="S1691" i="1"/>
  <c r="R1691" i="1"/>
  <c r="S1692" i="1"/>
  <c r="R1692" i="1"/>
  <c r="S1693" i="1"/>
  <c r="R1693" i="1"/>
  <c r="S1694" i="1"/>
  <c r="R1694" i="1"/>
  <c r="S1695" i="1"/>
  <c r="R1695" i="1"/>
  <c r="S1696" i="1"/>
  <c r="R1696" i="1"/>
  <c r="S1697" i="1"/>
  <c r="R1697" i="1"/>
  <c r="S1698" i="1"/>
  <c r="R1698" i="1"/>
  <c r="S1699" i="1"/>
  <c r="R1699" i="1"/>
  <c r="S1700" i="1"/>
  <c r="R1700" i="1"/>
  <c r="S1701" i="1"/>
  <c r="R1701" i="1"/>
  <c r="S1702" i="1"/>
  <c r="R1702" i="1"/>
  <c r="S1703" i="1"/>
  <c r="R1703" i="1"/>
  <c r="S1704" i="1"/>
  <c r="R1704" i="1"/>
  <c r="S1705" i="1"/>
  <c r="R1705" i="1"/>
  <c r="S1706" i="1"/>
  <c r="R1706" i="1"/>
  <c r="S1707" i="1"/>
  <c r="R1707" i="1"/>
  <c r="S1708" i="1"/>
  <c r="R1708" i="1"/>
  <c r="S1709" i="1"/>
  <c r="R1709" i="1"/>
  <c r="S1710" i="1"/>
  <c r="R1710" i="1"/>
  <c r="S1711" i="1"/>
  <c r="R1711" i="1"/>
  <c r="S1712" i="1"/>
  <c r="R1712" i="1"/>
  <c r="S1713" i="1"/>
  <c r="R1713" i="1"/>
  <c r="S1714" i="1"/>
  <c r="R1714" i="1"/>
  <c r="S1715" i="1"/>
  <c r="R1715" i="1"/>
  <c r="S1716" i="1"/>
  <c r="R1716" i="1"/>
  <c r="S1717" i="1"/>
  <c r="R1717" i="1"/>
  <c r="S1718" i="1"/>
  <c r="R1718" i="1"/>
  <c r="S1719" i="1"/>
  <c r="R1719" i="1"/>
  <c r="S1720" i="1"/>
  <c r="R1720" i="1"/>
  <c r="S1721" i="1"/>
  <c r="R1721" i="1"/>
  <c r="S1722" i="1"/>
  <c r="R1722" i="1"/>
  <c r="S1723" i="1"/>
  <c r="R1723" i="1"/>
  <c r="S1724" i="1"/>
  <c r="R1724" i="1"/>
  <c r="S1725" i="1"/>
  <c r="R1725" i="1"/>
  <c r="S1726" i="1"/>
  <c r="R1726" i="1"/>
  <c r="S1727" i="1"/>
  <c r="R1727" i="1"/>
  <c r="S1728" i="1"/>
  <c r="R1728" i="1"/>
  <c r="S1729" i="1"/>
  <c r="R1729" i="1"/>
  <c r="S1730" i="1"/>
  <c r="R1730" i="1"/>
  <c r="S1731" i="1"/>
  <c r="R1731" i="1"/>
  <c r="S1732" i="1"/>
  <c r="R1732" i="1"/>
  <c r="S1733" i="1"/>
  <c r="R1733" i="1"/>
  <c r="S1734" i="1"/>
  <c r="R1734" i="1"/>
  <c r="S1735" i="1"/>
  <c r="R1735" i="1"/>
  <c r="S1736" i="1"/>
  <c r="R1736" i="1"/>
  <c r="S1737" i="1"/>
  <c r="R1737" i="1"/>
  <c r="S1738" i="1"/>
  <c r="R1738" i="1"/>
  <c r="S1739" i="1"/>
  <c r="R1739" i="1"/>
  <c r="S1740" i="1"/>
  <c r="R1740" i="1"/>
  <c r="S1741" i="1"/>
  <c r="R1741" i="1"/>
  <c r="S1742" i="1"/>
  <c r="R1742" i="1"/>
  <c r="S1743" i="1"/>
  <c r="R1743" i="1"/>
  <c r="S1744" i="1"/>
  <c r="R1744" i="1"/>
  <c r="S1745" i="1"/>
  <c r="R1745" i="1"/>
  <c r="S1746" i="1"/>
  <c r="R1746" i="1"/>
  <c r="S1747" i="1"/>
  <c r="R1747" i="1"/>
  <c r="S1748" i="1"/>
  <c r="R1748" i="1"/>
  <c r="S1749" i="1"/>
  <c r="R1749" i="1"/>
  <c r="S1750" i="1"/>
  <c r="R1750" i="1"/>
  <c r="S1751" i="1"/>
  <c r="R1751" i="1"/>
  <c r="S1752" i="1"/>
  <c r="R1752" i="1"/>
  <c r="S1753" i="1"/>
  <c r="R1753" i="1"/>
  <c r="S1754" i="1"/>
  <c r="R1754" i="1"/>
  <c r="S1755" i="1"/>
  <c r="R1755" i="1"/>
  <c r="S1756" i="1"/>
  <c r="R1756" i="1"/>
  <c r="S1757" i="1"/>
  <c r="R1757" i="1"/>
  <c r="S1758" i="1"/>
  <c r="R1758" i="1"/>
  <c r="S1759" i="1"/>
  <c r="R1759" i="1"/>
  <c r="S1760" i="1"/>
  <c r="R1760" i="1"/>
  <c r="S1761" i="1"/>
  <c r="R1761" i="1"/>
  <c r="S1762" i="1"/>
  <c r="R1762" i="1"/>
  <c r="S1763" i="1"/>
  <c r="R1763" i="1"/>
  <c r="S1764" i="1"/>
  <c r="R1764" i="1"/>
  <c r="S1765" i="1"/>
  <c r="R1765" i="1"/>
  <c r="S1766" i="1"/>
  <c r="R1766" i="1"/>
  <c r="S1767" i="1"/>
  <c r="R1767" i="1"/>
  <c r="S1768" i="1"/>
  <c r="R1768" i="1"/>
  <c r="S1769" i="1"/>
  <c r="R1769" i="1"/>
  <c r="S1770" i="1"/>
  <c r="R1770" i="1"/>
  <c r="S1771" i="1"/>
  <c r="R1771" i="1"/>
  <c r="S1772" i="1"/>
  <c r="R1772" i="1"/>
  <c r="S1773" i="1"/>
  <c r="R1773" i="1"/>
  <c r="S1774" i="1"/>
  <c r="R1774" i="1"/>
  <c r="S1775" i="1"/>
  <c r="R1775" i="1"/>
  <c r="S1776" i="1"/>
  <c r="R1776" i="1"/>
  <c r="S1777" i="1"/>
  <c r="R1777" i="1"/>
  <c r="S1778" i="1"/>
  <c r="R1778" i="1"/>
  <c r="S1779" i="1"/>
  <c r="R1779" i="1"/>
  <c r="S1780" i="1"/>
  <c r="R1780" i="1"/>
  <c r="S1781" i="1"/>
  <c r="R1781" i="1"/>
  <c r="S1782" i="1"/>
  <c r="R1782" i="1"/>
  <c r="S1783" i="1"/>
  <c r="R1783" i="1"/>
  <c r="S1784" i="1"/>
  <c r="R1784" i="1"/>
  <c r="S1785" i="1"/>
  <c r="R1785" i="1"/>
  <c r="S1786" i="1"/>
  <c r="R1786" i="1"/>
  <c r="S1787" i="1"/>
  <c r="R1787" i="1"/>
  <c r="S1788" i="1"/>
  <c r="R1788" i="1"/>
  <c r="S1789" i="1"/>
  <c r="R1789" i="1"/>
  <c r="S1790" i="1"/>
  <c r="R1790" i="1"/>
  <c r="S1791" i="1"/>
  <c r="R1791" i="1"/>
  <c r="S1792" i="1"/>
  <c r="R1792" i="1"/>
  <c r="S1793" i="1"/>
  <c r="R1793" i="1"/>
  <c r="S1794" i="1"/>
  <c r="R1794" i="1"/>
  <c r="S1795" i="1"/>
  <c r="R1795" i="1"/>
  <c r="S1796" i="1"/>
  <c r="R1796" i="1"/>
  <c r="S1797" i="1"/>
  <c r="R1797" i="1"/>
  <c r="S1798" i="1"/>
  <c r="R1798" i="1"/>
  <c r="S1799" i="1"/>
  <c r="R1799" i="1"/>
  <c r="S1800" i="1"/>
  <c r="R1800" i="1"/>
  <c r="S1801" i="1"/>
  <c r="R1801" i="1"/>
  <c r="S1802" i="1"/>
  <c r="R1802" i="1"/>
  <c r="S1803" i="1"/>
  <c r="R1803" i="1"/>
  <c r="S1804" i="1"/>
  <c r="R1804" i="1"/>
  <c r="S1805" i="1"/>
  <c r="R1805" i="1"/>
  <c r="S1806" i="1"/>
  <c r="R1806" i="1"/>
  <c r="S1807" i="1"/>
  <c r="R1807" i="1"/>
  <c r="S1808" i="1"/>
  <c r="R1808" i="1"/>
  <c r="S1809" i="1"/>
  <c r="R1809" i="1"/>
  <c r="S1810" i="1"/>
  <c r="R1810" i="1"/>
  <c r="S1811" i="1"/>
  <c r="R1811" i="1"/>
  <c r="S1812" i="1"/>
  <c r="R1812" i="1"/>
  <c r="S1813" i="1"/>
  <c r="R1813" i="1"/>
  <c r="S1814" i="1"/>
  <c r="R1814" i="1"/>
  <c r="S1815" i="1"/>
  <c r="R1815" i="1"/>
  <c r="S1816" i="1"/>
  <c r="R1816" i="1"/>
  <c r="S1817" i="1"/>
  <c r="R1817" i="1"/>
  <c r="S1818" i="1"/>
  <c r="R1818" i="1"/>
  <c r="S1819" i="1"/>
  <c r="R1819" i="1"/>
  <c r="S1820" i="1"/>
  <c r="R1820" i="1"/>
  <c r="S1821" i="1"/>
  <c r="R1821" i="1"/>
  <c r="S1822" i="1"/>
  <c r="R1822" i="1"/>
  <c r="S1823" i="1"/>
  <c r="R1823" i="1"/>
  <c r="S1824" i="1"/>
  <c r="R1824" i="1"/>
  <c r="S1825" i="1"/>
  <c r="R1825" i="1"/>
  <c r="S1826" i="1"/>
  <c r="R1826" i="1"/>
  <c r="S1827" i="1"/>
  <c r="R1827" i="1"/>
  <c r="S1828" i="1"/>
  <c r="R1828" i="1"/>
  <c r="S1829" i="1"/>
  <c r="R1829" i="1"/>
  <c r="S1830" i="1"/>
  <c r="R1830" i="1"/>
  <c r="S1831" i="1"/>
  <c r="R1831" i="1"/>
  <c r="S1832" i="1"/>
  <c r="R1832" i="1"/>
  <c r="S1833" i="1"/>
  <c r="R1833" i="1"/>
  <c r="S1834" i="1"/>
  <c r="R1834" i="1"/>
  <c r="S1835" i="1"/>
  <c r="R1835" i="1"/>
  <c r="S1836" i="1"/>
  <c r="R1836" i="1"/>
  <c r="S1837" i="1"/>
  <c r="R1837" i="1"/>
  <c r="S1838" i="1"/>
  <c r="R1838" i="1"/>
  <c r="S1839" i="1"/>
  <c r="R1839" i="1"/>
  <c r="S1840" i="1"/>
  <c r="R1840" i="1"/>
  <c r="S1841" i="1"/>
  <c r="R1841" i="1"/>
  <c r="S1842" i="1"/>
  <c r="R1842" i="1"/>
  <c r="S1843" i="1"/>
  <c r="R1843" i="1"/>
  <c r="S1844" i="1"/>
  <c r="R1844" i="1"/>
  <c r="S1845" i="1"/>
  <c r="R1845" i="1"/>
  <c r="S1846" i="1"/>
  <c r="R1846" i="1"/>
  <c r="S1847" i="1"/>
  <c r="R1847" i="1"/>
  <c r="S1848" i="1"/>
  <c r="R1848" i="1"/>
  <c r="S1849" i="1"/>
  <c r="R1849" i="1"/>
  <c r="S1850" i="1"/>
  <c r="R1850" i="1"/>
  <c r="S1851" i="1"/>
  <c r="R1851" i="1"/>
  <c r="S1852" i="1"/>
  <c r="R1852" i="1"/>
  <c r="S1853" i="1"/>
  <c r="R1853" i="1"/>
  <c r="S1854" i="1"/>
  <c r="R1854" i="1"/>
  <c r="S1855" i="1"/>
  <c r="R1855" i="1"/>
  <c r="S1856" i="1"/>
  <c r="R1856" i="1"/>
  <c r="S1857" i="1"/>
  <c r="R1857" i="1"/>
  <c r="S1858" i="1"/>
  <c r="R1858" i="1"/>
  <c r="S1859" i="1"/>
  <c r="R1859" i="1"/>
  <c r="S1860" i="1"/>
  <c r="R1860" i="1"/>
  <c r="S1861" i="1"/>
  <c r="R1861" i="1"/>
  <c r="S1862" i="1"/>
  <c r="R1862" i="1"/>
  <c r="S1863" i="1"/>
  <c r="R1863" i="1"/>
  <c r="S1864" i="1"/>
  <c r="R1864" i="1"/>
  <c r="S1865" i="1"/>
  <c r="R1865" i="1"/>
  <c r="S1866" i="1"/>
  <c r="R1866" i="1"/>
  <c r="S1867" i="1"/>
  <c r="R1867" i="1"/>
  <c r="S1868" i="1"/>
  <c r="R1868" i="1"/>
  <c r="S1869" i="1"/>
  <c r="R1869" i="1"/>
  <c r="S1870" i="1"/>
  <c r="R1870" i="1"/>
  <c r="S1871" i="1"/>
  <c r="R1871" i="1"/>
  <c r="S1872" i="1"/>
  <c r="R1872" i="1"/>
  <c r="S1873" i="1"/>
  <c r="R1873" i="1"/>
  <c r="S1874" i="1"/>
  <c r="R1874" i="1"/>
  <c r="S1875" i="1"/>
  <c r="R1875" i="1"/>
  <c r="S1876" i="1"/>
  <c r="R1876" i="1"/>
  <c r="S1877" i="1"/>
  <c r="R1877" i="1"/>
  <c r="S1878" i="1"/>
  <c r="R1878" i="1"/>
  <c r="S1879" i="1"/>
  <c r="R1879" i="1"/>
  <c r="S1880" i="1"/>
  <c r="R1880" i="1"/>
  <c r="S1881" i="1"/>
  <c r="R1881" i="1"/>
  <c r="S1882" i="1"/>
  <c r="R1882" i="1"/>
  <c r="S1883" i="1"/>
  <c r="R1883" i="1"/>
  <c r="S1884" i="1"/>
  <c r="R1884" i="1"/>
  <c r="S1885" i="1"/>
  <c r="R1885" i="1"/>
  <c r="S1886" i="1"/>
  <c r="R1886" i="1"/>
  <c r="S1887" i="1"/>
  <c r="R1887" i="1"/>
  <c r="S1888" i="1"/>
  <c r="R1888" i="1"/>
  <c r="S1889" i="1"/>
  <c r="R1889" i="1"/>
  <c r="S1890" i="1"/>
  <c r="R1890" i="1"/>
  <c r="S1891" i="1"/>
  <c r="R1891" i="1"/>
  <c r="S1892" i="1"/>
  <c r="R1892" i="1"/>
  <c r="S1893" i="1"/>
  <c r="R1893" i="1"/>
  <c r="S1894" i="1"/>
  <c r="R1894" i="1"/>
  <c r="S1895" i="1"/>
  <c r="R1895" i="1"/>
  <c r="S1896" i="1"/>
  <c r="R1896" i="1"/>
  <c r="S1897" i="1"/>
  <c r="R1897" i="1"/>
  <c r="S1898" i="1"/>
  <c r="R1898" i="1"/>
  <c r="S1899" i="1"/>
  <c r="R1899" i="1"/>
  <c r="S1900" i="1"/>
  <c r="R1900" i="1"/>
  <c r="S1901" i="1"/>
  <c r="R1901" i="1"/>
  <c r="S1902" i="1"/>
  <c r="R1902" i="1"/>
  <c r="S1903" i="1"/>
  <c r="R1903" i="1"/>
  <c r="S1904" i="1"/>
  <c r="R1904" i="1"/>
  <c r="S1905" i="1"/>
  <c r="R1905" i="1"/>
  <c r="S1906" i="1"/>
  <c r="R1906" i="1"/>
  <c r="S1907" i="1"/>
  <c r="R1907" i="1"/>
  <c r="S1908" i="1"/>
  <c r="R1908" i="1"/>
  <c r="S1909" i="1"/>
  <c r="R1909" i="1"/>
  <c r="S1910" i="1"/>
  <c r="R1910" i="1"/>
  <c r="S1911" i="1"/>
  <c r="R1911" i="1"/>
  <c r="S1912" i="1"/>
  <c r="R1912" i="1"/>
  <c r="S1913" i="1"/>
  <c r="R1913" i="1"/>
  <c r="S1914" i="1"/>
  <c r="R1914" i="1"/>
  <c r="S1915" i="1"/>
  <c r="R1915" i="1"/>
  <c r="S1916" i="1"/>
  <c r="R1916" i="1"/>
  <c r="S1917" i="1"/>
  <c r="R1917" i="1"/>
  <c r="S1918" i="1"/>
  <c r="R1918" i="1"/>
  <c r="S1919" i="1"/>
  <c r="R1919" i="1"/>
  <c r="S1920" i="1"/>
  <c r="R1920" i="1"/>
  <c r="S1921" i="1"/>
  <c r="R1921" i="1"/>
  <c r="S1922" i="1"/>
  <c r="R1922" i="1"/>
  <c r="S1923" i="1"/>
  <c r="R1923" i="1"/>
  <c r="S1924" i="1"/>
  <c r="R1924" i="1"/>
  <c r="S1925" i="1"/>
  <c r="R1925" i="1"/>
  <c r="S1926" i="1"/>
  <c r="R1926" i="1"/>
  <c r="S1927" i="1"/>
  <c r="R1927" i="1"/>
  <c r="S1928" i="1"/>
  <c r="R1928" i="1"/>
  <c r="S1929" i="1"/>
  <c r="R1929" i="1"/>
  <c r="S1930" i="1"/>
  <c r="R1930" i="1"/>
  <c r="S1931" i="1"/>
  <c r="R1931" i="1"/>
  <c r="S1932" i="1"/>
  <c r="R1932" i="1"/>
  <c r="S1933" i="1"/>
  <c r="R1933" i="1"/>
  <c r="S1934" i="1"/>
  <c r="R1934" i="1"/>
  <c r="S1935" i="1"/>
  <c r="R1935" i="1"/>
  <c r="S1936" i="1"/>
  <c r="R1936" i="1"/>
  <c r="S1937" i="1"/>
  <c r="R1937" i="1"/>
  <c r="S1938" i="1"/>
  <c r="R1938" i="1"/>
  <c r="S1939" i="1"/>
  <c r="R1939" i="1"/>
  <c r="S1940" i="1"/>
  <c r="R1940" i="1"/>
  <c r="S1941" i="1"/>
  <c r="R1941" i="1"/>
  <c r="S1942" i="1"/>
  <c r="R1942" i="1"/>
  <c r="S1943" i="1"/>
  <c r="R1943" i="1"/>
  <c r="S1944" i="1"/>
  <c r="R1944" i="1"/>
  <c r="S1945" i="1"/>
  <c r="R1945" i="1"/>
  <c r="S1946" i="1"/>
  <c r="R1946" i="1"/>
  <c r="S1947" i="1"/>
  <c r="R1947" i="1"/>
  <c r="S1948" i="1"/>
  <c r="R1948" i="1"/>
  <c r="S1949" i="1"/>
  <c r="R1949" i="1"/>
  <c r="S1950" i="1"/>
  <c r="R1950" i="1"/>
  <c r="S1951" i="1"/>
  <c r="R1951" i="1"/>
  <c r="S1952" i="1"/>
  <c r="R1952" i="1"/>
  <c r="S1953" i="1"/>
  <c r="R1953" i="1"/>
  <c r="S1954" i="1"/>
  <c r="R1954" i="1"/>
  <c r="S1955" i="1"/>
  <c r="R1955" i="1"/>
  <c r="S1956" i="1"/>
  <c r="R1956" i="1"/>
  <c r="S1957" i="1"/>
  <c r="R1957" i="1"/>
  <c r="S1958" i="1"/>
  <c r="R1958" i="1"/>
  <c r="S1959" i="1"/>
  <c r="R1959" i="1"/>
  <c r="S1960" i="1"/>
  <c r="R1960" i="1"/>
  <c r="S1961" i="1"/>
  <c r="R1961" i="1"/>
  <c r="S1962" i="1"/>
  <c r="R1962" i="1"/>
  <c r="S1963" i="1"/>
  <c r="R1963" i="1"/>
  <c r="S1964" i="1"/>
  <c r="R1964" i="1"/>
  <c r="S1965" i="1"/>
  <c r="R1965" i="1"/>
  <c r="S1966" i="1"/>
  <c r="R1966" i="1"/>
  <c r="S1967" i="1"/>
  <c r="R1967" i="1"/>
  <c r="S1968" i="1"/>
  <c r="R1968" i="1"/>
  <c r="S1969" i="1"/>
  <c r="R1969" i="1"/>
  <c r="S1970" i="1"/>
  <c r="R1970" i="1"/>
  <c r="S1971" i="1"/>
  <c r="R1971" i="1"/>
  <c r="S1972" i="1"/>
  <c r="R1972" i="1"/>
  <c r="S1973" i="1"/>
  <c r="R1973" i="1"/>
  <c r="S1974" i="1"/>
  <c r="R1974" i="1"/>
  <c r="S1975" i="1"/>
  <c r="R1975" i="1"/>
  <c r="S1976" i="1"/>
  <c r="R1976" i="1"/>
  <c r="S1977" i="1"/>
  <c r="R1977" i="1"/>
  <c r="S1978" i="1"/>
  <c r="R1978" i="1"/>
  <c r="S1979" i="1"/>
  <c r="R1979" i="1"/>
  <c r="S1980" i="1"/>
  <c r="R1980" i="1"/>
  <c r="S1981" i="1"/>
  <c r="R1981" i="1"/>
  <c r="S1982" i="1"/>
  <c r="R1982" i="1"/>
  <c r="S1983" i="1"/>
  <c r="R1983" i="1"/>
  <c r="S1984" i="1"/>
  <c r="R1984" i="1"/>
  <c r="S1985" i="1"/>
  <c r="R1985" i="1"/>
  <c r="S1986" i="1"/>
  <c r="R1986" i="1"/>
  <c r="S1987" i="1"/>
  <c r="R1987" i="1"/>
  <c r="S1988" i="1"/>
  <c r="R1988" i="1"/>
  <c r="S1989" i="1"/>
  <c r="R1989" i="1"/>
  <c r="S1990" i="1"/>
  <c r="R1990" i="1"/>
  <c r="S1991" i="1"/>
  <c r="R1991" i="1"/>
  <c r="S1992" i="1"/>
  <c r="R1992" i="1"/>
  <c r="S1993" i="1"/>
  <c r="R1993" i="1"/>
  <c r="S1994" i="1"/>
  <c r="R1994" i="1"/>
  <c r="S1995" i="1"/>
  <c r="R1995" i="1"/>
  <c r="S1996" i="1"/>
  <c r="R1996" i="1"/>
  <c r="S1997" i="1"/>
  <c r="R1997" i="1"/>
  <c r="S1998" i="1"/>
  <c r="R1998" i="1"/>
  <c r="S1999" i="1"/>
  <c r="R1999" i="1"/>
  <c r="S2000" i="1"/>
  <c r="R2000" i="1"/>
  <c r="S2001" i="1"/>
  <c r="R2001" i="1"/>
  <c r="S2002" i="1"/>
  <c r="R2002" i="1"/>
  <c r="S2003" i="1"/>
  <c r="R2003" i="1"/>
  <c r="S2004" i="1"/>
  <c r="R2004" i="1"/>
  <c r="S2005" i="1"/>
  <c r="R2005" i="1"/>
  <c r="S2006" i="1"/>
  <c r="R2006" i="1"/>
  <c r="S2007" i="1"/>
  <c r="R2007" i="1"/>
  <c r="S2008" i="1"/>
  <c r="R2008" i="1"/>
  <c r="S2009" i="1"/>
  <c r="R2009" i="1"/>
  <c r="S2010" i="1"/>
  <c r="R2010" i="1"/>
  <c r="S2011" i="1"/>
  <c r="R2011" i="1"/>
  <c r="S2012" i="1"/>
  <c r="R2012" i="1"/>
  <c r="S2013" i="1"/>
  <c r="R2013" i="1"/>
  <c r="S2014" i="1"/>
  <c r="R2014" i="1"/>
  <c r="S2015" i="1"/>
  <c r="R2015" i="1"/>
  <c r="S2016" i="1"/>
  <c r="R2016" i="1"/>
  <c r="S2017" i="1"/>
  <c r="R2017" i="1"/>
  <c r="S2018" i="1"/>
  <c r="R2018" i="1"/>
  <c r="S2019" i="1"/>
  <c r="R2019" i="1"/>
  <c r="S2020" i="1"/>
  <c r="R2020" i="1"/>
  <c r="S2021" i="1"/>
  <c r="R2021" i="1"/>
  <c r="S2022" i="1"/>
  <c r="R2022" i="1"/>
  <c r="S2023" i="1"/>
  <c r="R2023" i="1"/>
  <c r="S2024" i="1"/>
  <c r="R2024" i="1"/>
  <c r="S2025" i="1"/>
  <c r="R2025" i="1"/>
  <c r="S2026" i="1"/>
  <c r="R2026" i="1"/>
  <c r="S2027" i="1"/>
  <c r="R2027" i="1"/>
  <c r="S2028" i="1"/>
  <c r="R2028" i="1"/>
  <c r="S2029" i="1"/>
  <c r="R2029" i="1"/>
  <c r="S2030" i="1"/>
  <c r="R2030" i="1"/>
  <c r="S2031" i="1"/>
  <c r="R2031" i="1"/>
  <c r="S2032" i="1"/>
  <c r="R2032" i="1"/>
  <c r="S2033" i="1"/>
  <c r="R2033" i="1"/>
  <c r="S2034" i="1"/>
  <c r="R2034" i="1"/>
  <c r="S2035" i="1"/>
  <c r="R2035" i="1"/>
  <c r="S2036" i="1"/>
  <c r="R2036" i="1"/>
  <c r="S2037" i="1"/>
  <c r="R2037" i="1"/>
  <c r="S2038" i="1"/>
  <c r="R2038" i="1"/>
  <c r="S2039" i="1"/>
  <c r="R2039" i="1"/>
  <c r="S2040" i="1"/>
  <c r="R2040" i="1"/>
  <c r="S2041" i="1"/>
  <c r="R2041" i="1"/>
  <c r="S2042" i="1"/>
  <c r="R2042" i="1"/>
  <c r="S2043" i="1"/>
  <c r="R2043" i="1"/>
  <c r="S2044" i="1"/>
  <c r="R2044" i="1"/>
  <c r="S2045" i="1"/>
  <c r="R2045" i="1"/>
  <c r="S2046" i="1"/>
  <c r="R2046" i="1"/>
  <c r="S2047" i="1"/>
  <c r="R2047" i="1"/>
  <c r="S2048" i="1"/>
  <c r="R2048" i="1"/>
  <c r="S2049" i="1"/>
  <c r="R2049" i="1"/>
  <c r="S2050" i="1"/>
  <c r="R2050" i="1"/>
  <c r="S2051" i="1"/>
  <c r="R2051" i="1"/>
  <c r="S2052" i="1"/>
  <c r="R2052" i="1"/>
  <c r="S2053" i="1"/>
  <c r="R2053" i="1"/>
  <c r="S2054" i="1"/>
  <c r="R2054" i="1"/>
  <c r="S2055" i="1"/>
  <c r="R2055" i="1"/>
  <c r="S2056" i="1"/>
  <c r="R2056" i="1"/>
  <c r="S2057" i="1"/>
  <c r="R2057" i="1"/>
  <c r="S2058" i="1"/>
  <c r="R2058" i="1"/>
  <c r="S2059" i="1"/>
  <c r="R2059" i="1"/>
  <c r="S2060" i="1"/>
  <c r="R2060" i="1"/>
  <c r="S2061" i="1"/>
  <c r="R2061" i="1"/>
  <c r="S2062" i="1"/>
  <c r="R2062" i="1"/>
  <c r="S2063" i="1"/>
  <c r="R2063" i="1"/>
  <c r="S2064" i="1"/>
  <c r="R2064" i="1"/>
  <c r="S2065" i="1"/>
  <c r="R2065" i="1"/>
  <c r="S2066" i="1"/>
  <c r="R2066" i="1"/>
  <c r="S2067" i="1"/>
  <c r="R2067" i="1"/>
  <c r="S2068" i="1"/>
  <c r="R2068" i="1"/>
  <c r="S2069" i="1"/>
  <c r="R2069" i="1"/>
  <c r="S2070" i="1"/>
  <c r="R2070" i="1"/>
  <c r="S2071" i="1"/>
  <c r="R2071" i="1"/>
  <c r="S2072" i="1"/>
  <c r="R2072" i="1"/>
  <c r="S2073" i="1"/>
  <c r="R2073" i="1"/>
  <c r="S2074" i="1"/>
  <c r="R2074" i="1"/>
  <c r="S2075" i="1"/>
  <c r="R2075" i="1"/>
  <c r="S2076" i="1"/>
  <c r="R2076" i="1"/>
  <c r="S2077" i="1"/>
  <c r="R2077" i="1"/>
  <c r="S2078" i="1"/>
  <c r="R2078" i="1"/>
  <c r="S2079" i="1"/>
  <c r="R2079" i="1"/>
  <c r="S2080" i="1"/>
  <c r="R2080" i="1"/>
  <c r="S2081" i="1"/>
  <c r="R2081" i="1"/>
  <c r="S2082" i="1"/>
  <c r="R2082" i="1"/>
  <c r="S2083" i="1"/>
  <c r="R2083" i="1"/>
  <c r="S2084" i="1"/>
  <c r="R2084" i="1"/>
  <c r="S2085" i="1"/>
  <c r="R2085" i="1"/>
  <c r="S2086" i="1"/>
  <c r="R2086" i="1"/>
  <c r="S2087" i="1"/>
  <c r="R2087" i="1"/>
  <c r="S2088" i="1"/>
  <c r="R2088" i="1"/>
  <c r="S2089" i="1"/>
  <c r="R2089" i="1"/>
  <c r="S2090" i="1"/>
  <c r="R2090" i="1"/>
  <c r="S2091" i="1"/>
  <c r="R2091" i="1"/>
  <c r="S2092" i="1"/>
  <c r="R2092" i="1"/>
  <c r="S2093" i="1"/>
  <c r="R2093" i="1"/>
  <c r="S2094" i="1"/>
  <c r="R2094" i="1"/>
  <c r="S2095" i="1"/>
  <c r="R2095" i="1"/>
  <c r="S2096" i="1"/>
  <c r="R2096" i="1"/>
  <c r="S2097" i="1"/>
  <c r="R2097" i="1"/>
  <c r="S2098" i="1"/>
  <c r="R2098" i="1"/>
  <c r="S2099" i="1"/>
  <c r="R2099" i="1"/>
  <c r="S2100" i="1"/>
  <c r="R2100" i="1"/>
  <c r="S2101" i="1"/>
  <c r="R2101" i="1"/>
  <c r="S2102" i="1"/>
  <c r="R2102" i="1"/>
  <c r="S2103" i="1"/>
  <c r="R2103" i="1"/>
  <c r="S2104" i="1"/>
  <c r="R2104" i="1"/>
  <c r="S2105" i="1"/>
  <c r="R2105" i="1"/>
  <c r="S2106" i="1"/>
  <c r="R2106" i="1"/>
  <c r="S2107" i="1"/>
  <c r="R2107" i="1"/>
  <c r="S2108" i="1"/>
  <c r="R2108" i="1"/>
  <c r="S2109" i="1"/>
  <c r="R2109" i="1"/>
  <c r="S2110" i="1"/>
  <c r="R2110" i="1"/>
  <c r="S2111" i="1"/>
  <c r="R2111" i="1"/>
  <c r="S2112" i="1"/>
  <c r="R2112" i="1"/>
  <c r="S2113" i="1"/>
  <c r="R2113" i="1"/>
  <c r="S2114" i="1"/>
  <c r="R2114" i="1"/>
  <c r="S2115" i="1"/>
  <c r="R2115" i="1"/>
  <c r="S2116" i="1"/>
  <c r="R2116" i="1"/>
  <c r="S2117" i="1"/>
  <c r="R2117" i="1"/>
  <c r="S2118" i="1"/>
  <c r="R2118" i="1"/>
  <c r="S2119" i="1"/>
  <c r="R2119" i="1"/>
  <c r="S2120" i="1"/>
  <c r="R2120" i="1"/>
  <c r="S2121" i="1"/>
  <c r="R2121" i="1"/>
  <c r="S2122" i="1"/>
  <c r="R2122" i="1"/>
  <c r="S2123" i="1"/>
  <c r="R2123" i="1"/>
  <c r="S2124" i="1"/>
  <c r="R2124" i="1"/>
  <c r="S2125" i="1"/>
  <c r="R2125" i="1"/>
  <c r="S2126" i="1"/>
  <c r="R2126" i="1"/>
  <c r="S2127" i="1"/>
  <c r="R2127" i="1"/>
  <c r="S2128" i="1"/>
  <c r="R2128" i="1"/>
  <c r="S2129" i="1"/>
  <c r="R2129" i="1"/>
  <c r="S2130" i="1"/>
  <c r="R2130" i="1"/>
  <c r="S2131" i="1"/>
  <c r="R2131" i="1"/>
  <c r="S2132" i="1"/>
  <c r="R2132" i="1"/>
  <c r="S2133" i="1"/>
  <c r="R2133" i="1"/>
  <c r="S2134" i="1"/>
  <c r="R2134" i="1"/>
  <c r="S2135" i="1"/>
  <c r="R2135" i="1"/>
  <c r="S2136" i="1"/>
  <c r="R2136" i="1"/>
  <c r="S2137" i="1"/>
  <c r="R2137" i="1"/>
  <c r="S2138" i="1"/>
  <c r="R2138" i="1"/>
  <c r="S2139" i="1"/>
  <c r="R2139" i="1"/>
  <c r="S2140" i="1"/>
  <c r="R2140" i="1"/>
  <c r="S2141" i="1"/>
  <c r="R2141" i="1"/>
  <c r="S2142" i="1"/>
  <c r="R2142" i="1"/>
  <c r="S2143" i="1"/>
  <c r="R2143" i="1"/>
  <c r="S2144" i="1"/>
  <c r="R2144" i="1"/>
  <c r="S2145" i="1"/>
  <c r="R2145" i="1"/>
  <c r="S2146" i="1"/>
  <c r="R2146" i="1"/>
  <c r="S2147" i="1"/>
  <c r="R2147" i="1"/>
  <c r="S2148" i="1"/>
  <c r="R2148" i="1"/>
  <c r="S2149" i="1"/>
  <c r="R2149" i="1"/>
  <c r="S2150" i="1"/>
  <c r="R2150" i="1"/>
  <c r="S2151" i="1"/>
  <c r="R2151" i="1"/>
  <c r="S2152" i="1"/>
  <c r="R2152" i="1"/>
  <c r="S2153" i="1"/>
  <c r="R2153" i="1"/>
  <c r="S2154" i="1"/>
  <c r="R2154" i="1"/>
  <c r="S2155" i="1"/>
  <c r="R2155" i="1"/>
  <c r="S2156" i="1"/>
  <c r="R2156" i="1"/>
  <c r="S2157" i="1"/>
  <c r="R2157" i="1"/>
  <c r="S2158" i="1"/>
  <c r="R2158" i="1"/>
  <c r="S2159" i="1"/>
  <c r="R2159" i="1"/>
  <c r="S2160" i="1"/>
  <c r="R2160" i="1"/>
  <c r="S2161" i="1"/>
  <c r="R2161" i="1"/>
  <c r="S2162" i="1"/>
  <c r="R2162" i="1"/>
  <c r="S2163" i="1"/>
  <c r="R2163" i="1"/>
  <c r="S2164" i="1"/>
  <c r="R2164" i="1"/>
  <c r="S2165" i="1"/>
  <c r="R2165" i="1"/>
  <c r="S2166" i="1"/>
  <c r="R2166" i="1"/>
  <c r="S2167" i="1"/>
  <c r="R2167" i="1"/>
  <c r="S2168" i="1"/>
  <c r="R2168" i="1"/>
  <c r="S2169" i="1"/>
  <c r="R2169" i="1"/>
  <c r="S2170" i="1"/>
  <c r="R2170" i="1"/>
  <c r="S2171" i="1"/>
  <c r="R2171" i="1"/>
  <c r="S2172" i="1"/>
  <c r="R2172" i="1"/>
  <c r="S2173" i="1"/>
  <c r="R2173" i="1"/>
  <c r="S2174" i="1"/>
  <c r="R2174" i="1"/>
  <c r="S2175" i="1"/>
  <c r="R2175" i="1"/>
  <c r="S2176" i="1"/>
  <c r="R2176" i="1"/>
  <c r="S2177" i="1"/>
  <c r="R2177" i="1"/>
  <c r="S2178" i="1"/>
  <c r="R2178" i="1"/>
  <c r="S2179" i="1"/>
  <c r="R2179" i="1"/>
  <c r="S2180" i="1"/>
  <c r="R2180" i="1"/>
  <c r="S2181" i="1"/>
  <c r="R2181" i="1"/>
  <c r="S2182" i="1"/>
  <c r="R2182" i="1"/>
  <c r="S2183" i="1"/>
  <c r="R2183" i="1"/>
  <c r="S2184" i="1"/>
  <c r="R2184" i="1"/>
  <c r="S2185" i="1"/>
  <c r="R2185" i="1"/>
  <c r="S2186" i="1"/>
  <c r="R2186" i="1"/>
  <c r="S2187" i="1"/>
  <c r="R2187" i="1"/>
  <c r="S2188" i="1"/>
  <c r="R2188" i="1"/>
  <c r="S2189" i="1"/>
  <c r="R2189" i="1"/>
  <c r="S2190" i="1"/>
  <c r="R2190" i="1"/>
  <c r="S2191" i="1"/>
  <c r="R2191" i="1"/>
  <c r="S2192" i="1"/>
  <c r="R2192" i="1"/>
  <c r="S2193" i="1"/>
  <c r="R2193" i="1"/>
  <c r="S2194" i="1"/>
  <c r="R2194" i="1"/>
  <c r="S2195" i="1"/>
  <c r="R2195" i="1"/>
  <c r="S2196" i="1"/>
  <c r="R2196" i="1"/>
  <c r="S2197" i="1"/>
  <c r="R2197" i="1"/>
  <c r="S2198" i="1"/>
  <c r="R2198" i="1"/>
  <c r="S2199" i="1"/>
  <c r="R2199" i="1"/>
  <c r="S2200" i="1"/>
  <c r="R2200" i="1"/>
  <c r="S2201" i="1"/>
  <c r="R2201" i="1"/>
  <c r="S2202" i="1"/>
  <c r="R2202" i="1"/>
  <c r="S2203" i="1"/>
  <c r="R2203" i="1"/>
  <c r="S2204" i="1"/>
  <c r="R2204" i="1"/>
  <c r="S2205" i="1"/>
  <c r="R2205" i="1"/>
  <c r="S2206" i="1"/>
  <c r="R2206" i="1"/>
  <c r="S2207" i="1"/>
  <c r="R2207" i="1"/>
  <c r="S2208" i="1"/>
  <c r="R2208" i="1"/>
  <c r="S2209" i="1"/>
  <c r="R2209" i="1"/>
  <c r="S2210" i="1"/>
  <c r="R2210" i="1"/>
  <c r="S2211" i="1"/>
  <c r="R2211" i="1"/>
  <c r="S2212" i="1"/>
  <c r="R2212" i="1"/>
  <c r="S2213" i="1"/>
  <c r="R2213" i="1"/>
  <c r="S2214" i="1"/>
  <c r="R2214" i="1"/>
  <c r="S2215" i="1"/>
  <c r="R2215" i="1"/>
  <c r="S2216" i="1"/>
  <c r="R2216" i="1"/>
  <c r="S2217" i="1"/>
  <c r="R2217" i="1"/>
  <c r="S2218" i="1"/>
  <c r="R2218" i="1"/>
  <c r="S2219" i="1"/>
  <c r="R2219" i="1"/>
  <c r="S2220" i="1"/>
  <c r="R2220" i="1"/>
  <c r="S2221" i="1"/>
  <c r="R2221" i="1"/>
  <c r="S2222" i="1"/>
  <c r="R2222" i="1"/>
  <c r="S2223" i="1"/>
  <c r="R2223" i="1"/>
  <c r="S2224" i="1"/>
  <c r="R2224" i="1"/>
  <c r="S2225" i="1"/>
  <c r="R2225" i="1"/>
  <c r="S2226" i="1"/>
  <c r="R2226" i="1"/>
  <c r="S2227" i="1"/>
  <c r="R2227" i="1"/>
  <c r="S2228" i="1"/>
  <c r="R2228" i="1"/>
  <c r="S2229" i="1"/>
  <c r="R2229" i="1"/>
  <c r="S2230" i="1"/>
  <c r="R2230" i="1"/>
  <c r="S2231" i="1"/>
  <c r="R2231" i="1"/>
  <c r="S2232" i="1"/>
  <c r="R2232" i="1"/>
  <c r="S2233" i="1"/>
  <c r="R2233" i="1"/>
  <c r="S2234" i="1"/>
  <c r="R2234" i="1"/>
  <c r="S2235" i="1"/>
  <c r="R2235" i="1"/>
  <c r="S2236" i="1"/>
  <c r="R2236" i="1"/>
  <c r="S2237" i="1"/>
  <c r="R2237" i="1"/>
  <c r="S2238" i="1"/>
  <c r="R2238" i="1"/>
  <c r="S2239" i="1"/>
  <c r="R2239" i="1"/>
  <c r="S2240" i="1"/>
  <c r="R2240" i="1"/>
  <c r="S2241" i="1"/>
  <c r="R2241" i="1"/>
  <c r="S2242" i="1"/>
  <c r="R2242" i="1"/>
  <c r="S2243" i="1"/>
  <c r="R2243" i="1"/>
  <c r="S2244" i="1"/>
  <c r="R2244" i="1"/>
  <c r="S2245" i="1"/>
  <c r="R2245" i="1"/>
  <c r="S2246" i="1"/>
  <c r="R2246" i="1"/>
  <c r="S2247" i="1"/>
  <c r="R2247" i="1"/>
  <c r="S2248" i="1"/>
  <c r="R2248" i="1"/>
  <c r="S2249" i="1"/>
  <c r="R2249" i="1"/>
  <c r="S2250" i="1"/>
  <c r="R2250" i="1"/>
  <c r="S2251" i="1"/>
  <c r="R2251" i="1"/>
  <c r="S2252" i="1"/>
  <c r="R2252" i="1"/>
  <c r="S2253" i="1"/>
  <c r="R2253" i="1"/>
  <c r="S2254" i="1"/>
  <c r="R2254" i="1"/>
  <c r="S2255" i="1"/>
  <c r="R2255" i="1"/>
  <c r="S2256" i="1"/>
  <c r="R2256" i="1"/>
  <c r="S2257" i="1"/>
  <c r="R2257" i="1"/>
  <c r="S2258" i="1"/>
  <c r="R2258" i="1"/>
  <c r="S2259" i="1"/>
  <c r="R2259" i="1"/>
  <c r="S2260" i="1"/>
  <c r="R2260" i="1"/>
  <c r="S2261" i="1"/>
  <c r="R2261" i="1"/>
  <c r="S2262" i="1"/>
  <c r="R2262" i="1"/>
  <c r="S2263" i="1"/>
  <c r="R2263" i="1"/>
  <c r="S2264" i="1"/>
  <c r="R2264" i="1"/>
  <c r="S2265" i="1"/>
  <c r="R2265" i="1"/>
  <c r="S2266" i="1"/>
  <c r="R2266" i="1"/>
  <c r="S2267" i="1"/>
  <c r="R2267" i="1"/>
  <c r="S2268" i="1"/>
  <c r="R2268" i="1"/>
  <c r="S2269" i="1"/>
  <c r="R2269" i="1"/>
  <c r="S2270" i="1"/>
  <c r="R2270" i="1"/>
  <c r="S2271" i="1"/>
  <c r="R2271" i="1"/>
  <c r="S2272" i="1"/>
  <c r="R2272" i="1"/>
  <c r="S2273" i="1"/>
  <c r="R2273" i="1"/>
  <c r="S2274" i="1"/>
  <c r="R2274" i="1"/>
  <c r="S2275" i="1"/>
  <c r="R2275" i="1"/>
  <c r="S2276" i="1"/>
  <c r="R2276" i="1"/>
  <c r="S2277" i="1"/>
  <c r="R2277" i="1"/>
  <c r="S2278" i="1"/>
  <c r="R2278" i="1"/>
  <c r="S2279" i="1"/>
  <c r="R2279" i="1"/>
  <c r="S2280" i="1"/>
  <c r="R2280" i="1"/>
  <c r="S2281" i="1"/>
  <c r="R2281" i="1"/>
  <c r="S2282" i="1"/>
  <c r="R2282" i="1"/>
  <c r="S2283" i="1"/>
  <c r="R2283" i="1"/>
  <c r="S2284" i="1"/>
  <c r="R2284" i="1"/>
  <c r="S2285" i="1"/>
  <c r="R2285" i="1"/>
  <c r="S2286" i="1"/>
  <c r="R2286" i="1"/>
  <c r="S2287" i="1"/>
  <c r="R2287" i="1"/>
  <c r="S2288" i="1"/>
  <c r="R2288" i="1"/>
  <c r="S2289" i="1"/>
  <c r="R2289" i="1"/>
  <c r="S2290" i="1"/>
  <c r="R2290" i="1"/>
  <c r="S2291" i="1"/>
  <c r="R2291" i="1"/>
  <c r="S2292" i="1"/>
  <c r="R2292" i="1"/>
  <c r="S2293" i="1"/>
  <c r="R2293" i="1"/>
  <c r="S2294" i="1"/>
  <c r="R2294" i="1"/>
  <c r="S2295" i="1"/>
  <c r="R2295" i="1"/>
  <c r="S2296" i="1"/>
  <c r="R2296" i="1"/>
  <c r="S2297" i="1"/>
  <c r="R2297" i="1"/>
  <c r="S2298" i="1"/>
  <c r="R2298" i="1"/>
  <c r="S2299" i="1"/>
  <c r="R2299" i="1"/>
  <c r="S2300" i="1"/>
  <c r="R2300" i="1"/>
  <c r="S2301" i="1"/>
  <c r="R2301" i="1"/>
  <c r="S2302" i="1"/>
  <c r="R2302" i="1"/>
  <c r="S2303" i="1"/>
  <c r="R2303" i="1"/>
  <c r="S2304" i="1"/>
  <c r="R2304" i="1"/>
  <c r="S2305" i="1"/>
  <c r="R2305" i="1"/>
  <c r="S2306" i="1"/>
  <c r="R2306" i="1"/>
  <c r="S2307" i="1"/>
  <c r="R2307" i="1"/>
  <c r="S2308" i="1"/>
  <c r="R2308" i="1"/>
  <c r="S2309" i="1"/>
  <c r="R2309" i="1"/>
  <c r="S2310" i="1"/>
  <c r="R2310" i="1"/>
  <c r="S2311" i="1"/>
  <c r="R2311" i="1"/>
  <c r="S2312" i="1"/>
  <c r="R2312" i="1"/>
  <c r="S2313" i="1"/>
  <c r="R2313" i="1"/>
  <c r="S2314" i="1"/>
  <c r="R2314" i="1"/>
  <c r="S2315" i="1"/>
  <c r="R2315" i="1"/>
  <c r="S2316" i="1"/>
  <c r="R2316" i="1"/>
  <c r="S2317" i="1"/>
  <c r="R2317" i="1"/>
  <c r="S2318" i="1"/>
  <c r="R2318" i="1"/>
  <c r="S2319" i="1"/>
  <c r="R2319" i="1"/>
  <c r="S2320" i="1"/>
  <c r="R2320" i="1"/>
  <c r="S2321" i="1"/>
  <c r="R2321" i="1"/>
  <c r="S2322" i="1"/>
  <c r="R2322" i="1"/>
  <c r="S2323" i="1"/>
  <c r="R2323" i="1"/>
  <c r="S2324" i="1"/>
  <c r="R2324" i="1"/>
  <c r="S2325" i="1"/>
  <c r="R2325" i="1"/>
  <c r="S2326" i="1"/>
  <c r="R2326" i="1"/>
  <c r="S2327" i="1"/>
  <c r="R2327" i="1"/>
  <c r="S2328" i="1"/>
  <c r="R2328" i="1"/>
  <c r="S2329" i="1"/>
  <c r="R2329" i="1"/>
  <c r="S2330" i="1"/>
  <c r="R2330" i="1"/>
  <c r="S2331" i="1"/>
  <c r="R2331" i="1"/>
  <c r="S2332" i="1"/>
  <c r="R2332" i="1"/>
  <c r="S2333" i="1"/>
  <c r="R2333" i="1"/>
  <c r="S2334" i="1"/>
  <c r="R2334" i="1"/>
  <c r="S2335" i="1"/>
  <c r="R2335" i="1"/>
  <c r="S2336" i="1"/>
  <c r="R2336" i="1"/>
  <c r="S2337" i="1"/>
  <c r="R2337" i="1"/>
  <c r="S2338" i="1"/>
  <c r="R2338" i="1"/>
  <c r="S2339" i="1"/>
  <c r="R2339" i="1"/>
  <c r="S2340" i="1"/>
  <c r="R2340" i="1"/>
  <c r="S2341" i="1"/>
  <c r="R2341" i="1"/>
  <c r="S2342" i="1"/>
  <c r="R2342" i="1"/>
  <c r="S2343" i="1"/>
  <c r="R2343" i="1"/>
  <c r="S2344" i="1"/>
  <c r="R2344" i="1"/>
  <c r="S2345" i="1"/>
  <c r="R2345" i="1"/>
  <c r="S2346" i="1"/>
  <c r="R2346" i="1"/>
  <c r="S2347" i="1"/>
  <c r="R2347" i="1"/>
  <c r="S2348" i="1"/>
  <c r="R2348" i="1"/>
  <c r="S2349" i="1"/>
  <c r="R2349" i="1"/>
  <c r="S2350" i="1"/>
  <c r="R2350" i="1"/>
  <c r="S2351" i="1"/>
  <c r="R2351" i="1"/>
  <c r="S2352" i="1"/>
  <c r="R2352" i="1"/>
  <c r="S2353" i="1"/>
  <c r="R2353" i="1"/>
  <c r="S2354" i="1"/>
  <c r="R2354" i="1"/>
  <c r="S2355" i="1"/>
  <c r="R2355" i="1"/>
  <c r="S2356" i="1"/>
  <c r="R2356" i="1"/>
  <c r="S2357" i="1"/>
  <c r="R2357" i="1"/>
  <c r="S2358" i="1"/>
  <c r="R2358" i="1"/>
  <c r="S2359" i="1"/>
  <c r="R2359" i="1"/>
  <c r="S2360" i="1"/>
  <c r="R2360" i="1"/>
  <c r="S2361" i="1"/>
  <c r="R2361" i="1"/>
  <c r="S2362" i="1"/>
  <c r="R2362" i="1"/>
  <c r="S2363" i="1"/>
  <c r="R2363" i="1"/>
  <c r="S2364" i="1"/>
  <c r="R2364" i="1"/>
  <c r="S2365" i="1"/>
  <c r="R2365" i="1"/>
  <c r="S2366" i="1"/>
  <c r="R2366" i="1"/>
  <c r="S2367" i="1"/>
  <c r="R2367" i="1"/>
  <c r="S2368" i="1"/>
  <c r="R2368" i="1"/>
  <c r="S2369" i="1"/>
  <c r="R2369" i="1"/>
  <c r="S2370" i="1"/>
  <c r="R2370" i="1"/>
  <c r="S2371" i="1"/>
  <c r="R2371" i="1"/>
  <c r="S2372" i="1"/>
  <c r="R2372" i="1"/>
  <c r="S2373" i="1"/>
  <c r="R2373" i="1"/>
  <c r="S2374" i="1"/>
  <c r="R2374" i="1"/>
  <c r="S2375" i="1"/>
  <c r="R2375" i="1"/>
  <c r="S2376" i="1"/>
  <c r="R2376" i="1"/>
  <c r="S2377" i="1"/>
  <c r="R2377" i="1"/>
  <c r="S2378" i="1"/>
  <c r="R2378" i="1"/>
  <c r="S2379" i="1"/>
  <c r="R2379" i="1"/>
  <c r="S2380" i="1"/>
  <c r="R2380" i="1"/>
  <c r="S2381" i="1"/>
  <c r="R2381" i="1"/>
  <c r="S2382" i="1"/>
  <c r="R2382" i="1"/>
  <c r="S2383" i="1"/>
  <c r="R2383" i="1"/>
  <c r="S2384" i="1"/>
  <c r="R2384" i="1"/>
  <c r="S2385" i="1"/>
  <c r="R2385" i="1"/>
  <c r="S2386" i="1"/>
  <c r="R2386" i="1"/>
  <c r="S2387" i="1"/>
  <c r="R2387" i="1"/>
  <c r="S2388" i="1"/>
  <c r="R2388" i="1"/>
  <c r="S2389" i="1"/>
  <c r="R2389" i="1"/>
  <c r="S2390" i="1"/>
  <c r="R2390" i="1"/>
  <c r="S2391" i="1"/>
  <c r="R2391" i="1"/>
  <c r="S2392" i="1"/>
  <c r="R2392" i="1"/>
  <c r="S2393" i="1"/>
  <c r="R2393" i="1"/>
  <c r="S2394" i="1"/>
  <c r="R2394" i="1"/>
  <c r="S2395" i="1"/>
  <c r="R2395" i="1"/>
  <c r="S2396" i="1"/>
  <c r="R2396" i="1"/>
  <c r="S2397" i="1"/>
  <c r="R2397" i="1"/>
  <c r="S2398" i="1"/>
  <c r="R2398" i="1"/>
  <c r="S2399" i="1"/>
  <c r="R2399" i="1"/>
  <c r="S2400" i="1"/>
  <c r="R2400" i="1"/>
  <c r="S2401" i="1"/>
  <c r="R2401" i="1"/>
  <c r="S2402" i="1"/>
  <c r="R2402" i="1"/>
  <c r="S2403" i="1"/>
  <c r="R2403" i="1"/>
  <c r="S2404" i="1"/>
  <c r="R2404" i="1"/>
  <c r="S2405" i="1"/>
  <c r="R2405" i="1"/>
  <c r="S2406" i="1"/>
  <c r="R2406" i="1"/>
  <c r="S2407" i="1"/>
  <c r="R2407" i="1"/>
  <c r="S2408" i="1"/>
  <c r="R2408" i="1"/>
  <c r="S2409" i="1"/>
  <c r="R2409" i="1"/>
  <c r="S2410" i="1"/>
  <c r="R2410" i="1"/>
  <c r="S2411" i="1"/>
  <c r="R2411" i="1"/>
  <c r="S2412" i="1"/>
  <c r="R2412" i="1"/>
  <c r="S2413" i="1"/>
  <c r="R2413" i="1"/>
  <c r="S2414" i="1"/>
  <c r="R2414" i="1"/>
  <c r="S2415" i="1"/>
  <c r="R2415" i="1"/>
  <c r="S2416" i="1"/>
  <c r="R2416" i="1"/>
  <c r="S2417" i="1"/>
  <c r="R2417" i="1"/>
  <c r="S2418" i="1"/>
  <c r="R2418" i="1"/>
  <c r="S2419" i="1"/>
  <c r="R2419" i="1"/>
  <c r="S2420" i="1"/>
  <c r="R2420" i="1"/>
  <c r="S2421" i="1"/>
  <c r="R2421" i="1"/>
  <c r="S2422" i="1"/>
  <c r="R2422" i="1"/>
  <c r="S2423" i="1"/>
  <c r="R2423" i="1"/>
  <c r="S2424" i="1"/>
  <c r="R2424" i="1"/>
  <c r="S2425" i="1"/>
  <c r="R2425" i="1"/>
  <c r="S2426" i="1"/>
  <c r="R2426" i="1"/>
  <c r="S2427" i="1"/>
  <c r="R2427" i="1"/>
  <c r="S2428" i="1"/>
  <c r="R2428" i="1"/>
  <c r="S2429" i="1"/>
  <c r="R2429" i="1"/>
  <c r="S2430" i="1"/>
  <c r="R2430" i="1"/>
  <c r="S2431" i="1"/>
  <c r="R2431" i="1"/>
  <c r="S2432" i="1"/>
  <c r="R2432" i="1"/>
  <c r="S2433" i="1"/>
  <c r="R2433" i="1"/>
  <c r="S2434" i="1"/>
  <c r="R2434" i="1"/>
  <c r="S2435" i="1"/>
  <c r="R2435" i="1"/>
  <c r="S2436" i="1"/>
  <c r="R2436" i="1"/>
  <c r="S2437" i="1"/>
  <c r="R2437" i="1"/>
  <c r="S2438" i="1"/>
  <c r="R2438" i="1"/>
  <c r="S2439" i="1"/>
  <c r="R2439" i="1"/>
  <c r="S2440" i="1"/>
  <c r="R2440" i="1"/>
  <c r="S2441" i="1"/>
  <c r="R2441" i="1"/>
  <c r="S2442" i="1"/>
  <c r="R2442" i="1"/>
  <c r="S2443" i="1"/>
  <c r="R2443" i="1"/>
  <c r="S2444" i="1"/>
  <c r="R2444" i="1"/>
  <c r="S2445" i="1"/>
  <c r="R2445" i="1"/>
  <c r="S2446" i="1"/>
  <c r="R2446" i="1"/>
  <c r="S2447" i="1"/>
  <c r="R2447" i="1"/>
  <c r="S2448" i="1"/>
  <c r="R2448" i="1"/>
  <c r="S2449" i="1"/>
  <c r="R2449" i="1"/>
  <c r="S2450" i="1"/>
  <c r="R2450" i="1"/>
  <c r="S2451" i="1"/>
  <c r="R2451" i="1"/>
  <c r="S2452" i="1"/>
  <c r="R2452" i="1"/>
  <c r="S2453" i="1"/>
  <c r="R2453" i="1"/>
  <c r="S2454" i="1"/>
  <c r="R2454" i="1"/>
  <c r="S2455" i="1"/>
  <c r="R2455" i="1"/>
  <c r="S2456" i="1"/>
  <c r="R2456" i="1"/>
  <c r="S2457" i="1"/>
  <c r="R2457" i="1"/>
  <c r="S2458" i="1"/>
  <c r="R2458" i="1"/>
  <c r="S2459" i="1"/>
  <c r="R2459" i="1"/>
  <c r="S2460" i="1"/>
  <c r="R2460" i="1"/>
  <c r="S2461" i="1"/>
  <c r="R2461" i="1"/>
  <c r="S2462" i="1"/>
  <c r="R2462" i="1"/>
  <c r="S2463" i="1"/>
  <c r="R2463" i="1"/>
  <c r="S2464" i="1"/>
  <c r="R2464" i="1"/>
  <c r="S2465" i="1"/>
  <c r="R2465" i="1"/>
  <c r="S2466" i="1"/>
  <c r="R2466" i="1"/>
  <c r="S2467" i="1"/>
  <c r="R2467" i="1"/>
  <c r="S2468" i="1"/>
  <c r="R2468" i="1"/>
  <c r="S2469" i="1"/>
  <c r="R2469" i="1"/>
  <c r="S2470" i="1"/>
  <c r="R2470" i="1"/>
  <c r="S2471" i="1"/>
  <c r="R2471" i="1"/>
  <c r="S2472" i="1"/>
  <c r="R2472" i="1"/>
  <c r="S2473" i="1"/>
  <c r="R2473" i="1"/>
  <c r="S2474" i="1"/>
  <c r="R2474" i="1"/>
  <c r="S2475" i="1"/>
  <c r="R2475" i="1"/>
  <c r="S2476" i="1"/>
  <c r="R2476" i="1"/>
  <c r="S2477" i="1"/>
  <c r="R2477" i="1"/>
  <c r="S2478" i="1"/>
  <c r="R2478" i="1"/>
  <c r="S2479" i="1"/>
  <c r="R2479" i="1"/>
  <c r="S2480" i="1"/>
  <c r="R2480" i="1"/>
  <c r="S2481" i="1"/>
  <c r="R2481" i="1"/>
  <c r="S2482" i="1"/>
  <c r="R2482" i="1"/>
  <c r="S2483" i="1"/>
  <c r="R2483" i="1"/>
  <c r="S2484" i="1"/>
  <c r="R2484" i="1"/>
  <c r="S2485" i="1"/>
  <c r="R2485" i="1"/>
  <c r="S2486" i="1"/>
  <c r="R2486" i="1"/>
  <c r="S2487" i="1"/>
  <c r="R2487" i="1"/>
  <c r="S2488" i="1"/>
  <c r="R2488" i="1"/>
  <c r="S2489" i="1"/>
  <c r="R2489" i="1"/>
  <c r="S2490" i="1"/>
  <c r="R2490" i="1"/>
  <c r="S2491" i="1"/>
  <c r="R2491" i="1"/>
  <c r="S2492" i="1"/>
  <c r="R2492" i="1"/>
  <c r="S2493" i="1"/>
  <c r="R2493" i="1"/>
  <c r="S2494" i="1"/>
  <c r="R2494" i="1"/>
  <c r="S2495" i="1"/>
  <c r="R2495" i="1"/>
  <c r="S2496" i="1"/>
  <c r="R2496" i="1"/>
  <c r="S2497" i="1"/>
  <c r="R2497" i="1"/>
  <c r="S2498" i="1"/>
  <c r="R2498" i="1"/>
  <c r="S2499" i="1"/>
  <c r="R2499" i="1"/>
  <c r="S2500" i="1"/>
  <c r="R2500" i="1"/>
  <c r="S2501" i="1"/>
  <c r="R2501" i="1"/>
  <c r="S2502" i="1"/>
  <c r="R2502" i="1"/>
  <c r="S2503" i="1"/>
  <c r="R2503" i="1"/>
  <c r="S2504" i="1"/>
  <c r="R2504" i="1"/>
  <c r="S2505" i="1"/>
  <c r="R2505" i="1"/>
  <c r="S2506" i="1"/>
  <c r="R2506" i="1"/>
  <c r="S2507" i="1"/>
  <c r="R2507" i="1"/>
  <c r="S2508" i="1"/>
  <c r="R2508" i="1"/>
  <c r="S2509" i="1"/>
  <c r="R2509" i="1"/>
  <c r="S2510" i="1"/>
  <c r="R2510" i="1"/>
  <c r="S2511" i="1"/>
  <c r="R2511" i="1"/>
  <c r="S2512" i="1"/>
  <c r="R2512" i="1"/>
  <c r="S2513" i="1"/>
  <c r="R2513" i="1"/>
  <c r="S2514" i="1"/>
  <c r="R2514" i="1"/>
  <c r="S2515" i="1"/>
  <c r="R2515" i="1"/>
  <c r="S2516" i="1"/>
  <c r="R2516" i="1"/>
  <c r="S2517" i="1"/>
  <c r="R2517" i="1"/>
  <c r="S2518" i="1"/>
  <c r="R2518" i="1"/>
  <c r="S2519" i="1"/>
  <c r="R2519" i="1"/>
  <c r="S2520" i="1"/>
  <c r="R2520" i="1"/>
  <c r="S2521" i="1"/>
  <c r="R2521" i="1"/>
  <c r="S2522" i="1"/>
  <c r="R2522" i="1"/>
  <c r="S2523" i="1"/>
  <c r="R2523" i="1"/>
  <c r="S2524" i="1"/>
  <c r="R2524" i="1"/>
  <c r="S2525" i="1"/>
  <c r="R2525" i="1"/>
  <c r="S2526" i="1"/>
  <c r="R2526" i="1"/>
  <c r="S2527" i="1"/>
  <c r="R2527" i="1"/>
  <c r="S2528" i="1"/>
  <c r="R2528" i="1"/>
  <c r="S2529" i="1"/>
  <c r="R2529" i="1"/>
  <c r="S2530" i="1"/>
  <c r="R2530" i="1"/>
  <c r="S2531" i="1"/>
  <c r="R2531" i="1"/>
  <c r="S2532" i="1"/>
  <c r="R2532" i="1"/>
  <c r="S2533" i="1"/>
  <c r="R2533" i="1"/>
  <c r="S2534" i="1"/>
  <c r="R2534" i="1"/>
  <c r="S2535" i="1"/>
  <c r="R2535" i="1"/>
  <c r="S2536" i="1"/>
  <c r="R2536" i="1"/>
  <c r="S2537" i="1"/>
  <c r="R2537" i="1"/>
  <c r="S2538" i="1"/>
  <c r="R2538" i="1"/>
  <c r="S2539" i="1"/>
  <c r="R2539" i="1"/>
  <c r="S2540" i="1"/>
  <c r="R2540" i="1"/>
  <c r="S2541" i="1"/>
  <c r="R2541" i="1"/>
  <c r="S2542" i="1"/>
  <c r="R2542" i="1"/>
  <c r="S2543" i="1"/>
  <c r="R2543" i="1"/>
  <c r="S2544" i="1"/>
  <c r="R2544" i="1"/>
  <c r="S2545" i="1"/>
  <c r="R2545" i="1"/>
  <c r="S2546" i="1"/>
  <c r="R2546" i="1"/>
  <c r="S2547" i="1"/>
  <c r="R2547" i="1"/>
  <c r="S2548" i="1"/>
  <c r="R2548" i="1"/>
  <c r="S2549" i="1"/>
  <c r="R2549" i="1"/>
  <c r="S2550" i="1"/>
  <c r="R2550" i="1"/>
  <c r="S2551" i="1"/>
  <c r="R2551" i="1"/>
  <c r="S2552" i="1"/>
  <c r="R2552" i="1"/>
  <c r="S2553" i="1"/>
  <c r="R2553" i="1"/>
  <c r="S2554" i="1"/>
  <c r="R2554" i="1"/>
  <c r="S2555" i="1"/>
  <c r="R2555" i="1"/>
  <c r="S2556" i="1"/>
  <c r="R2556" i="1"/>
  <c r="S2557" i="1"/>
  <c r="R2557" i="1"/>
  <c r="S2558" i="1"/>
  <c r="R2558" i="1"/>
  <c r="S2559" i="1"/>
  <c r="R2559" i="1"/>
  <c r="S2560" i="1"/>
  <c r="R2560" i="1"/>
  <c r="S2561" i="1"/>
  <c r="R2561" i="1"/>
  <c r="S2562" i="1"/>
  <c r="R2562" i="1"/>
  <c r="S2563" i="1"/>
  <c r="R2563" i="1"/>
  <c r="S2564" i="1"/>
  <c r="R2564" i="1"/>
  <c r="S2565" i="1"/>
  <c r="R2565" i="1"/>
  <c r="S2566" i="1"/>
  <c r="R2566" i="1"/>
  <c r="S2567" i="1"/>
  <c r="R2567" i="1"/>
  <c r="S2568" i="1"/>
  <c r="R2568" i="1"/>
  <c r="S2569" i="1"/>
  <c r="R2569" i="1"/>
  <c r="S2570" i="1"/>
  <c r="R2570" i="1"/>
  <c r="S2571" i="1"/>
  <c r="R2571" i="1"/>
  <c r="S2572" i="1"/>
  <c r="R2572" i="1"/>
  <c r="S2573" i="1"/>
  <c r="R2573" i="1"/>
  <c r="S2574" i="1"/>
  <c r="R2574" i="1"/>
  <c r="S2575" i="1"/>
  <c r="R2575" i="1"/>
  <c r="S2576" i="1"/>
  <c r="R2576" i="1"/>
  <c r="S2577" i="1"/>
  <c r="R2577" i="1"/>
  <c r="S2578" i="1"/>
  <c r="R2578" i="1"/>
  <c r="S2579" i="1"/>
  <c r="R2579" i="1"/>
  <c r="S2580" i="1"/>
  <c r="R2580" i="1"/>
  <c r="S2581" i="1"/>
  <c r="R2581" i="1"/>
  <c r="S2582" i="1"/>
  <c r="R2582" i="1"/>
  <c r="S2583" i="1"/>
  <c r="R2583" i="1"/>
  <c r="S2584" i="1"/>
  <c r="R2584" i="1"/>
  <c r="S2585" i="1"/>
  <c r="R2585" i="1"/>
  <c r="S2586" i="1"/>
  <c r="R2586" i="1"/>
  <c r="S2587" i="1"/>
  <c r="R2587" i="1"/>
  <c r="S2588" i="1"/>
  <c r="R2588" i="1"/>
  <c r="S2589" i="1"/>
  <c r="R2589" i="1"/>
  <c r="S2590" i="1"/>
  <c r="R2590" i="1"/>
  <c r="S2591" i="1"/>
  <c r="R2591" i="1"/>
  <c r="S2592" i="1"/>
  <c r="R2592" i="1"/>
  <c r="S2593" i="1"/>
  <c r="R2593" i="1"/>
  <c r="S2594" i="1"/>
  <c r="R2594" i="1"/>
  <c r="S2595" i="1"/>
  <c r="R2595" i="1"/>
  <c r="S2596" i="1"/>
  <c r="R2596" i="1"/>
  <c r="S2597" i="1"/>
  <c r="R2597" i="1"/>
  <c r="S2598" i="1"/>
  <c r="R2598" i="1"/>
  <c r="S2599" i="1"/>
  <c r="R2599" i="1"/>
  <c r="S2600" i="1"/>
  <c r="R2600" i="1"/>
  <c r="S2601" i="1"/>
  <c r="R2601" i="1"/>
  <c r="S2602" i="1"/>
  <c r="R2602" i="1"/>
  <c r="S2603" i="1"/>
  <c r="R2603" i="1"/>
  <c r="S2604" i="1"/>
  <c r="R2604" i="1"/>
  <c r="S2605" i="1"/>
  <c r="R2605" i="1"/>
  <c r="S2606" i="1"/>
  <c r="R2606" i="1"/>
  <c r="S2607" i="1"/>
  <c r="R2607" i="1"/>
  <c r="S2608" i="1"/>
  <c r="R2608" i="1"/>
  <c r="S2609" i="1"/>
  <c r="R2609" i="1"/>
  <c r="S2610" i="1"/>
  <c r="R2610" i="1"/>
  <c r="S2611" i="1"/>
  <c r="R2611" i="1"/>
  <c r="S2612" i="1"/>
  <c r="R2612" i="1"/>
  <c r="S2613" i="1"/>
  <c r="R2613" i="1"/>
  <c r="S2614" i="1"/>
  <c r="R2614" i="1"/>
  <c r="S2615" i="1"/>
  <c r="R2615" i="1"/>
  <c r="S2616" i="1"/>
  <c r="R2616" i="1"/>
  <c r="S2617" i="1"/>
  <c r="R2617" i="1"/>
  <c r="S2618" i="1"/>
  <c r="R2618" i="1"/>
  <c r="S2619" i="1"/>
  <c r="R2619" i="1"/>
  <c r="S2620" i="1"/>
  <c r="R2620" i="1"/>
  <c r="S2621" i="1"/>
  <c r="R2621" i="1"/>
  <c r="S2622" i="1"/>
  <c r="R2622" i="1"/>
  <c r="S2623" i="1"/>
  <c r="R2623" i="1"/>
  <c r="S2624" i="1"/>
  <c r="R2624" i="1"/>
  <c r="S2625" i="1"/>
  <c r="R2625" i="1"/>
  <c r="S2626" i="1"/>
  <c r="R2626" i="1"/>
  <c r="S2627" i="1"/>
  <c r="R2627" i="1"/>
  <c r="S2628" i="1"/>
  <c r="R2628" i="1"/>
  <c r="S2629" i="1"/>
  <c r="R2629" i="1"/>
  <c r="S2630" i="1"/>
  <c r="R2630" i="1"/>
  <c r="S2631" i="1"/>
  <c r="R2631" i="1"/>
  <c r="S2632" i="1"/>
  <c r="R2632" i="1"/>
  <c r="S2633" i="1"/>
  <c r="R2633" i="1"/>
  <c r="S2634" i="1"/>
  <c r="R2634" i="1"/>
  <c r="S2635" i="1"/>
  <c r="R2635" i="1"/>
  <c r="S2636" i="1"/>
  <c r="R2636" i="1"/>
  <c r="S2637" i="1"/>
  <c r="R2637" i="1"/>
  <c r="S2638" i="1"/>
  <c r="R2638" i="1"/>
  <c r="S2639" i="1"/>
  <c r="R2639" i="1"/>
  <c r="S2640" i="1"/>
  <c r="R2640" i="1"/>
  <c r="S2641" i="1"/>
  <c r="R2641" i="1"/>
  <c r="S2642" i="1"/>
  <c r="R2642" i="1"/>
  <c r="S2643" i="1"/>
  <c r="R2643" i="1"/>
  <c r="S2644" i="1"/>
  <c r="R2644" i="1"/>
  <c r="S2645" i="1"/>
  <c r="R2645" i="1"/>
  <c r="S2646" i="1"/>
  <c r="R2646" i="1"/>
  <c r="S2647" i="1"/>
  <c r="R2647" i="1"/>
  <c r="S2648" i="1"/>
  <c r="R2648" i="1"/>
  <c r="S2649" i="1"/>
  <c r="R2649" i="1"/>
  <c r="S2650" i="1"/>
  <c r="R2650" i="1"/>
  <c r="S2651" i="1"/>
  <c r="R2651" i="1"/>
  <c r="S2652" i="1"/>
  <c r="R2652" i="1"/>
  <c r="S2653" i="1"/>
  <c r="R2653" i="1"/>
  <c r="S2654" i="1"/>
  <c r="R2654" i="1"/>
  <c r="S2655" i="1"/>
  <c r="R2655" i="1"/>
  <c r="S2656" i="1"/>
  <c r="R2656" i="1"/>
  <c r="S2657" i="1"/>
  <c r="R2657" i="1"/>
  <c r="S2658" i="1"/>
  <c r="R2658" i="1"/>
  <c r="S2659" i="1"/>
  <c r="R2659" i="1"/>
  <c r="S2660" i="1"/>
  <c r="R2660" i="1"/>
  <c r="S2661" i="1"/>
  <c r="R2661" i="1"/>
  <c r="S2662" i="1"/>
  <c r="R2662" i="1"/>
  <c r="S2663" i="1"/>
  <c r="R2663" i="1"/>
  <c r="S2664" i="1"/>
  <c r="R2664" i="1"/>
  <c r="S2665" i="1"/>
  <c r="R2665" i="1"/>
  <c r="S2666" i="1"/>
  <c r="R2666" i="1"/>
  <c r="S2667" i="1"/>
  <c r="R2667" i="1"/>
  <c r="S2668" i="1"/>
  <c r="R2668" i="1"/>
  <c r="S2669" i="1"/>
  <c r="R2669" i="1"/>
  <c r="S2670" i="1"/>
  <c r="R2670" i="1"/>
  <c r="S2671" i="1"/>
  <c r="R2671" i="1"/>
  <c r="S2672" i="1"/>
  <c r="R2672" i="1"/>
  <c r="S2673" i="1"/>
  <c r="R2673" i="1"/>
  <c r="S2674" i="1"/>
  <c r="R2674" i="1"/>
  <c r="S2675" i="1"/>
  <c r="R2675" i="1"/>
  <c r="S2676" i="1"/>
  <c r="R2676" i="1"/>
  <c r="S2677" i="1"/>
  <c r="R2677" i="1"/>
  <c r="S2678" i="1"/>
  <c r="R2678" i="1"/>
  <c r="S2679" i="1"/>
  <c r="R2679" i="1"/>
  <c r="S2680" i="1"/>
  <c r="R2680" i="1"/>
  <c r="S2681" i="1"/>
  <c r="R2681" i="1"/>
  <c r="S2682" i="1"/>
  <c r="R2682" i="1"/>
  <c r="S2683" i="1"/>
  <c r="R2683" i="1"/>
  <c r="S2684" i="1"/>
  <c r="R2684" i="1"/>
  <c r="S2685" i="1"/>
  <c r="R2685" i="1"/>
  <c r="S2686" i="1"/>
  <c r="R2686" i="1"/>
  <c r="S2687" i="1"/>
  <c r="R2687" i="1"/>
  <c r="S2688" i="1"/>
  <c r="R2688" i="1"/>
  <c r="S2689" i="1"/>
  <c r="R2689" i="1"/>
  <c r="S2690" i="1"/>
  <c r="R2690" i="1"/>
  <c r="S2691" i="1"/>
  <c r="R2691" i="1"/>
  <c r="S2692" i="1"/>
  <c r="R2692" i="1"/>
  <c r="S2693" i="1"/>
  <c r="R2693" i="1"/>
  <c r="S2694" i="1"/>
  <c r="R2694" i="1"/>
  <c r="S2695" i="1"/>
  <c r="R2695" i="1"/>
  <c r="S2696" i="1"/>
  <c r="R2696" i="1"/>
  <c r="S2697" i="1"/>
  <c r="R2697" i="1"/>
  <c r="S2698" i="1"/>
  <c r="R2698" i="1"/>
  <c r="S2699" i="1"/>
  <c r="R2699" i="1"/>
  <c r="S2700" i="1"/>
  <c r="R2700" i="1"/>
  <c r="S2701" i="1"/>
  <c r="R2701" i="1"/>
  <c r="S2702" i="1"/>
  <c r="R2702" i="1"/>
  <c r="S2703" i="1"/>
  <c r="R2703" i="1"/>
  <c r="S2704" i="1"/>
  <c r="R2704" i="1"/>
  <c r="S2705" i="1"/>
  <c r="R2705" i="1"/>
  <c r="S2706" i="1"/>
  <c r="R2706" i="1"/>
  <c r="S2707" i="1"/>
  <c r="R2707" i="1"/>
  <c r="S2708" i="1"/>
  <c r="R2708" i="1"/>
  <c r="S2709" i="1"/>
  <c r="R2709" i="1"/>
  <c r="S2710" i="1"/>
  <c r="R2710" i="1"/>
  <c r="S2711" i="1"/>
  <c r="R2711" i="1"/>
  <c r="S2712" i="1"/>
  <c r="R2712" i="1"/>
  <c r="S2713" i="1"/>
  <c r="R2713" i="1"/>
  <c r="S2714" i="1"/>
  <c r="R2714" i="1"/>
  <c r="S2715" i="1"/>
  <c r="R2715" i="1"/>
  <c r="S2716" i="1"/>
  <c r="R2716" i="1"/>
  <c r="S2717" i="1"/>
  <c r="R2717" i="1"/>
  <c r="S2718" i="1"/>
  <c r="R2718" i="1"/>
  <c r="S2719" i="1"/>
  <c r="R2719" i="1"/>
  <c r="S2720" i="1"/>
  <c r="R2720" i="1"/>
  <c r="S2721" i="1"/>
  <c r="R2721" i="1"/>
  <c r="S2722" i="1"/>
  <c r="R2722" i="1"/>
  <c r="S2723" i="1"/>
  <c r="R2723" i="1"/>
  <c r="S2724" i="1"/>
  <c r="R2724" i="1"/>
  <c r="S2725" i="1"/>
  <c r="R2725" i="1"/>
  <c r="S2726" i="1"/>
  <c r="R2726" i="1"/>
  <c r="S2727" i="1"/>
  <c r="R2727" i="1"/>
  <c r="S2728" i="1"/>
  <c r="R2728" i="1"/>
  <c r="S2729" i="1"/>
  <c r="R2729" i="1"/>
  <c r="S2730" i="1"/>
  <c r="R2730" i="1"/>
  <c r="S2731" i="1"/>
  <c r="R2731" i="1"/>
  <c r="S2732" i="1"/>
  <c r="R2732" i="1"/>
  <c r="S2733" i="1"/>
  <c r="R2733" i="1"/>
  <c r="S2734" i="1"/>
  <c r="R2734" i="1"/>
  <c r="S2735" i="1"/>
  <c r="R2735" i="1"/>
  <c r="S2736" i="1"/>
  <c r="R2736" i="1"/>
  <c r="S2737" i="1"/>
  <c r="R2737" i="1"/>
  <c r="S2738" i="1"/>
  <c r="R2738" i="1"/>
  <c r="S2739" i="1"/>
  <c r="R2739" i="1"/>
  <c r="S2740" i="1"/>
  <c r="R2740" i="1"/>
  <c r="S2741" i="1"/>
  <c r="R2741" i="1"/>
  <c r="S2742" i="1"/>
  <c r="R2742" i="1"/>
  <c r="S2743" i="1"/>
  <c r="R2743" i="1"/>
  <c r="S2744" i="1"/>
  <c r="R2744" i="1"/>
  <c r="S2745" i="1"/>
  <c r="R2745" i="1"/>
  <c r="S2746" i="1"/>
  <c r="R2746" i="1"/>
  <c r="S2747" i="1"/>
  <c r="R2747" i="1"/>
  <c r="S2748" i="1"/>
  <c r="R2748" i="1"/>
  <c r="S2749" i="1"/>
  <c r="R2749" i="1"/>
  <c r="S2750" i="1"/>
  <c r="R2750" i="1"/>
  <c r="S2751" i="1"/>
  <c r="R2751" i="1"/>
  <c r="S2752" i="1"/>
  <c r="R2752" i="1"/>
  <c r="S2753" i="1"/>
  <c r="R2753" i="1"/>
  <c r="S2754" i="1"/>
  <c r="R2754" i="1"/>
  <c r="S2755" i="1"/>
  <c r="R2755" i="1"/>
  <c r="S2756" i="1"/>
  <c r="R2756" i="1"/>
  <c r="S2757" i="1"/>
  <c r="R2757" i="1"/>
  <c r="S2758" i="1"/>
  <c r="R2758" i="1"/>
  <c r="S2759" i="1"/>
  <c r="R2759" i="1"/>
  <c r="S2760" i="1"/>
  <c r="R2760" i="1"/>
  <c r="S2761" i="1"/>
  <c r="R2761" i="1"/>
  <c r="S2762" i="1"/>
  <c r="R2762" i="1"/>
  <c r="S2763" i="1"/>
  <c r="R2763" i="1"/>
  <c r="S2764" i="1"/>
  <c r="R2764" i="1"/>
  <c r="S2765" i="1"/>
  <c r="R2765" i="1"/>
  <c r="S2766" i="1"/>
  <c r="R2766" i="1"/>
  <c r="S2767" i="1"/>
  <c r="R2767" i="1"/>
  <c r="S2768" i="1"/>
  <c r="R2768" i="1"/>
  <c r="S2769" i="1"/>
  <c r="R2769" i="1"/>
  <c r="S2770" i="1"/>
  <c r="R2770" i="1"/>
  <c r="S2771" i="1"/>
  <c r="R2771" i="1"/>
  <c r="S2772" i="1"/>
  <c r="R2772" i="1"/>
  <c r="S2773" i="1"/>
  <c r="R2773" i="1"/>
  <c r="S2774" i="1"/>
  <c r="R2774" i="1"/>
  <c r="S2775" i="1"/>
  <c r="R2775" i="1"/>
  <c r="S2776" i="1"/>
  <c r="R2776" i="1"/>
  <c r="S2777" i="1"/>
  <c r="R2777" i="1"/>
  <c r="S2778" i="1"/>
  <c r="R2778" i="1"/>
  <c r="S2779" i="1"/>
  <c r="R2779" i="1"/>
  <c r="S2780" i="1"/>
  <c r="R2780" i="1"/>
  <c r="S2781" i="1"/>
  <c r="R2781" i="1"/>
  <c r="S2782" i="1"/>
  <c r="R2782" i="1"/>
  <c r="S2783" i="1"/>
  <c r="R2783" i="1"/>
  <c r="S2784" i="1"/>
  <c r="R2784" i="1"/>
  <c r="S2785" i="1"/>
  <c r="R2785" i="1"/>
  <c r="S2786" i="1"/>
  <c r="R2786" i="1"/>
  <c r="S2787" i="1"/>
  <c r="R2787" i="1"/>
  <c r="S2788" i="1"/>
  <c r="R2788" i="1"/>
  <c r="S2789" i="1"/>
  <c r="R2789" i="1"/>
  <c r="S2790" i="1"/>
  <c r="R2790" i="1"/>
  <c r="S2791" i="1"/>
  <c r="R2791" i="1"/>
  <c r="S2792" i="1"/>
  <c r="R2792" i="1"/>
  <c r="S2793" i="1"/>
  <c r="R2793" i="1"/>
  <c r="S2794" i="1"/>
  <c r="R2794" i="1"/>
  <c r="S2795" i="1"/>
  <c r="R2795" i="1"/>
  <c r="S2796" i="1"/>
  <c r="R2796" i="1"/>
  <c r="S2797" i="1"/>
  <c r="R2797" i="1"/>
  <c r="S2798" i="1"/>
  <c r="R2798" i="1"/>
  <c r="S2799" i="1"/>
  <c r="R2799" i="1"/>
  <c r="S2800" i="1"/>
  <c r="R2800" i="1"/>
  <c r="S2801" i="1"/>
  <c r="R2801" i="1"/>
  <c r="S2802" i="1"/>
  <c r="R2802" i="1"/>
  <c r="S2803" i="1"/>
  <c r="R2803" i="1"/>
  <c r="S2804" i="1"/>
  <c r="R2804" i="1"/>
  <c r="S2805" i="1"/>
  <c r="R2805" i="1"/>
  <c r="S2806" i="1"/>
  <c r="R2806" i="1"/>
  <c r="S2807" i="1"/>
  <c r="R2807" i="1"/>
  <c r="S2808" i="1"/>
  <c r="R2808" i="1"/>
  <c r="S2809" i="1"/>
  <c r="R2809" i="1"/>
  <c r="S2810" i="1"/>
  <c r="R2810" i="1"/>
  <c r="S2811" i="1"/>
  <c r="R2811" i="1"/>
  <c r="S2812" i="1"/>
  <c r="R2812" i="1"/>
  <c r="S2813" i="1"/>
  <c r="R2813" i="1"/>
  <c r="S2814" i="1"/>
  <c r="R2814" i="1"/>
  <c r="S2815" i="1"/>
  <c r="R2815" i="1"/>
  <c r="S2816" i="1"/>
  <c r="R2816" i="1"/>
  <c r="S2817" i="1"/>
  <c r="R2817" i="1"/>
  <c r="S2818" i="1"/>
  <c r="R2818" i="1"/>
  <c r="S2819" i="1"/>
  <c r="R2819" i="1"/>
  <c r="S2820" i="1"/>
  <c r="R2820" i="1"/>
  <c r="S2821" i="1"/>
  <c r="R2821" i="1"/>
  <c r="S2822" i="1"/>
  <c r="R2822" i="1"/>
  <c r="S2823" i="1"/>
  <c r="R2823" i="1"/>
  <c r="S2824" i="1"/>
  <c r="R2824" i="1"/>
  <c r="S2825" i="1"/>
  <c r="R2825" i="1"/>
  <c r="S2826" i="1"/>
  <c r="R2826" i="1"/>
  <c r="S2827" i="1"/>
  <c r="R2827" i="1"/>
  <c r="S2828" i="1"/>
  <c r="R2828" i="1"/>
  <c r="S2829" i="1"/>
  <c r="R2829" i="1"/>
  <c r="S2830" i="1"/>
  <c r="R2830" i="1"/>
  <c r="S2831" i="1"/>
  <c r="R2831" i="1"/>
  <c r="S2832" i="1"/>
  <c r="R2832" i="1"/>
  <c r="S2833" i="1"/>
  <c r="R2833" i="1"/>
  <c r="S2834" i="1"/>
  <c r="R2834" i="1"/>
  <c r="S2835" i="1"/>
  <c r="R2835" i="1"/>
  <c r="S2836" i="1"/>
  <c r="R2836" i="1"/>
  <c r="S2837" i="1"/>
  <c r="R2837" i="1"/>
  <c r="S2838" i="1"/>
  <c r="R2838" i="1"/>
  <c r="S2839" i="1"/>
  <c r="R2839" i="1"/>
  <c r="S2840" i="1"/>
  <c r="R2840" i="1"/>
  <c r="S2841" i="1"/>
  <c r="R2841" i="1"/>
  <c r="S2842" i="1"/>
  <c r="R2842" i="1"/>
  <c r="S2843" i="1"/>
  <c r="R2843" i="1"/>
  <c r="S2844" i="1"/>
  <c r="R2844" i="1"/>
  <c r="S2845" i="1"/>
  <c r="R2845" i="1"/>
  <c r="S2846" i="1"/>
  <c r="R2846" i="1"/>
  <c r="S2847" i="1"/>
  <c r="R2847" i="1"/>
  <c r="S2848" i="1"/>
  <c r="R2848" i="1"/>
  <c r="S2849" i="1"/>
  <c r="R2849" i="1"/>
  <c r="S2850" i="1"/>
  <c r="R2850" i="1"/>
  <c r="S2851" i="1"/>
  <c r="R2851" i="1"/>
  <c r="S2852" i="1"/>
  <c r="R2852" i="1"/>
  <c r="S2853" i="1"/>
  <c r="R2853" i="1"/>
  <c r="S2854" i="1"/>
  <c r="R2854" i="1"/>
  <c r="S2855" i="1"/>
  <c r="R2855" i="1"/>
  <c r="S2856" i="1"/>
  <c r="R2856" i="1"/>
  <c r="S2857" i="1"/>
  <c r="R2857" i="1"/>
  <c r="S2858" i="1"/>
  <c r="R2858" i="1"/>
  <c r="S2859" i="1"/>
  <c r="R2859" i="1"/>
  <c r="S2860" i="1"/>
  <c r="R2860" i="1"/>
  <c r="S2861" i="1"/>
  <c r="R2861" i="1"/>
  <c r="S2862" i="1"/>
  <c r="R2862" i="1"/>
  <c r="S2863" i="1"/>
  <c r="R2863" i="1"/>
  <c r="S2864" i="1"/>
  <c r="R2864" i="1"/>
  <c r="S2865" i="1"/>
  <c r="R2865" i="1"/>
  <c r="S2866" i="1"/>
  <c r="R2866" i="1"/>
  <c r="S2867" i="1"/>
  <c r="R2867" i="1"/>
  <c r="S2868" i="1"/>
  <c r="R2868" i="1"/>
  <c r="S2869" i="1"/>
  <c r="R2869" i="1"/>
  <c r="S2870" i="1"/>
  <c r="R2870" i="1"/>
  <c r="S2871" i="1"/>
  <c r="R2871" i="1"/>
  <c r="S2872" i="1"/>
  <c r="R2872" i="1"/>
  <c r="S2873" i="1"/>
  <c r="R2873" i="1"/>
  <c r="S2874" i="1"/>
  <c r="R2874" i="1"/>
  <c r="S2875" i="1"/>
  <c r="R2875" i="1"/>
  <c r="S2876" i="1"/>
  <c r="R2876" i="1"/>
  <c r="S2877" i="1"/>
  <c r="R2877" i="1"/>
  <c r="S2878" i="1"/>
  <c r="R2878" i="1"/>
  <c r="S2879" i="1"/>
  <c r="R2879" i="1"/>
  <c r="S2880" i="1"/>
  <c r="R2880" i="1"/>
  <c r="S2881" i="1"/>
  <c r="R2881" i="1"/>
  <c r="S2882" i="1"/>
  <c r="R2882" i="1"/>
  <c r="S2883" i="1"/>
  <c r="R2883" i="1"/>
  <c r="S2884" i="1"/>
  <c r="R2884" i="1"/>
  <c r="S2885" i="1"/>
  <c r="R2885" i="1"/>
  <c r="S2886" i="1"/>
  <c r="R2886" i="1"/>
  <c r="S2887" i="1"/>
  <c r="R2887" i="1"/>
  <c r="S2888" i="1"/>
  <c r="R2888" i="1"/>
  <c r="S2889" i="1"/>
  <c r="R2889" i="1"/>
  <c r="S2890" i="1"/>
  <c r="R2890" i="1"/>
  <c r="S2891" i="1"/>
  <c r="R2891" i="1"/>
  <c r="S2892" i="1"/>
  <c r="R2892" i="1"/>
  <c r="S2893" i="1"/>
  <c r="R2893" i="1"/>
  <c r="S2894" i="1"/>
  <c r="R2894" i="1"/>
  <c r="S2895" i="1"/>
  <c r="R2895" i="1"/>
  <c r="S2896" i="1"/>
  <c r="R2896" i="1"/>
  <c r="S2897" i="1"/>
  <c r="R2897" i="1"/>
  <c r="S2898" i="1"/>
  <c r="R2898" i="1"/>
  <c r="S2899" i="1"/>
  <c r="R2899" i="1"/>
  <c r="S2900" i="1"/>
  <c r="R2900" i="1"/>
  <c r="S2901" i="1"/>
  <c r="R2901" i="1"/>
  <c r="S2902" i="1"/>
  <c r="R2902" i="1"/>
  <c r="S2903" i="1"/>
  <c r="R2903" i="1"/>
  <c r="S2904" i="1"/>
  <c r="R2904" i="1"/>
  <c r="S2905" i="1"/>
  <c r="R2905" i="1"/>
  <c r="S2906" i="1"/>
  <c r="R2906" i="1"/>
  <c r="S2907" i="1"/>
  <c r="R2907" i="1"/>
  <c r="S2908" i="1"/>
  <c r="R2908" i="1"/>
  <c r="S2909" i="1"/>
  <c r="R2909" i="1"/>
  <c r="S2910" i="1"/>
  <c r="R2910" i="1"/>
  <c r="S2911" i="1"/>
  <c r="R2911" i="1"/>
  <c r="S2912" i="1"/>
  <c r="R2912" i="1"/>
  <c r="S2913" i="1"/>
  <c r="R2913" i="1"/>
  <c r="S2914" i="1"/>
  <c r="R2914" i="1"/>
  <c r="S2915" i="1"/>
  <c r="R2915" i="1"/>
  <c r="S2916" i="1"/>
  <c r="R2916" i="1"/>
  <c r="S2917" i="1"/>
  <c r="R2917" i="1"/>
  <c r="S2918" i="1"/>
  <c r="R2918" i="1"/>
  <c r="S2919" i="1"/>
  <c r="R2919" i="1"/>
  <c r="S2920" i="1"/>
  <c r="R2920" i="1"/>
  <c r="S2921" i="1"/>
  <c r="R2921" i="1"/>
  <c r="S2922" i="1"/>
  <c r="R2922" i="1"/>
  <c r="S2923" i="1"/>
  <c r="R2923" i="1"/>
  <c r="S2924" i="1"/>
  <c r="R2924" i="1"/>
  <c r="S2925" i="1"/>
  <c r="R2925" i="1"/>
  <c r="S2926" i="1"/>
  <c r="R2926" i="1"/>
  <c r="S2927" i="1"/>
  <c r="R2927" i="1"/>
  <c r="S2928" i="1"/>
  <c r="R2928" i="1"/>
  <c r="S2929" i="1"/>
  <c r="R2929" i="1"/>
  <c r="S2930" i="1"/>
  <c r="R2930" i="1"/>
  <c r="S2931" i="1"/>
  <c r="R2931" i="1"/>
  <c r="S2932" i="1"/>
  <c r="R2932" i="1"/>
  <c r="S2933" i="1"/>
  <c r="R2933" i="1"/>
  <c r="S2934" i="1"/>
  <c r="R2934" i="1"/>
  <c r="S2935" i="1"/>
  <c r="R2935" i="1"/>
  <c r="S2936" i="1"/>
  <c r="R2936" i="1"/>
  <c r="S2937" i="1"/>
  <c r="R2937" i="1"/>
  <c r="S2938" i="1"/>
  <c r="R2938" i="1"/>
  <c r="S2939" i="1"/>
  <c r="R2939" i="1"/>
  <c r="S2940" i="1"/>
  <c r="R2940" i="1"/>
  <c r="S2941" i="1"/>
  <c r="R2941" i="1"/>
  <c r="S2942" i="1"/>
  <c r="R2942" i="1"/>
  <c r="S2943" i="1"/>
  <c r="R2943" i="1"/>
  <c r="S2944" i="1"/>
  <c r="R2944" i="1"/>
  <c r="S2945" i="1"/>
  <c r="R2945" i="1"/>
  <c r="S2946" i="1"/>
  <c r="R2946" i="1"/>
  <c r="S2947" i="1"/>
  <c r="R2947" i="1"/>
  <c r="S2948" i="1"/>
  <c r="R2948" i="1"/>
  <c r="S2949" i="1"/>
  <c r="R2949" i="1"/>
  <c r="S2950" i="1"/>
  <c r="R2950" i="1"/>
  <c r="S2951" i="1"/>
  <c r="R2951" i="1"/>
  <c r="S2952" i="1"/>
  <c r="R2952" i="1"/>
  <c r="S2953" i="1"/>
  <c r="R2953" i="1"/>
  <c r="S2954" i="1"/>
  <c r="R2954" i="1"/>
  <c r="S2955" i="1"/>
  <c r="R2955" i="1"/>
  <c r="S2956" i="1"/>
  <c r="R2956" i="1"/>
  <c r="S2957" i="1"/>
  <c r="R2957" i="1"/>
  <c r="S2958" i="1"/>
  <c r="R2958" i="1"/>
  <c r="S2959" i="1"/>
  <c r="R2959" i="1"/>
  <c r="S2960" i="1"/>
  <c r="R2960" i="1"/>
  <c r="S2961" i="1"/>
  <c r="R2961" i="1"/>
  <c r="S2962" i="1"/>
  <c r="R2962" i="1"/>
  <c r="S2963" i="1"/>
  <c r="R2963" i="1"/>
  <c r="S2964" i="1"/>
  <c r="R2964" i="1"/>
  <c r="S2965" i="1"/>
  <c r="R2965" i="1"/>
  <c r="S2966" i="1"/>
  <c r="R2966" i="1"/>
  <c r="S2967" i="1"/>
  <c r="R2967" i="1"/>
  <c r="S2968" i="1"/>
  <c r="R2968" i="1"/>
  <c r="S2969" i="1"/>
  <c r="R2969" i="1"/>
  <c r="S2970" i="1"/>
  <c r="R2970" i="1"/>
  <c r="S2971" i="1"/>
  <c r="R2971" i="1"/>
  <c r="S2972" i="1"/>
  <c r="R2972" i="1"/>
  <c r="S2973" i="1"/>
  <c r="R2973" i="1"/>
  <c r="S2974" i="1"/>
  <c r="R2974" i="1"/>
  <c r="S2975" i="1"/>
  <c r="R2975" i="1"/>
  <c r="S2976" i="1"/>
  <c r="R2976" i="1"/>
  <c r="S2977" i="1"/>
  <c r="R2977" i="1"/>
  <c r="S2978" i="1"/>
  <c r="R2978" i="1"/>
  <c r="S2979" i="1"/>
  <c r="R2979" i="1"/>
  <c r="S2980" i="1"/>
  <c r="R2980" i="1"/>
  <c r="S2981" i="1"/>
  <c r="R2981" i="1"/>
  <c r="S2982" i="1"/>
  <c r="R2982" i="1"/>
  <c r="S2983" i="1"/>
  <c r="R2983" i="1"/>
  <c r="S2984" i="1"/>
  <c r="R2984" i="1"/>
  <c r="S2985" i="1"/>
  <c r="R2985" i="1"/>
  <c r="S2986" i="1"/>
  <c r="R2986" i="1"/>
  <c r="S2987" i="1"/>
  <c r="R2987" i="1"/>
  <c r="S2988" i="1"/>
  <c r="R2988" i="1"/>
  <c r="S2989" i="1"/>
  <c r="R2989" i="1"/>
  <c r="S2990" i="1"/>
  <c r="R2990" i="1"/>
  <c r="S2991" i="1"/>
  <c r="R2991" i="1"/>
  <c r="S2992" i="1"/>
  <c r="R2992" i="1"/>
  <c r="S2993" i="1"/>
  <c r="R2993" i="1"/>
  <c r="S2994" i="1"/>
  <c r="R2994" i="1"/>
  <c r="S2995" i="1"/>
  <c r="R2995" i="1"/>
  <c r="S2996" i="1"/>
  <c r="R2996" i="1"/>
  <c r="S2997" i="1"/>
  <c r="R2997" i="1"/>
  <c r="S2998" i="1"/>
  <c r="R2998" i="1"/>
  <c r="S2999" i="1"/>
  <c r="R2999" i="1"/>
  <c r="S3000" i="1"/>
  <c r="R3000" i="1"/>
  <c r="S3001" i="1"/>
  <c r="R3001" i="1"/>
  <c r="S3002" i="1"/>
  <c r="R3002" i="1"/>
  <c r="S3003" i="1"/>
  <c r="R3003" i="1"/>
  <c r="S3004" i="1"/>
  <c r="R3004" i="1"/>
  <c r="S3005" i="1"/>
  <c r="R3005" i="1"/>
  <c r="S3006" i="1"/>
  <c r="R3006" i="1"/>
  <c r="S3007" i="1"/>
  <c r="R3007" i="1"/>
  <c r="S3008" i="1"/>
  <c r="R3008" i="1"/>
  <c r="S3009" i="1"/>
  <c r="R3009" i="1"/>
  <c r="S3010" i="1"/>
  <c r="R3010" i="1"/>
  <c r="S3011" i="1"/>
  <c r="R3011" i="1"/>
  <c r="S3012" i="1"/>
  <c r="R3012" i="1"/>
  <c r="S3013" i="1"/>
  <c r="R3013" i="1"/>
  <c r="S3014" i="1"/>
  <c r="R3014" i="1"/>
  <c r="S3015" i="1"/>
  <c r="R3015" i="1"/>
  <c r="S3016" i="1"/>
  <c r="R3016" i="1"/>
  <c r="S3017" i="1"/>
  <c r="R3017" i="1"/>
  <c r="S3018" i="1"/>
  <c r="R3018" i="1"/>
  <c r="S3019" i="1"/>
  <c r="R3019" i="1"/>
  <c r="S3020" i="1"/>
  <c r="R3020" i="1"/>
  <c r="S3021" i="1"/>
  <c r="R3021" i="1"/>
  <c r="S3022" i="1"/>
  <c r="R3022" i="1"/>
  <c r="S3023" i="1"/>
  <c r="R3023" i="1"/>
  <c r="S3024" i="1"/>
  <c r="R3024" i="1"/>
  <c r="S3025" i="1"/>
  <c r="R3025" i="1"/>
  <c r="S3026" i="1"/>
  <c r="R3026" i="1"/>
  <c r="S3027" i="1"/>
  <c r="R3027" i="1"/>
  <c r="S3028" i="1"/>
  <c r="R3028" i="1"/>
  <c r="S3029" i="1"/>
  <c r="R3029" i="1"/>
  <c r="S3030" i="1"/>
  <c r="R3030" i="1"/>
  <c r="S3031" i="1"/>
  <c r="R3031" i="1"/>
  <c r="S3032" i="1"/>
  <c r="R3032" i="1"/>
  <c r="S3033" i="1"/>
  <c r="R3033" i="1"/>
  <c r="S3034" i="1"/>
  <c r="R3034" i="1"/>
  <c r="S3035" i="1"/>
  <c r="R3035" i="1"/>
  <c r="S3036" i="1"/>
  <c r="R3036" i="1"/>
  <c r="S3037" i="1"/>
  <c r="R3037" i="1"/>
  <c r="S3038" i="1"/>
  <c r="R3038" i="1"/>
  <c r="S3039" i="1"/>
  <c r="R3039" i="1"/>
  <c r="S3040" i="1"/>
  <c r="R3040" i="1"/>
  <c r="S3041" i="1"/>
  <c r="R3041" i="1"/>
  <c r="S3042" i="1"/>
  <c r="R3042" i="1"/>
  <c r="S3043" i="1"/>
  <c r="R3043" i="1"/>
  <c r="S3044" i="1"/>
  <c r="R3044" i="1"/>
  <c r="S3045" i="1"/>
  <c r="R3045" i="1"/>
  <c r="S3046" i="1"/>
  <c r="R3046" i="1"/>
  <c r="S3047" i="1"/>
  <c r="R3047" i="1"/>
  <c r="S3048" i="1"/>
  <c r="R3048" i="1"/>
  <c r="S3049" i="1"/>
  <c r="R3049" i="1"/>
  <c r="S3050" i="1"/>
  <c r="R3050" i="1"/>
  <c r="S3051" i="1"/>
  <c r="R3051" i="1"/>
  <c r="S3052" i="1"/>
  <c r="R3052" i="1"/>
  <c r="S3053" i="1"/>
  <c r="R3053" i="1"/>
  <c r="S3054" i="1"/>
  <c r="R3054" i="1"/>
  <c r="S3055" i="1"/>
  <c r="R3055" i="1"/>
  <c r="S3056" i="1"/>
  <c r="R3056" i="1"/>
  <c r="S3057" i="1"/>
  <c r="R3057" i="1"/>
  <c r="S3058" i="1"/>
  <c r="R3058" i="1"/>
  <c r="S3059" i="1"/>
  <c r="R3059" i="1"/>
  <c r="S3060" i="1"/>
  <c r="R3060" i="1"/>
  <c r="S3061" i="1"/>
  <c r="R3061" i="1"/>
  <c r="S3062" i="1"/>
  <c r="R3062" i="1"/>
  <c r="S3063" i="1"/>
  <c r="R3063" i="1"/>
  <c r="S3064" i="1"/>
  <c r="R3064" i="1"/>
  <c r="S3065" i="1"/>
  <c r="R3065" i="1"/>
  <c r="S3066" i="1"/>
  <c r="R3066" i="1"/>
  <c r="S3067" i="1"/>
  <c r="R3067" i="1"/>
  <c r="S3068" i="1"/>
  <c r="R3068" i="1"/>
  <c r="S3069" i="1"/>
  <c r="R3069" i="1"/>
  <c r="S3070" i="1"/>
  <c r="R3070" i="1"/>
  <c r="S3071" i="1"/>
  <c r="R3071" i="1"/>
  <c r="S3072" i="1"/>
  <c r="R3072" i="1"/>
  <c r="S3073" i="1"/>
  <c r="R3073" i="1"/>
  <c r="S3074" i="1"/>
  <c r="R3074" i="1"/>
  <c r="S3075" i="1"/>
  <c r="R3075" i="1"/>
  <c r="S3076" i="1"/>
  <c r="R3076" i="1"/>
  <c r="S3077" i="1"/>
  <c r="R3077" i="1"/>
  <c r="S3078" i="1"/>
  <c r="R3078" i="1"/>
  <c r="S3079" i="1"/>
  <c r="R3079" i="1"/>
  <c r="S3080" i="1"/>
  <c r="R3080" i="1"/>
  <c r="S3081" i="1"/>
  <c r="R3081" i="1"/>
  <c r="S3082" i="1"/>
  <c r="R3082" i="1"/>
  <c r="S3083" i="1"/>
  <c r="R3083" i="1"/>
  <c r="S3084" i="1"/>
  <c r="R3084" i="1"/>
  <c r="S3085" i="1"/>
  <c r="R3085" i="1"/>
  <c r="S3086" i="1"/>
  <c r="R3086" i="1"/>
  <c r="S3087" i="1"/>
  <c r="R3087" i="1"/>
  <c r="S3088" i="1"/>
  <c r="R3088" i="1"/>
  <c r="S3089" i="1"/>
  <c r="R3089" i="1"/>
  <c r="S3090" i="1"/>
  <c r="R3090" i="1"/>
  <c r="S3091" i="1"/>
  <c r="R3091" i="1"/>
  <c r="S3092" i="1"/>
  <c r="R3092" i="1"/>
  <c r="S3093" i="1"/>
  <c r="R3093" i="1"/>
  <c r="S3094" i="1"/>
  <c r="R3094" i="1"/>
  <c r="S3095" i="1"/>
  <c r="R3095" i="1"/>
  <c r="S3096" i="1"/>
  <c r="R3096" i="1"/>
  <c r="S3097" i="1"/>
  <c r="R3097" i="1"/>
  <c r="S3098" i="1"/>
  <c r="R3098" i="1"/>
  <c r="S3099" i="1"/>
  <c r="R3099" i="1"/>
  <c r="S3100" i="1"/>
  <c r="R3100" i="1"/>
  <c r="S3101" i="1"/>
  <c r="R3101" i="1"/>
  <c r="S3102" i="1"/>
  <c r="R3102" i="1"/>
  <c r="S3103" i="1"/>
  <c r="R3103" i="1"/>
  <c r="S3104" i="1"/>
  <c r="R3104" i="1"/>
  <c r="S3105" i="1"/>
  <c r="R3105" i="1"/>
  <c r="S3106" i="1"/>
  <c r="R3106" i="1"/>
  <c r="S3107" i="1"/>
  <c r="R3107" i="1"/>
  <c r="S3108" i="1"/>
  <c r="R3108" i="1"/>
  <c r="S3109" i="1"/>
  <c r="R3109" i="1"/>
  <c r="S3110" i="1"/>
  <c r="R3110" i="1"/>
  <c r="S3111" i="1"/>
  <c r="R3111" i="1"/>
  <c r="S3112" i="1"/>
  <c r="R3112" i="1"/>
  <c r="S3113" i="1"/>
  <c r="R3113" i="1"/>
  <c r="S3114" i="1"/>
  <c r="R3114" i="1"/>
  <c r="S3115" i="1"/>
  <c r="R3115" i="1"/>
  <c r="S3116" i="1"/>
  <c r="R3116" i="1"/>
  <c r="S3117" i="1"/>
  <c r="R3117" i="1"/>
  <c r="S3118" i="1"/>
  <c r="R3118" i="1"/>
  <c r="S3119" i="1"/>
  <c r="R3119" i="1"/>
  <c r="S3120" i="1"/>
  <c r="R3120" i="1"/>
  <c r="S3121" i="1"/>
  <c r="R3121" i="1"/>
  <c r="S3122" i="1"/>
  <c r="R3122" i="1"/>
  <c r="S3123" i="1"/>
  <c r="R3123" i="1"/>
  <c r="S3124" i="1"/>
  <c r="R3124" i="1"/>
  <c r="S3125" i="1"/>
  <c r="R3125" i="1"/>
  <c r="S3126" i="1"/>
  <c r="R3126" i="1"/>
  <c r="S3127" i="1"/>
  <c r="R3127" i="1"/>
  <c r="S3128" i="1"/>
  <c r="R3128" i="1"/>
  <c r="S3129" i="1"/>
  <c r="R3129" i="1"/>
  <c r="S3130" i="1"/>
  <c r="R3130" i="1"/>
  <c r="S3131" i="1"/>
  <c r="R3131" i="1"/>
  <c r="S3132" i="1"/>
  <c r="R3132" i="1"/>
  <c r="S3133" i="1"/>
  <c r="R3133" i="1"/>
  <c r="S3134" i="1"/>
  <c r="R3134" i="1"/>
  <c r="S3135" i="1"/>
  <c r="R3135" i="1"/>
  <c r="S3136" i="1"/>
  <c r="R3136" i="1"/>
  <c r="S3137" i="1"/>
  <c r="R3137" i="1"/>
  <c r="S3138" i="1"/>
  <c r="R3138" i="1"/>
  <c r="S3139" i="1"/>
  <c r="R3139" i="1"/>
  <c r="S3140" i="1"/>
  <c r="R3140" i="1"/>
  <c r="S3141" i="1"/>
  <c r="R3141" i="1"/>
  <c r="S3142" i="1"/>
  <c r="R3142" i="1"/>
  <c r="S3143" i="1"/>
  <c r="R3143" i="1"/>
  <c r="S3144" i="1"/>
  <c r="R3144" i="1"/>
  <c r="S3145" i="1"/>
  <c r="R3145" i="1"/>
  <c r="S3146" i="1"/>
  <c r="R3146" i="1"/>
  <c r="S3147" i="1"/>
  <c r="R3147" i="1"/>
  <c r="S3148" i="1"/>
  <c r="R3148" i="1"/>
  <c r="S3149" i="1"/>
  <c r="R3149" i="1"/>
  <c r="S3150" i="1"/>
  <c r="R3150" i="1"/>
  <c r="S3151" i="1"/>
  <c r="R3151" i="1"/>
  <c r="S3152" i="1"/>
  <c r="R3152" i="1"/>
  <c r="S3153" i="1"/>
  <c r="R3153" i="1"/>
  <c r="S3154" i="1"/>
  <c r="R3154" i="1"/>
  <c r="S3155" i="1"/>
  <c r="R3155" i="1"/>
  <c r="S3156" i="1"/>
  <c r="R3156" i="1"/>
  <c r="S3157" i="1"/>
  <c r="R3157" i="1"/>
  <c r="S3158" i="1"/>
  <c r="R3158" i="1"/>
  <c r="S3159" i="1"/>
  <c r="R3159" i="1"/>
  <c r="S3160" i="1"/>
  <c r="R3160" i="1"/>
  <c r="S3161" i="1"/>
  <c r="R3161" i="1"/>
  <c r="S3162" i="1"/>
  <c r="R3162" i="1"/>
  <c r="S3163" i="1"/>
  <c r="R3163" i="1"/>
  <c r="S3164" i="1"/>
  <c r="R3164" i="1"/>
  <c r="S3165" i="1"/>
  <c r="R3165" i="1"/>
  <c r="S3166" i="1"/>
  <c r="R3166" i="1"/>
  <c r="S3167" i="1"/>
  <c r="R3167" i="1"/>
  <c r="S3168" i="1"/>
  <c r="R3168" i="1"/>
  <c r="S3169" i="1"/>
  <c r="R3169" i="1"/>
  <c r="S3170" i="1"/>
  <c r="R3170" i="1"/>
  <c r="S3171" i="1"/>
  <c r="R3171" i="1"/>
  <c r="S3172" i="1"/>
  <c r="R3172" i="1"/>
  <c r="S3173" i="1"/>
  <c r="R3173" i="1"/>
  <c r="S3174" i="1"/>
  <c r="R3174" i="1"/>
  <c r="S3175" i="1"/>
  <c r="R3175" i="1"/>
  <c r="S3176" i="1"/>
  <c r="R3176" i="1"/>
  <c r="S3177" i="1"/>
  <c r="R3177" i="1"/>
  <c r="S3178" i="1"/>
  <c r="R3178" i="1"/>
  <c r="S3179" i="1"/>
  <c r="R3179" i="1"/>
  <c r="S3180" i="1"/>
  <c r="R3180" i="1"/>
  <c r="S3181" i="1"/>
  <c r="R3181" i="1"/>
  <c r="S3182" i="1"/>
  <c r="R3182" i="1"/>
  <c r="S3183" i="1"/>
  <c r="R3183" i="1"/>
  <c r="S3184" i="1"/>
  <c r="R3184" i="1"/>
  <c r="S3185" i="1"/>
  <c r="R3185" i="1"/>
  <c r="S3186" i="1"/>
  <c r="R3186" i="1"/>
  <c r="S3187" i="1"/>
  <c r="R3187" i="1"/>
  <c r="S3188" i="1"/>
  <c r="R3188" i="1"/>
  <c r="S3189" i="1"/>
  <c r="R3189" i="1"/>
  <c r="S3190" i="1"/>
  <c r="R3190" i="1"/>
  <c r="S3191" i="1"/>
  <c r="R3191" i="1"/>
  <c r="S3192" i="1"/>
  <c r="R3192" i="1"/>
  <c r="S3193" i="1"/>
  <c r="R3193" i="1"/>
  <c r="S3194" i="1"/>
  <c r="R3194" i="1"/>
  <c r="S3195" i="1"/>
  <c r="R3195" i="1"/>
  <c r="S3196" i="1"/>
  <c r="R3196" i="1"/>
  <c r="S3197" i="1"/>
  <c r="R3197" i="1"/>
  <c r="S3198" i="1"/>
  <c r="R3198" i="1"/>
  <c r="S3199" i="1"/>
  <c r="R3199" i="1"/>
  <c r="S3200" i="1"/>
  <c r="R3200" i="1"/>
  <c r="S3201" i="1"/>
  <c r="R3201" i="1"/>
  <c r="S3202" i="1"/>
  <c r="R3202" i="1"/>
  <c r="S3203" i="1"/>
  <c r="R3203" i="1"/>
  <c r="S3204" i="1"/>
  <c r="R3204" i="1"/>
  <c r="S3205" i="1"/>
  <c r="R3205" i="1"/>
  <c r="S3206" i="1"/>
  <c r="R3206" i="1"/>
  <c r="S3207" i="1"/>
  <c r="R3207" i="1"/>
  <c r="S3208" i="1"/>
  <c r="R3208" i="1"/>
  <c r="S3209" i="1"/>
  <c r="R3209" i="1"/>
  <c r="S3210" i="1"/>
  <c r="R3210" i="1"/>
  <c r="S3211" i="1"/>
  <c r="R3211" i="1"/>
  <c r="S3212" i="1"/>
  <c r="R3212" i="1"/>
  <c r="S3213" i="1"/>
  <c r="R3213" i="1"/>
  <c r="S3214" i="1"/>
  <c r="R3214" i="1"/>
  <c r="S3215" i="1"/>
  <c r="R3215" i="1"/>
  <c r="S3216" i="1"/>
  <c r="R3216" i="1"/>
  <c r="S3217" i="1"/>
  <c r="R3217" i="1"/>
  <c r="S3218" i="1"/>
  <c r="R3218" i="1"/>
  <c r="S3219" i="1"/>
  <c r="R3219" i="1"/>
  <c r="S3220" i="1"/>
  <c r="R3220" i="1"/>
  <c r="S3221" i="1"/>
  <c r="R3221" i="1"/>
  <c r="S3222" i="1"/>
  <c r="R3222" i="1"/>
  <c r="S3223" i="1"/>
  <c r="R3223" i="1"/>
  <c r="S3224" i="1"/>
  <c r="R3224" i="1"/>
  <c r="S3225" i="1"/>
  <c r="R3225" i="1"/>
  <c r="S3226" i="1"/>
  <c r="R3226" i="1"/>
  <c r="S3227" i="1"/>
  <c r="R3227" i="1"/>
  <c r="S3228" i="1"/>
  <c r="R3228" i="1"/>
  <c r="S3229" i="1"/>
  <c r="R3229" i="1"/>
  <c r="S3230" i="1"/>
  <c r="R3230" i="1"/>
  <c r="S3231" i="1"/>
  <c r="R3231" i="1"/>
  <c r="S3232" i="1"/>
  <c r="R3232" i="1"/>
  <c r="S3233" i="1"/>
  <c r="R3233" i="1"/>
  <c r="S3234" i="1"/>
  <c r="R3234" i="1"/>
  <c r="S3235" i="1"/>
  <c r="R3235" i="1"/>
  <c r="S3236" i="1"/>
  <c r="R3236" i="1"/>
  <c r="S3237" i="1"/>
  <c r="R3237" i="1"/>
  <c r="S3238" i="1"/>
  <c r="R3238" i="1"/>
  <c r="S3239" i="1"/>
  <c r="R3239" i="1"/>
  <c r="S3240" i="1"/>
  <c r="R3240" i="1"/>
  <c r="S3241" i="1"/>
  <c r="R3241" i="1"/>
  <c r="S3242" i="1"/>
  <c r="R3242" i="1"/>
  <c r="S3243" i="1"/>
  <c r="R3243" i="1"/>
  <c r="S3244" i="1"/>
  <c r="R3244" i="1"/>
  <c r="S3245" i="1"/>
  <c r="R3245" i="1"/>
  <c r="S3246" i="1"/>
  <c r="R3246" i="1"/>
  <c r="S3247" i="1"/>
  <c r="R3247" i="1"/>
  <c r="S3248" i="1"/>
  <c r="R3248" i="1"/>
  <c r="S3249" i="1"/>
  <c r="R3249" i="1"/>
  <c r="S3250" i="1"/>
  <c r="R3250" i="1"/>
  <c r="S3251" i="1"/>
  <c r="R3251" i="1"/>
  <c r="S3252" i="1"/>
  <c r="R3252" i="1"/>
  <c r="S3253" i="1"/>
  <c r="R3253" i="1"/>
  <c r="S3254" i="1"/>
  <c r="R3254" i="1"/>
  <c r="S3255" i="1"/>
  <c r="R3255" i="1"/>
  <c r="S3256" i="1"/>
  <c r="R3256" i="1"/>
  <c r="S3257" i="1"/>
  <c r="R3257" i="1"/>
  <c r="S3258" i="1"/>
  <c r="R3258" i="1"/>
  <c r="S3259" i="1"/>
  <c r="R3259" i="1"/>
  <c r="S3260" i="1"/>
  <c r="R3260" i="1"/>
  <c r="S3261" i="1"/>
  <c r="R3261" i="1"/>
  <c r="S3262" i="1"/>
  <c r="R3262" i="1"/>
  <c r="S3263" i="1"/>
  <c r="R3263" i="1"/>
  <c r="S3264" i="1"/>
  <c r="R3264" i="1"/>
  <c r="S3265" i="1"/>
  <c r="R3265" i="1"/>
  <c r="S3266" i="1"/>
  <c r="R3266" i="1"/>
  <c r="S3267" i="1"/>
  <c r="R3267" i="1"/>
  <c r="S3268" i="1"/>
  <c r="R3268" i="1"/>
  <c r="S3269" i="1"/>
  <c r="R3269" i="1"/>
  <c r="S3270" i="1"/>
  <c r="R3270" i="1"/>
  <c r="S3271" i="1"/>
  <c r="R3271" i="1"/>
  <c r="S3272" i="1"/>
  <c r="R3272" i="1"/>
  <c r="S3273" i="1"/>
  <c r="R3273" i="1"/>
  <c r="S3274" i="1"/>
  <c r="R3274" i="1"/>
  <c r="S3275" i="1"/>
  <c r="R3275" i="1"/>
  <c r="S3276" i="1"/>
  <c r="R3276" i="1"/>
  <c r="S3277" i="1"/>
  <c r="R3277" i="1"/>
  <c r="S3278" i="1"/>
  <c r="R3278" i="1"/>
  <c r="S3279" i="1"/>
  <c r="R3279" i="1"/>
  <c r="S3280" i="1"/>
  <c r="R3280" i="1"/>
  <c r="S3281" i="1"/>
  <c r="R3281" i="1"/>
  <c r="S3282" i="1"/>
  <c r="R3282" i="1"/>
  <c r="S3283" i="1"/>
  <c r="R3283" i="1"/>
  <c r="S3284" i="1"/>
  <c r="R3284" i="1"/>
  <c r="S3285" i="1"/>
  <c r="R3285" i="1"/>
  <c r="S3286" i="1"/>
  <c r="R3286" i="1"/>
  <c r="S3287" i="1"/>
  <c r="R3287" i="1"/>
  <c r="S3288" i="1"/>
  <c r="R3288" i="1"/>
  <c r="S3289" i="1"/>
  <c r="R3289" i="1"/>
  <c r="S3290" i="1"/>
  <c r="R3290" i="1"/>
  <c r="S3291" i="1"/>
  <c r="R3291" i="1"/>
  <c r="S3292" i="1"/>
  <c r="R3292" i="1"/>
  <c r="S3293" i="1"/>
  <c r="R3293" i="1"/>
  <c r="S3294" i="1"/>
  <c r="R3294" i="1"/>
  <c r="S3295" i="1"/>
  <c r="R3295" i="1"/>
  <c r="S3296" i="1"/>
  <c r="R3296" i="1"/>
  <c r="S3297" i="1"/>
  <c r="R3297" i="1"/>
  <c r="S3298" i="1"/>
  <c r="R3298" i="1"/>
  <c r="S3299" i="1"/>
  <c r="R3299" i="1"/>
  <c r="S3300" i="1"/>
  <c r="R3300" i="1"/>
  <c r="S3301" i="1"/>
  <c r="R3301" i="1"/>
  <c r="S3302" i="1"/>
  <c r="R3302" i="1"/>
  <c r="S3303" i="1"/>
  <c r="R3303" i="1"/>
  <c r="S3304" i="1"/>
  <c r="R3304" i="1"/>
  <c r="S3305" i="1"/>
  <c r="R3305" i="1"/>
  <c r="S3306" i="1"/>
  <c r="R3306" i="1"/>
  <c r="S3307" i="1"/>
  <c r="R3307" i="1"/>
  <c r="S3308" i="1"/>
  <c r="R3308" i="1"/>
  <c r="S3309" i="1"/>
  <c r="R3309" i="1"/>
  <c r="S3310" i="1"/>
  <c r="R3310" i="1"/>
  <c r="S3311" i="1"/>
  <c r="R3311" i="1"/>
  <c r="S3312" i="1"/>
  <c r="R3312" i="1"/>
  <c r="S3313" i="1"/>
  <c r="R3313" i="1"/>
  <c r="S3314" i="1"/>
  <c r="R3314" i="1"/>
  <c r="S3315" i="1"/>
  <c r="R3315" i="1"/>
  <c r="S3316" i="1"/>
  <c r="R3316" i="1"/>
  <c r="S3317" i="1"/>
  <c r="R3317" i="1"/>
  <c r="S3318" i="1"/>
  <c r="R3318" i="1"/>
  <c r="S3319" i="1"/>
  <c r="R3319" i="1"/>
  <c r="S3320" i="1"/>
  <c r="R3320" i="1"/>
  <c r="S3321" i="1"/>
  <c r="R3321" i="1"/>
  <c r="S3322" i="1"/>
  <c r="R3322" i="1"/>
  <c r="S3323" i="1"/>
  <c r="R3323" i="1"/>
  <c r="S3324" i="1"/>
  <c r="R3324" i="1"/>
  <c r="S3325" i="1"/>
  <c r="R3325" i="1"/>
  <c r="S3326" i="1"/>
  <c r="R3326" i="1"/>
  <c r="S3327" i="1"/>
  <c r="R3327" i="1"/>
  <c r="S3328" i="1"/>
  <c r="R3328" i="1"/>
  <c r="S3329" i="1"/>
  <c r="R3329" i="1"/>
  <c r="S3330" i="1"/>
  <c r="R3330" i="1"/>
  <c r="S3331" i="1"/>
  <c r="R3331" i="1"/>
  <c r="S3332" i="1"/>
  <c r="R3332" i="1"/>
  <c r="S3333" i="1"/>
  <c r="R3333" i="1"/>
  <c r="S3334" i="1"/>
  <c r="R3334" i="1"/>
  <c r="S3335" i="1"/>
  <c r="R3335" i="1"/>
  <c r="S3336" i="1"/>
  <c r="R3336" i="1"/>
  <c r="S3337" i="1"/>
  <c r="R3337" i="1"/>
  <c r="S3338" i="1"/>
  <c r="R3338" i="1"/>
  <c r="S3339" i="1"/>
  <c r="R3339" i="1"/>
  <c r="S3340" i="1"/>
  <c r="R3340" i="1"/>
  <c r="S3341" i="1"/>
  <c r="R3341" i="1"/>
  <c r="S3342" i="1"/>
  <c r="R3342" i="1"/>
  <c r="S3343" i="1"/>
  <c r="R3343" i="1"/>
  <c r="S3344" i="1"/>
  <c r="R3344" i="1"/>
  <c r="S3345" i="1"/>
  <c r="R3345" i="1"/>
  <c r="S3346" i="1"/>
  <c r="R3346" i="1"/>
  <c r="S3347" i="1"/>
  <c r="R3347" i="1"/>
  <c r="S3348" i="1"/>
  <c r="R3348" i="1"/>
  <c r="S3349" i="1"/>
  <c r="R3349" i="1"/>
  <c r="S3350" i="1"/>
  <c r="R3350" i="1"/>
  <c r="S3351" i="1"/>
  <c r="R3351" i="1"/>
  <c r="S3352" i="1"/>
  <c r="R3352" i="1"/>
  <c r="S3353" i="1"/>
  <c r="R3353" i="1"/>
  <c r="S3354" i="1"/>
  <c r="R3354" i="1"/>
  <c r="S3355" i="1"/>
  <c r="R3355" i="1"/>
  <c r="S3356" i="1"/>
  <c r="R3356" i="1"/>
  <c r="S3357" i="1"/>
  <c r="R3357" i="1"/>
  <c r="S3358" i="1"/>
  <c r="R3358" i="1"/>
  <c r="S3359" i="1"/>
  <c r="R3359" i="1"/>
  <c r="S3360" i="1"/>
  <c r="R3360" i="1"/>
  <c r="S3361" i="1"/>
  <c r="R3361" i="1"/>
  <c r="S3362" i="1"/>
  <c r="R3362" i="1"/>
  <c r="S3363" i="1"/>
  <c r="R3363" i="1"/>
  <c r="S3364" i="1"/>
  <c r="R3364" i="1"/>
  <c r="S3365" i="1"/>
  <c r="R3365" i="1"/>
  <c r="S3366" i="1"/>
  <c r="R3366" i="1"/>
  <c r="S3367" i="1"/>
  <c r="R3367" i="1"/>
  <c r="S3368" i="1"/>
  <c r="R3368" i="1"/>
  <c r="S3369" i="1"/>
  <c r="R3369" i="1"/>
  <c r="S3370" i="1"/>
  <c r="R3370" i="1"/>
  <c r="S3371" i="1"/>
  <c r="R3371" i="1"/>
  <c r="S3372" i="1"/>
  <c r="R3372" i="1"/>
  <c r="S3373" i="1"/>
  <c r="R3373" i="1"/>
  <c r="S3374" i="1"/>
  <c r="R3374" i="1"/>
  <c r="S3375" i="1"/>
  <c r="R3375" i="1"/>
  <c r="S3376" i="1"/>
  <c r="R3376" i="1"/>
  <c r="S3377" i="1"/>
  <c r="R3377" i="1"/>
  <c r="S3378" i="1"/>
  <c r="R3378" i="1"/>
  <c r="S3379" i="1"/>
  <c r="R3379" i="1"/>
  <c r="S3380" i="1"/>
  <c r="R3380" i="1"/>
  <c r="S3381" i="1"/>
  <c r="R3381" i="1"/>
  <c r="S3382" i="1"/>
  <c r="R3382" i="1"/>
  <c r="S3383" i="1"/>
  <c r="R3383" i="1"/>
  <c r="S3384" i="1"/>
  <c r="R3384" i="1"/>
  <c r="S3385" i="1"/>
  <c r="R3385" i="1"/>
  <c r="S3386" i="1"/>
  <c r="R3386" i="1"/>
  <c r="S3387" i="1"/>
  <c r="R3387" i="1"/>
  <c r="S3388" i="1"/>
  <c r="R3388" i="1"/>
  <c r="S3389" i="1"/>
  <c r="R3389" i="1"/>
  <c r="S3390" i="1"/>
  <c r="R3390" i="1"/>
  <c r="S3391" i="1"/>
  <c r="R3391" i="1"/>
  <c r="S3392" i="1"/>
  <c r="R3392" i="1"/>
  <c r="S3393" i="1"/>
  <c r="R3393" i="1"/>
  <c r="S3394" i="1"/>
  <c r="R3394" i="1"/>
  <c r="S3395" i="1"/>
  <c r="R3395" i="1"/>
  <c r="S3396" i="1"/>
  <c r="R3396" i="1"/>
  <c r="S3397" i="1"/>
  <c r="R3397" i="1"/>
  <c r="S3398" i="1"/>
  <c r="R3398" i="1"/>
  <c r="S3399" i="1"/>
  <c r="R3399" i="1"/>
  <c r="S3400" i="1"/>
  <c r="R3400" i="1"/>
  <c r="S3401" i="1"/>
  <c r="R3401" i="1"/>
  <c r="S3402" i="1"/>
  <c r="R3402" i="1"/>
  <c r="S3403" i="1"/>
  <c r="R3403" i="1"/>
  <c r="S3404" i="1"/>
  <c r="R3404" i="1"/>
  <c r="S3405" i="1"/>
  <c r="R3405" i="1"/>
  <c r="S3406" i="1"/>
  <c r="R3406" i="1"/>
  <c r="S3407" i="1"/>
  <c r="R3407" i="1"/>
  <c r="S3408" i="1"/>
  <c r="R3408" i="1"/>
  <c r="S3409" i="1"/>
  <c r="R3409" i="1"/>
  <c r="S3410" i="1"/>
  <c r="R3410" i="1"/>
  <c r="S3411" i="1"/>
  <c r="R3411" i="1"/>
  <c r="S3412" i="1"/>
  <c r="R3412" i="1"/>
  <c r="S3413" i="1"/>
  <c r="R3413" i="1"/>
  <c r="S3414" i="1"/>
  <c r="R3414" i="1"/>
  <c r="S3415" i="1"/>
  <c r="R3415" i="1"/>
  <c r="S3416" i="1"/>
  <c r="R3416" i="1"/>
  <c r="S3417" i="1"/>
  <c r="R3417" i="1"/>
  <c r="S3418" i="1"/>
  <c r="R3418" i="1"/>
  <c r="S3419" i="1"/>
  <c r="R3419" i="1"/>
  <c r="S3420" i="1"/>
  <c r="R3420" i="1"/>
  <c r="S3421" i="1"/>
  <c r="R3421" i="1"/>
  <c r="S3422" i="1"/>
  <c r="R3422" i="1"/>
  <c r="S3423" i="1"/>
  <c r="R3423" i="1"/>
  <c r="S3424" i="1"/>
  <c r="R3424" i="1"/>
  <c r="S3425" i="1"/>
  <c r="R3425" i="1"/>
  <c r="S3426" i="1"/>
  <c r="R3426" i="1"/>
  <c r="S3427" i="1"/>
  <c r="R3427" i="1"/>
  <c r="S3428" i="1"/>
  <c r="R3428" i="1"/>
  <c r="S3429" i="1"/>
  <c r="R3429" i="1"/>
  <c r="S3430" i="1"/>
  <c r="R3430" i="1"/>
  <c r="S3431" i="1"/>
  <c r="R3431" i="1"/>
  <c r="S3432" i="1"/>
  <c r="R3432" i="1"/>
  <c r="S3433" i="1"/>
  <c r="R3433" i="1"/>
  <c r="S3434" i="1"/>
  <c r="R3434" i="1"/>
  <c r="S3435" i="1"/>
  <c r="R3435" i="1"/>
  <c r="S3436" i="1"/>
  <c r="R3436" i="1"/>
  <c r="S3437" i="1"/>
  <c r="R3437" i="1"/>
  <c r="S3438" i="1"/>
  <c r="R3438" i="1"/>
  <c r="S3439" i="1"/>
  <c r="R3439" i="1"/>
  <c r="S3440" i="1"/>
  <c r="R3440" i="1"/>
  <c r="S3441" i="1"/>
  <c r="R3441" i="1"/>
  <c r="S3442" i="1"/>
  <c r="R3442" i="1"/>
  <c r="S3443" i="1"/>
  <c r="R3443" i="1"/>
  <c r="S3444" i="1"/>
  <c r="R3444" i="1"/>
  <c r="S3445" i="1"/>
  <c r="R3445" i="1"/>
  <c r="S3446" i="1"/>
  <c r="R3446" i="1"/>
  <c r="S3447" i="1"/>
  <c r="R3447" i="1"/>
  <c r="S3448" i="1"/>
  <c r="R3448" i="1"/>
  <c r="S3449" i="1"/>
  <c r="R3449" i="1"/>
  <c r="S3450" i="1"/>
  <c r="R3450" i="1"/>
  <c r="S3451" i="1"/>
  <c r="R3451" i="1"/>
  <c r="S3452" i="1"/>
  <c r="R3452" i="1"/>
  <c r="S3453" i="1"/>
  <c r="R3453" i="1"/>
  <c r="S3454" i="1"/>
  <c r="R3454" i="1"/>
  <c r="S3455" i="1"/>
  <c r="R3455" i="1"/>
  <c r="S3456" i="1"/>
  <c r="R3456" i="1"/>
  <c r="S3457" i="1"/>
  <c r="R3457" i="1"/>
  <c r="S3458" i="1"/>
  <c r="R3458" i="1"/>
  <c r="S3459" i="1"/>
  <c r="R3459" i="1"/>
  <c r="S3460" i="1"/>
  <c r="R3460" i="1"/>
  <c r="S3461" i="1"/>
  <c r="R3461" i="1"/>
  <c r="S3462" i="1"/>
  <c r="R3462" i="1"/>
  <c r="S3463" i="1"/>
  <c r="R3463" i="1"/>
  <c r="S3464" i="1"/>
  <c r="R3464" i="1"/>
  <c r="S3465" i="1"/>
  <c r="R3465" i="1"/>
  <c r="S3466" i="1"/>
  <c r="R3466" i="1"/>
  <c r="S3467" i="1"/>
  <c r="R3467" i="1"/>
  <c r="S3468" i="1"/>
  <c r="R3468" i="1"/>
  <c r="S3469" i="1"/>
  <c r="R3469" i="1"/>
  <c r="S3470" i="1"/>
  <c r="R3470" i="1"/>
  <c r="S3471" i="1"/>
  <c r="R3471" i="1"/>
  <c r="S3472" i="1"/>
  <c r="R3472" i="1"/>
  <c r="S3473" i="1"/>
  <c r="R3473" i="1"/>
  <c r="S3474" i="1"/>
  <c r="R3474" i="1"/>
  <c r="S3475" i="1"/>
  <c r="R3475" i="1"/>
  <c r="S3476" i="1"/>
  <c r="R3476" i="1"/>
  <c r="S3477" i="1"/>
  <c r="R3477" i="1"/>
  <c r="S3478" i="1"/>
  <c r="R3478" i="1"/>
  <c r="S3479" i="1"/>
  <c r="R3479" i="1"/>
  <c r="S3480" i="1"/>
  <c r="R3480" i="1"/>
  <c r="S3481" i="1"/>
  <c r="R3481" i="1"/>
  <c r="S3482" i="1"/>
  <c r="R3482" i="1"/>
  <c r="S3483" i="1"/>
  <c r="R3483" i="1"/>
  <c r="S3484" i="1"/>
  <c r="R3484" i="1"/>
  <c r="S3485" i="1"/>
  <c r="R3485" i="1"/>
  <c r="S3486" i="1"/>
  <c r="R3486" i="1"/>
  <c r="S3487" i="1"/>
  <c r="R3487" i="1"/>
  <c r="S3488" i="1"/>
  <c r="R3488" i="1"/>
  <c r="S3489" i="1"/>
  <c r="R3489" i="1"/>
  <c r="S3490" i="1"/>
  <c r="R3490" i="1"/>
  <c r="S3491" i="1"/>
  <c r="R3491" i="1"/>
  <c r="S3492" i="1"/>
  <c r="R3492" i="1"/>
  <c r="S3493" i="1"/>
  <c r="R3493" i="1"/>
  <c r="S3494" i="1"/>
  <c r="R3494" i="1"/>
  <c r="S3495" i="1"/>
  <c r="R3495" i="1"/>
  <c r="S3496" i="1"/>
  <c r="R3496" i="1"/>
  <c r="S3497" i="1"/>
  <c r="R3497" i="1"/>
  <c r="S3498" i="1"/>
  <c r="R3498" i="1"/>
  <c r="S3499" i="1"/>
  <c r="R3499" i="1"/>
  <c r="S3500" i="1"/>
  <c r="R3500" i="1"/>
  <c r="S3501" i="1"/>
  <c r="R3501" i="1"/>
  <c r="S3502" i="1"/>
  <c r="R3502" i="1"/>
  <c r="S3503" i="1"/>
  <c r="R3503" i="1"/>
  <c r="S3504" i="1"/>
  <c r="R3504" i="1"/>
  <c r="S3505" i="1"/>
  <c r="R3505" i="1"/>
  <c r="S3506" i="1"/>
  <c r="R3506" i="1"/>
  <c r="S3507" i="1"/>
  <c r="R3507" i="1"/>
  <c r="S3508" i="1"/>
  <c r="R3508" i="1"/>
  <c r="S3509" i="1"/>
  <c r="R3509" i="1"/>
  <c r="S3510" i="1"/>
  <c r="R3510" i="1"/>
  <c r="S3511" i="1"/>
  <c r="R3511" i="1"/>
  <c r="S3512" i="1"/>
  <c r="R3512" i="1"/>
  <c r="S3513" i="1"/>
  <c r="R3513" i="1"/>
  <c r="S3514" i="1"/>
  <c r="R3514" i="1"/>
  <c r="S3515" i="1"/>
  <c r="R3515" i="1"/>
  <c r="S3516" i="1"/>
  <c r="R3516" i="1"/>
  <c r="S3517" i="1"/>
  <c r="R3517" i="1"/>
  <c r="S3518" i="1"/>
  <c r="R3518" i="1"/>
  <c r="S3519" i="1"/>
  <c r="R3519" i="1"/>
  <c r="S3520" i="1"/>
  <c r="R3520" i="1"/>
  <c r="S3521" i="1"/>
  <c r="R3521" i="1"/>
  <c r="S3522" i="1"/>
  <c r="R3522" i="1"/>
  <c r="S3523" i="1"/>
  <c r="R3523" i="1"/>
  <c r="S3524" i="1"/>
  <c r="R3524" i="1"/>
  <c r="S3525" i="1"/>
  <c r="R3525" i="1"/>
  <c r="S3526" i="1"/>
  <c r="R3526" i="1"/>
  <c r="S3527" i="1"/>
  <c r="R3527" i="1"/>
  <c r="S3528" i="1"/>
  <c r="R3528" i="1"/>
  <c r="S3529" i="1"/>
  <c r="R3529" i="1"/>
  <c r="S3530" i="1"/>
  <c r="R3530" i="1"/>
  <c r="S3531" i="1"/>
  <c r="R3531" i="1"/>
  <c r="S3532" i="1"/>
  <c r="R3532" i="1"/>
  <c r="S3533" i="1"/>
  <c r="R3533" i="1"/>
  <c r="S3534" i="1"/>
  <c r="R3534" i="1"/>
  <c r="S3535" i="1"/>
  <c r="R3535" i="1"/>
  <c r="S3536" i="1"/>
  <c r="R3536" i="1"/>
  <c r="S3537" i="1"/>
  <c r="R3537" i="1"/>
  <c r="S3538" i="1"/>
  <c r="R3538" i="1"/>
  <c r="S3539" i="1"/>
  <c r="R3539" i="1"/>
  <c r="S3540" i="1"/>
  <c r="R3540" i="1"/>
  <c r="S3541" i="1"/>
  <c r="R3541" i="1"/>
  <c r="S3542" i="1"/>
  <c r="R3542" i="1"/>
  <c r="S3543" i="1"/>
  <c r="R3543" i="1"/>
  <c r="S3544" i="1"/>
  <c r="R3544" i="1"/>
  <c r="S3545" i="1"/>
  <c r="R3545" i="1"/>
  <c r="S3546" i="1"/>
  <c r="R3546" i="1"/>
  <c r="S3547" i="1"/>
  <c r="R3547" i="1"/>
  <c r="S3548" i="1"/>
  <c r="R3548" i="1"/>
  <c r="S3549" i="1"/>
  <c r="R3549" i="1"/>
  <c r="S3550" i="1"/>
  <c r="R3550" i="1"/>
  <c r="S3551" i="1"/>
  <c r="R3551" i="1"/>
  <c r="S3552" i="1"/>
  <c r="R3552" i="1"/>
  <c r="S3553" i="1"/>
  <c r="R3553" i="1"/>
  <c r="S3554" i="1"/>
  <c r="R3554" i="1"/>
  <c r="S3555" i="1"/>
  <c r="R3555" i="1"/>
  <c r="S3556" i="1"/>
  <c r="R3556" i="1"/>
  <c r="S3557" i="1"/>
  <c r="R3557" i="1"/>
  <c r="S3558" i="1"/>
  <c r="R3558" i="1"/>
  <c r="S3559" i="1"/>
  <c r="R3559" i="1"/>
  <c r="S3560" i="1"/>
  <c r="R3560" i="1"/>
  <c r="S3561" i="1"/>
  <c r="R3561" i="1"/>
  <c r="S3562" i="1"/>
  <c r="R3562" i="1"/>
  <c r="S3563" i="1"/>
  <c r="R3563" i="1"/>
  <c r="S3564" i="1"/>
  <c r="R3564" i="1"/>
  <c r="S3565" i="1"/>
  <c r="R3565" i="1"/>
  <c r="S3566" i="1"/>
  <c r="R3566" i="1"/>
  <c r="S3567" i="1"/>
  <c r="R3567" i="1"/>
  <c r="S3568" i="1"/>
  <c r="R3568" i="1"/>
  <c r="S3569" i="1"/>
  <c r="R3569" i="1"/>
  <c r="S3570" i="1"/>
  <c r="R3570" i="1"/>
  <c r="S3571" i="1"/>
  <c r="R3571" i="1"/>
  <c r="S3572" i="1"/>
  <c r="R3572" i="1"/>
  <c r="S3573" i="1"/>
  <c r="R3573" i="1"/>
  <c r="S3574" i="1"/>
  <c r="R3574" i="1"/>
  <c r="S3575" i="1"/>
  <c r="R3575" i="1"/>
  <c r="S3576" i="1"/>
  <c r="R3576" i="1"/>
  <c r="S3577" i="1"/>
  <c r="R3577" i="1"/>
  <c r="S3578" i="1"/>
  <c r="R3578" i="1"/>
  <c r="S3579" i="1"/>
  <c r="R3579" i="1"/>
  <c r="S3580" i="1"/>
  <c r="R3580" i="1"/>
  <c r="S3581" i="1"/>
  <c r="R3581" i="1"/>
  <c r="S3582" i="1"/>
  <c r="R3582" i="1"/>
  <c r="S3583" i="1"/>
  <c r="R3583" i="1"/>
  <c r="S3584" i="1"/>
  <c r="R3584" i="1"/>
  <c r="S3585" i="1"/>
  <c r="R3585" i="1"/>
  <c r="S3586" i="1"/>
  <c r="R3586" i="1"/>
  <c r="S3587" i="1"/>
  <c r="R3587" i="1"/>
  <c r="S3588" i="1"/>
  <c r="R3588" i="1"/>
  <c r="S3589" i="1"/>
  <c r="R3589" i="1"/>
  <c r="S3590" i="1"/>
  <c r="R3590" i="1"/>
  <c r="S3591" i="1"/>
  <c r="R3591" i="1"/>
  <c r="S3592" i="1"/>
  <c r="R3592" i="1"/>
  <c r="S3593" i="1"/>
  <c r="R3593" i="1"/>
  <c r="S3594" i="1"/>
  <c r="R3594" i="1"/>
  <c r="S3595" i="1"/>
  <c r="R3595" i="1"/>
  <c r="S3596" i="1"/>
  <c r="R3596" i="1"/>
  <c r="S3597" i="1"/>
  <c r="R3597" i="1"/>
  <c r="S3598" i="1"/>
  <c r="R3598" i="1"/>
  <c r="S3599" i="1"/>
  <c r="R3599" i="1"/>
  <c r="S3600" i="1"/>
  <c r="R3600" i="1"/>
  <c r="S3601" i="1"/>
  <c r="R3601" i="1"/>
  <c r="S3602" i="1"/>
  <c r="R3602" i="1"/>
  <c r="S3603" i="1"/>
  <c r="R3603" i="1"/>
  <c r="S3604" i="1"/>
  <c r="R3604" i="1"/>
  <c r="S3605" i="1"/>
  <c r="R3605" i="1"/>
  <c r="S3606" i="1"/>
  <c r="R3606" i="1"/>
  <c r="S3607" i="1"/>
  <c r="R3607" i="1"/>
  <c r="S3608" i="1"/>
  <c r="R3608" i="1"/>
  <c r="S3609" i="1"/>
  <c r="R3609" i="1"/>
  <c r="S3610" i="1"/>
  <c r="R3610" i="1"/>
  <c r="S3611" i="1"/>
  <c r="R3611" i="1"/>
  <c r="S3612" i="1"/>
  <c r="R3612" i="1"/>
  <c r="S3613" i="1"/>
  <c r="R3613" i="1"/>
  <c r="S3614" i="1"/>
  <c r="R3614" i="1"/>
  <c r="S3615" i="1"/>
  <c r="R3615" i="1"/>
  <c r="S3616" i="1"/>
  <c r="R3616" i="1"/>
  <c r="S3617" i="1"/>
  <c r="R3617" i="1"/>
  <c r="S3618" i="1"/>
  <c r="R3618" i="1"/>
  <c r="S3619" i="1"/>
  <c r="R3619" i="1"/>
  <c r="S3620" i="1"/>
  <c r="R3620" i="1"/>
  <c r="S3621" i="1"/>
  <c r="R3621" i="1"/>
  <c r="S3622" i="1"/>
  <c r="R3622" i="1"/>
  <c r="S3623" i="1"/>
  <c r="R3623" i="1"/>
  <c r="S3624" i="1"/>
  <c r="R3624" i="1"/>
  <c r="S3625" i="1"/>
  <c r="R3625" i="1"/>
  <c r="S3626" i="1"/>
  <c r="R3626" i="1"/>
  <c r="S3627" i="1"/>
  <c r="R3627" i="1"/>
  <c r="S3628" i="1"/>
  <c r="R3628" i="1"/>
  <c r="S3629" i="1"/>
  <c r="R3629" i="1"/>
  <c r="S3630" i="1"/>
  <c r="R3630" i="1"/>
  <c r="S3631" i="1"/>
  <c r="R3631" i="1"/>
  <c r="S3632" i="1"/>
  <c r="R3632" i="1"/>
  <c r="S3633" i="1"/>
  <c r="R3633" i="1"/>
  <c r="S3634" i="1"/>
  <c r="R3634" i="1"/>
  <c r="S3635" i="1"/>
  <c r="R3635" i="1"/>
  <c r="S3636" i="1"/>
  <c r="R3636" i="1"/>
  <c r="S3637" i="1"/>
  <c r="R3637" i="1"/>
  <c r="S3638" i="1"/>
  <c r="R3638" i="1"/>
  <c r="S3639" i="1"/>
  <c r="R3639" i="1"/>
  <c r="S3640" i="1"/>
  <c r="R3640" i="1"/>
  <c r="S3641" i="1"/>
  <c r="R3641" i="1"/>
  <c r="S3642" i="1"/>
  <c r="R3642" i="1"/>
  <c r="S3643" i="1"/>
  <c r="R3643" i="1"/>
  <c r="S3644" i="1"/>
  <c r="R3644" i="1"/>
  <c r="S3645" i="1"/>
  <c r="R3645" i="1"/>
  <c r="S3646" i="1"/>
  <c r="R3646" i="1"/>
  <c r="S3647" i="1"/>
  <c r="R3647" i="1"/>
  <c r="S3648" i="1"/>
  <c r="R3648" i="1"/>
  <c r="S3649" i="1"/>
  <c r="R3649" i="1"/>
  <c r="S3650" i="1"/>
  <c r="R3650" i="1"/>
  <c r="S3651" i="1"/>
  <c r="R3651" i="1"/>
  <c r="S3652" i="1"/>
  <c r="R3652" i="1"/>
  <c r="S3653" i="1"/>
  <c r="R3653" i="1"/>
  <c r="S3654" i="1"/>
  <c r="R3654" i="1"/>
  <c r="S3655" i="1"/>
  <c r="R3655" i="1"/>
  <c r="S3656" i="1"/>
  <c r="R3656" i="1"/>
  <c r="S3657" i="1"/>
  <c r="R3657" i="1"/>
  <c r="S3658" i="1"/>
  <c r="R3658" i="1"/>
  <c r="S3659" i="1"/>
  <c r="R3659" i="1"/>
  <c r="S3660" i="1"/>
  <c r="R3660" i="1"/>
  <c r="S3661" i="1"/>
  <c r="R3661" i="1"/>
  <c r="S3662" i="1"/>
  <c r="R3662" i="1"/>
  <c r="S3663" i="1"/>
  <c r="R3663" i="1"/>
  <c r="S3664" i="1"/>
  <c r="R3664" i="1"/>
  <c r="S3665" i="1"/>
  <c r="R3665" i="1"/>
  <c r="S3666" i="1"/>
  <c r="R3666" i="1"/>
  <c r="S3667" i="1"/>
  <c r="R3667" i="1"/>
  <c r="S3668" i="1"/>
  <c r="R3668" i="1"/>
  <c r="S3669" i="1"/>
  <c r="R3669" i="1"/>
  <c r="S3670" i="1"/>
  <c r="R3670" i="1"/>
  <c r="S3671" i="1"/>
  <c r="R3671" i="1"/>
  <c r="S3672" i="1"/>
  <c r="R3672" i="1"/>
  <c r="S3673" i="1"/>
  <c r="R3673" i="1"/>
  <c r="S3674" i="1"/>
  <c r="R3674" i="1"/>
  <c r="S3675" i="1"/>
  <c r="R3675" i="1"/>
  <c r="S3676" i="1"/>
  <c r="R3676" i="1"/>
  <c r="S3677" i="1"/>
  <c r="R3677" i="1"/>
  <c r="S3678" i="1"/>
  <c r="R3678" i="1"/>
  <c r="S3679" i="1"/>
  <c r="R3679" i="1"/>
  <c r="S3680" i="1"/>
  <c r="R3680" i="1"/>
  <c r="S3681" i="1"/>
  <c r="R3681" i="1"/>
  <c r="S3682" i="1"/>
  <c r="R3682" i="1"/>
  <c r="S3683" i="1"/>
  <c r="R3683" i="1"/>
  <c r="S3684" i="1"/>
  <c r="R3684" i="1"/>
  <c r="S3685" i="1"/>
  <c r="R3685" i="1"/>
  <c r="S3686" i="1"/>
  <c r="R3686" i="1"/>
  <c r="S3687" i="1"/>
  <c r="R3687" i="1"/>
  <c r="S3688" i="1"/>
  <c r="R3688" i="1"/>
  <c r="S3689" i="1"/>
  <c r="R3689" i="1"/>
  <c r="S3690" i="1"/>
  <c r="R3690" i="1"/>
  <c r="S3691" i="1"/>
  <c r="R3691" i="1"/>
  <c r="S3692" i="1"/>
  <c r="R3692" i="1"/>
  <c r="S3693" i="1"/>
  <c r="R3693" i="1"/>
  <c r="S3694" i="1"/>
  <c r="R3694" i="1"/>
  <c r="S3695" i="1"/>
  <c r="R3695" i="1"/>
  <c r="S3696" i="1"/>
  <c r="R3696" i="1"/>
  <c r="S3697" i="1"/>
  <c r="R3697" i="1"/>
  <c r="S3698" i="1"/>
  <c r="R3698" i="1"/>
  <c r="S3699" i="1"/>
  <c r="R3699" i="1"/>
  <c r="S3700" i="1"/>
  <c r="R3700" i="1"/>
  <c r="S3701" i="1"/>
  <c r="R3701" i="1"/>
  <c r="S3702" i="1"/>
  <c r="R3702" i="1"/>
  <c r="S3703" i="1"/>
  <c r="R3703" i="1"/>
  <c r="S3704" i="1"/>
  <c r="R3704" i="1"/>
  <c r="S3705" i="1"/>
  <c r="R3705" i="1"/>
  <c r="S3706" i="1"/>
  <c r="R3706" i="1"/>
  <c r="S3707" i="1"/>
  <c r="R3707" i="1"/>
  <c r="S3708" i="1"/>
  <c r="R3708" i="1"/>
  <c r="S3709" i="1"/>
  <c r="R3709" i="1"/>
  <c r="S3710" i="1"/>
  <c r="R3710" i="1"/>
  <c r="S3711" i="1"/>
  <c r="R3711" i="1"/>
  <c r="S3712" i="1"/>
  <c r="R3712" i="1"/>
  <c r="S3713" i="1"/>
  <c r="R3713" i="1"/>
  <c r="S3714" i="1"/>
  <c r="R3714" i="1"/>
  <c r="S3715" i="1"/>
  <c r="R3715" i="1"/>
  <c r="S3716" i="1"/>
  <c r="R3716" i="1"/>
  <c r="S3717" i="1"/>
  <c r="R3717" i="1"/>
  <c r="S3718" i="1"/>
  <c r="R3718" i="1"/>
  <c r="S3719" i="1"/>
  <c r="R3719" i="1"/>
  <c r="S3720" i="1"/>
  <c r="R3720" i="1"/>
  <c r="S3721" i="1"/>
  <c r="R3721" i="1"/>
  <c r="S3722" i="1"/>
  <c r="R3722" i="1"/>
  <c r="S3723" i="1"/>
  <c r="R3723" i="1"/>
  <c r="S3724" i="1"/>
  <c r="R3724" i="1"/>
  <c r="S3725" i="1"/>
  <c r="R3725" i="1"/>
  <c r="S3726" i="1"/>
  <c r="R3726" i="1"/>
  <c r="S3727" i="1"/>
  <c r="R3727" i="1"/>
  <c r="S3728" i="1"/>
  <c r="R3728" i="1"/>
  <c r="S3729" i="1"/>
  <c r="R3729" i="1"/>
  <c r="S3730" i="1"/>
  <c r="R3730" i="1"/>
  <c r="S3731" i="1"/>
  <c r="R3731" i="1"/>
  <c r="S3732" i="1"/>
  <c r="R3732" i="1"/>
  <c r="S3733" i="1"/>
  <c r="R3733" i="1"/>
  <c r="S3734" i="1"/>
  <c r="R3734" i="1"/>
  <c r="S3735" i="1"/>
  <c r="R3735" i="1"/>
  <c r="S3736" i="1"/>
  <c r="R3736" i="1"/>
  <c r="S3737" i="1"/>
  <c r="R3737" i="1"/>
  <c r="S3738" i="1"/>
  <c r="R3738" i="1"/>
  <c r="S3739" i="1"/>
  <c r="R3739" i="1"/>
  <c r="S3740" i="1"/>
  <c r="R3740" i="1"/>
  <c r="S3741" i="1"/>
  <c r="R3741" i="1"/>
  <c r="S3742" i="1"/>
  <c r="R3742" i="1"/>
  <c r="S3743" i="1"/>
  <c r="R3743" i="1"/>
  <c r="S3744" i="1"/>
  <c r="R3744" i="1"/>
  <c r="S3745" i="1"/>
  <c r="R3745" i="1"/>
  <c r="S3746" i="1"/>
  <c r="R3746" i="1"/>
  <c r="S3747" i="1"/>
  <c r="R3747" i="1"/>
  <c r="S3748" i="1"/>
  <c r="R3748" i="1"/>
  <c r="S3749" i="1"/>
  <c r="R3749" i="1"/>
  <c r="S3750" i="1"/>
  <c r="R3750" i="1"/>
  <c r="S3751" i="1"/>
  <c r="R3751" i="1"/>
  <c r="S3752" i="1"/>
  <c r="R3752" i="1"/>
  <c r="S3753" i="1"/>
  <c r="R3753" i="1"/>
  <c r="S3754" i="1"/>
  <c r="R3754" i="1"/>
  <c r="S3755" i="1"/>
  <c r="R3755" i="1"/>
  <c r="S3756" i="1"/>
  <c r="R3756" i="1"/>
  <c r="S3757" i="1"/>
  <c r="R3757" i="1"/>
  <c r="S3758" i="1"/>
  <c r="R3758" i="1"/>
  <c r="S3759" i="1"/>
  <c r="R3759" i="1"/>
  <c r="S3760" i="1"/>
  <c r="R3760" i="1"/>
  <c r="S3761" i="1"/>
  <c r="R3761" i="1"/>
  <c r="S3762" i="1"/>
  <c r="R3762" i="1"/>
  <c r="S3763" i="1"/>
  <c r="R3763" i="1"/>
  <c r="S3764" i="1"/>
  <c r="R3764" i="1"/>
  <c r="S3765" i="1"/>
  <c r="R3765" i="1"/>
  <c r="S3766" i="1"/>
  <c r="R3766" i="1"/>
  <c r="S3767" i="1"/>
  <c r="R3767" i="1"/>
  <c r="S3768" i="1"/>
  <c r="R3768" i="1"/>
  <c r="S3769" i="1"/>
  <c r="R3769" i="1"/>
  <c r="S3770" i="1"/>
  <c r="R3770" i="1"/>
  <c r="S3771" i="1"/>
  <c r="R3771" i="1"/>
  <c r="S3772" i="1"/>
  <c r="R3772" i="1"/>
  <c r="S3773" i="1"/>
  <c r="R3773" i="1"/>
  <c r="S3774" i="1"/>
  <c r="R3774" i="1"/>
  <c r="S3775" i="1"/>
  <c r="R3775" i="1"/>
  <c r="S3776" i="1"/>
  <c r="R3776" i="1"/>
  <c r="S3777" i="1"/>
  <c r="R3777" i="1"/>
  <c r="S3778" i="1"/>
  <c r="R3778" i="1"/>
  <c r="S3779" i="1"/>
  <c r="R3779" i="1"/>
  <c r="S3780" i="1"/>
  <c r="R3780" i="1"/>
  <c r="S3781" i="1"/>
  <c r="R3781" i="1"/>
  <c r="S3782" i="1"/>
  <c r="R3782" i="1"/>
  <c r="S3783" i="1"/>
  <c r="R3783" i="1"/>
  <c r="S3784" i="1"/>
  <c r="R3784" i="1"/>
  <c r="S3785" i="1"/>
  <c r="R3785" i="1"/>
  <c r="S3786" i="1"/>
  <c r="R3786" i="1"/>
  <c r="S3787" i="1"/>
  <c r="R3787" i="1"/>
  <c r="S3788" i="1"/>
  <c r="R3788" i="1"/>
  <c r="S3789" i="1"/>
  <c r="R3789" i="1"/>
  <c r="S3790" i="1"/>
  <c r="R3790" i="1"/>
  <c r="S3791" i="1"/>
  <c r="R3791" i="1"/>
  <c r="S3792" i="1"/>
  <c r="R3792" i="1"/>
  <c r="S3793" i="1"/>
  <c r="R3793" i="1"/>
  <c r="S3794" i="1"/>
  <c r="R3794" i="1"/>
  <c r="S3795" i="1"/>
  <c r="R3795" i="1"/>
  <c r="S3796" i="1"/>
  <c r="R3796" i="1"/>
  <c r="S3797" i="1"/>
  <c r="R3797" i="1"/>
  <c r="S3798" i="1"/>
  <c r="R3798" i="1"/>
  <c r="S3799" i="1"/>
  <c r="R3799" i="1"/>
  <c r="S3800" i="1"/>
  <c r="R3800" i="1"/>
  <c r="S3801" i="1"/>
  <c r="R3801" i="1"/>
  <c r="S3802" i="1"/>
  <c r="R3802" i="1"/>
  <c r="S3803" i="1"/>
  <c r="R3803" i="1"/>
  <c r="S3804" i="1"/>
  <c r="R3804" i="1"/>
  <c r="S3805" i="1"/>
  <c r="R3805" i="1"/>
  <c r="S3806" i="1"/>
  <c r="R3806" i="1"/>
  <c r="S3807" i="1"/>
  <c r="R3807" i="1"/>
  <c r="S3808" i="1"/>
  <c r="R3808" i="1"/>
  <c r="S3809" i="1"/>
  <c r="R3809" i="1"/>
  <c r="S3810" i="1"/>
  <c r="R3810" i="1"/>
  <c r="S3811" i="1"/>
  <c r="R3811" i="1"/>
  <c r="S3812" i="1"/>
  <c r="R3812" i="1"/>
  <c r="S3813" i="1"/>
  <c r="R3813" i="1"/>
  <c r="S3814" i="1"/>
  <c r="R3814" i="1"/>
  <c r="S3815" i="1"/>
  <c r="R3815" i="1"/>
  <c r="S3816" i="1"/>
  <c r="R3816" i="1"/>
  <c r="S3817" i="1"/>
  <c r="R3817" i="1"/>
  <c r="S3818" i="1"/>
  <c r="R3818" i="1"/>
  <c r="S3819" i="1"/>
  <c r="R3819" i="1"/>
  <c r="S3820" i="1"/>
  <c r="R3820" i="1"/>
  <c r="S3821" i="1"/>
  <c r="R3821" i="1"/>
  <c r="S3822" i="1"/>
  <c r="R3822" i="1"/>
  <c r="S3823" i="1"/>
  <c r="R3823" i="1"/>
  <c r="S3824" i="1"/>
  <c r="R3824" i="1"/>
  <c r="S3825" i="1"/>
  <c r="R3825" i="1"/>
  <c r="S3826" i="1"/>
  <c r="R3826" i="1"/>
  <c r="S3827" i="1"/>
  <c r="R3827" i="1"/>
  <c r="S3828" i="1"/>
  <c r="R3828" i="1"/>
  <c r="S3829" i="1"/>
  <c r="R3829" i="1"/>
  <c r="S3830" i="1"/>
  <c r="R3830" i="1"/>
  <c r="S3831" i="1"/>
  <c r="R3831" i="1"/>
  <c r="S3832" i="1"/>
  <c r="R3832" i="1"/>
  <c r="S3833" i="1"/>
  <c r="R3833" i="1"/>
  <c r="S3834" i="1"/>
  <c r="R3834" i="1"/>
  <c r="S3835" i="1"/>
  <c r="R3835" i="1"/>
  <c r="S3836" i="1"/>
  <c r="R3836" i="1"/>
  <c r="S3837" i="1"/>
  <c r="R3837" i="1"/>
  <c r="S3838" i="1"/>
  <c r="R3838" i="1"/>
  <c r="S3839" i="1"/>
  <c r="R3839" i="1"/>
  <c r="S3840" i="1"/>
  <c r="R3840" i="1"/>
  <c r="S3841" i="1"/>
  <c r="R3841" i="1"/>
  <c r="S3842" i="1"/>
  <c r="R3842" i="1"/>
  <c r="S3843" i="1"/>
  <c r="R3843" i="1"/>
  <c r="S3844" i="1"/>
  <c r="R3844" i="1"/>
  <c r="S3845" i="1"/>
  <c r="R3845" i="1"/>
  <c r="S3846" i="1"/>
  <c r="R3846" i="1"/>
  <c r="S3847" i="1"/>
  <c r="R3847" i="1"/>
  <c r="S3848" i="1"/>
  <c r="R3848" i="1"/>
  <c r="S3849" i="1"/>
  <c r="R3849" i="1"/>
  <c r="S3850" i="1"/>
  <c r="R3850" i="1"/>
  <c r="S3851" i="1"/>
  <c r="R3851" i="1"/>
  <c r="S3852" i="1"/>
  <c r="R3852" i="1"/>
  <c r="S3853" i="1"/>
  <c r="R3853" i="1"/>
  <c r="S3854" i="1"/>
  <c r="R3854" i="1"/>
  <c r="S3855" i="1"/>
  <c r="R3855" i="1"/>
  <c r="S3856" i="1"/>
  <c r="R3856" i="1"/>
  <c r="S3857" i="1"/>
  <c r="R3857" i="1"/>
  <c r="S3858" i="1"/>
  <c r="R3858" i="1"/>
  <c r="S3859" i="1"/>
  <c r="R3859" i="1"/>
  <c r="S3860" i="1"/>
  <c r="R3860" i="1"/>
  <c r="S3861" i="1"/>
  <c r="R3861" i="1"/>
  <c r="S3862" i="1"/>
  <c r="R3862" i="1"/>
  <c r="S3863" i="1"/>
  <c r="R3863" i="1"/>
  <c r="S3864" i="1"/>
  <c r="R3864" i="1"/>
  <c r="S3865" i="1"/>
  <c r="R3865" i="1"/>
  <c r="S3866" i="1"/>
  <c r="R3866" i="1"/>
  <c r="S3867" i="1"/>
  <c r="R3867" i="1"/>
  <c r="S3868" i="1"/>
  <c r="R3868" i="1"/>
  <c r="S3869" i="1"/>
  <c r="R3869" i="1"/>
  <c r="S3870" i="1"/>
  <c r="R3870" i="1"/>
  <c r="S3871" i="1"/>
  <c r="R3871" i="1"/>
  <c r="S3872" i="1"/>
  <c r="R3872" i="1"/>
  <c r="S3873" i="1"/>
  <c r="R3873" i="1"/>
  <c r="S3874" i="1"/>
  <c r="R3874" i="1"/>
  <c r="S3875" i="1"/>
  <c r="R3875" i="1"/>
  <c r="S3876" i="1"/>
  <c r="R3876" i="1"/>
  <c r="S3877" i="1"/>
  <c r="R3877" i="1"/>
  <c r="S3878" i="1"/>
  <c r="R3878" i="1"/>
  <c r="S3879" i="1"/>
  <c r="R3879" i="1"/>
  <c r="S3880" i="1"/>
  <c r="R3880" i="1"/>
  <c r="S3881" i="1"/>
  <c r="R3881" i="1"/>
  <c r="S3882" i="1"/>
  <c r="R3882" i="1"/>
  <c r="S3883" i="1"/>
  <c r="R3883" i="1"/>
  <c r="S3884" i="1"/>
  <c r="R3884" i="1"/>
  <c r="S3885" i="1"/>
  <c r="R3885" i="1"/>
  <c r="S3886" i="1"/>
  <c r="R3886" i="1"/>
  <c r="S3887" i="1"/>
  <c r="R3887" i="1"/>
  <c r="S3888" i="1"/>
  <c r="R3888" i="1"/>
  <c r="S3889" i="1"/>
  <c r="R3889" i="1"/>
  <c r="S3890" i="1"/>
  <c r="R3890" i="1"/>
  <c r="S3891" i="1"/>
  <c r="R3891" i="1"/>
  <c r="S3892" i="1"/>
  <c r="R3892" i="1"/>
  <c r="S3893" i="1"/>
  <c r="R3893" i="1"/>
  <c r="S3894" i="1"/>
  <c r="R3894" i="1"/>
  <c r="S3895" i="1"/>
  <c r="R3895" i="1"/>
  <c r="S3896" i="1"/>
  <c r="R3896" i="1"/>
  <c r="S3897" i="1"/>
  <c r="R3897" i="1"/>
  <c r="S3898" i="1"/>
  <c r="R3898" i="1"/>
  <c r="S3899" i="1"/>
  <c r="R3899" i="1"/>
  <c r="S3900" i="1"/>
  <c r="R3900" i="1"/>
  <c r="S3901" i="1"/>
  <c r="R3901" i="1"/>
  <c r="S3902" i="1"/>
  <c r="R3902" i="1"/>
  <c r="S3903" i="1"/>
  <c r="R3903" i="1"/>
  <c r="S3904" i="1"/>
  <c r="R3904" i="1"/>
  <c r="S3905" i="1"/>
  <c r="R3905" i="1"/>
  <c r="S3906" i="1"/>
  <c r="R3906" i="1"/>
  <c r="S3907" i="1"/>
  <c r="R3907" i="1"/>
  <c r="S3908" i="1"/>
  <c r="R3908" i="1"/>
  <c r="S3909" i="1"/>
  <c r="R3909" i="1"/>
  <c r="S3910" i="1"/>
  <c r="R3910" i="1"/>
  <c r="S3911" i="1"/>
  <c r="R3911" i="1"/>
  <c r="S3912" i="1"/>
  <c r="R3912" i="1"/>
  <c r="S3913" i="1"/>
  <c r="R3913" i="1"/>
  <c r="S3914" i="1"/>
  <c r="R3914" i="1"/>
  <c r="S3915" i="1"/>
  <c r="R3915" i="1"/>
  <c r="S3916" i="1"/>
  <c r="R3916" i="1"/>
  <c r="S3917" i="1"/>
  <c r="R3917" i="1"/>
  <c r="S3918" i="1"/>
  <c r="R3918" i="1"/>
  <c r="S3919" i="1"/>
  <c r="R3919" i="1"/>
  <c r="S3920" i="1"/>
  <c r="R3920" i="1"/>
  <c r="S3921" i="1"/>
  <c r="R3921" i="1"/>
  <c r="S3922" i="1"/>
  <c r="R3922" i="1"/>
  <c r="S3923" i="1"/>
  <c r="R3923" i="1"/>
  <c r="S3924" i="1"/>
  <c r="R3924" i="1"/>
  <c r="S3925" i="1"/>
  <c r="R3925" i="1"/>
  <c r="S3926" i="1"/>
  <c r="R3926" i="1"/>
  <c r="S3927" i="1"/>
  <c r="R3927" i="1"/>
  <c r="S3928" i="1"/>
  <c r="R3928" i="1"/>
  <c r="S3929" i="1"/>
  <c r="R3929" i="1"/>
  <c r="S3930" i="1"/>
  <c r="R3930" i="1"/>
  <c r="S3931" i="1"/>
  <c r="R3931" i="1"/>
  <c r="S3932" i="1"/>
  <c r="R3932" i="1"/>
  <c r="S3933" i="1"/>
  <c r="R3933" i="1"/>
  <c r="S3934" i="1"/>
  <c r="R3934" i="1"/>
  <c r="S3935" i="1"/>
  <c r="R3935" i="1"/>
  <c r="S3936" i="1"/>
  <c r="R3936" i="1"/>
  <c r="S3937" i="1"/>
  <c r="R3937" i="1"/>
  <c r="S3938" i="1"/>
  <c r="R3938" i="1"/>
  <c r="S3939" i="1"/>
  <c r="R3939" i="1"/>
  <c r="S3940" i="1"/>
  <c r="R3940" i="1"/>
  <c r="S3941" i="1"/>
  <c r="R3941" i="1"/>
  <c r="S3942" i="1"/>
  <c r="R3942" i="1"/>
  <c r="S3943" i="1"/>
  <c r="R3943" i="1"/>
  <c r="S3944" i="1"/>
  <c r="R3944" i="1"/>
  <c r="S3945" i="1"/>
  <c r="R3945" i="1"/>
  <c r="S3946" i="1"/>
  <c r="R3946" i="1"/>
  <c r="S3947" i="1"/>
  <c r="R3947" i="1"/>
  <c r="S3948" i="1"/>
  <c r="R3948" i="1"/>
  <c r="S3949" i="1"/>
  <c r="R3949" i="1"/>
  <c r="S3950" i="1"/>
  <c r="R3950" i="1"/>
  <c r="S3951" i="1"/>
  <c r="R3951" i="1"/>
  <c r="S3952" i="1"/>
  <c r="R3952" i="1"/>
  <c r="S3953" i="1"/>
  <c r="R3953" i="1"/>
  <c r="S3954" i="1"/>
  <c r="R3954" i="1"/>
  <c r="S3955" i="1"/>
  <c r="R3955" i="1"/>
  <c r="S3956" i="1"/>
  <c r="R3956" i="1"/>
  <c r="S3957" i="1"/>
  <c r="R3957" i="1"/>
  <c r="S3958" i="1"/>
  <c r="R3958" i="1"/>
  <c r="S3959" i="1"/>
  <c r="R3959" i="1"/>
  <c r="S3960" i="1"/>
  <c r="R3960" i="1"/>
  <c r="S3961" i="1"/>
  <c r="R3961" i="1"/>
  <c r="S3962" i="1"/>
  <c r="R3962" i="1"/>
  <c r="S3963" i="1"/>
  <c r="R3963" i="1"/>
  <c r="S3964" i="1"/>
  <c r="R3964" i="1"/>
  <c r="S3965" i="1"/>
  <c r="R3965" i="1"/>
  <c r="S3966" i="1"/>
  <c r="R3966" i="1"/>
  <c r="S3967" i="1"/>
  <c r="R3967" i="1"/>
  <c r="S3968" i="1"/>
  <c r="R3968" i="1"/>
  <c r="S3969" i="1"/>
  <c r="R3969" i="1"/>
  <c r="S3970" i="1"/>
  <c r="R3970" i="1"/>
  <c r="S3971" i="1"/>
  <c r="R3971" i="1"/>
  <c r="S3972" i="1"/>
  <c r="R3972" i="1"/>
  <c r="S3973" i="1"/>
  <c r="R3973" i="1"/>
  <c r="S3974" i="1"/>
  <c r="R3974" i="1"/>
  <c r="S3975" i="1"/>
  <c r="R3975" i="1"/>
  <c r="S3976" i="1"/>
  <c r="R3976" i="1"/>
  <c r="S3977" i="1"/>
  <c r="R3977" i="1"/>
  <c r="S3978" i="1"/>
  <c r="R3978" i="1"/>
  <c r="S3979" i="1"/>
  <c r="R3979" i="1"/>
  <c r="S3980" i="1"/>
  <c r="R3980" i="1"/>
  <c r="S3981" i="1"/>
  <c r="R3981" i="1"/>
  <c r="S3982" i="1"/>
  <c r="R3982" i="1"/>
  <c r="S3983" i="1"/>
  <c r="R3983" i="1"/>
  <c r="S3984" i="1"/>
  <c r="R3984" i="1"/>
  <c r="S3985" i="1"/>
  <c r="R3985" i="1"/>
  <c r="S3986" i="1"/>
  <c r="R3986" i="1"/>
  <c r="S3987" i="1"/>
  <c r="R3987" i="1"/>
  <c r="S3988" i="1"/>
  <c r="R3988" i="1"/>
  <c r="S3989" i="1"/>
  <c r="R3989" i="1"/>
  <c r="S3990" i="1"/>
  <c r="R3990" i="1"/>
  <c r="S3991" i="1"/>
  <c r="R3991" i="1"/>
  <c r="S3992" i="1"/>
  <c r="R3992" i="1"/>
  <c r="S3993" i="1"/>
  <c r="R3993" i="1"/>
  <c r="S3994" i="1"/>
  <c r="R3994" i="1"/>
  <c r="S3995" i="1"/>
  <c r="R3995" i="1"/>
  <c r="S3996" i="1"/>
  <c r="R3996" i="1"/>
  <c r="S3997" i="1"/>
  <c r="R3997" i="1"/>
  <c r="S3998" i="1"/>
  <c r="R3998" i="1"/>
  <c r="S3999" i="1"/>
  <c r="R3999" i="1"/>
  <c r="S4000" i="1"/>
  <c r="R4000" i="1"/>
  <c r="S4001" i="1"/>
  <c r="R4001" i="1"/>
  <c r="S4002" i="1"/>
  <c r="R4002" i="1"/>
  <c r="S4003" i="1"/>
  <c r="R4003" i="1"/>
  <c r="S4004" i="1"/>
  <c r="R4004" i="1"/>
  <c r="S4005" i="1"/>
  <c r="R4005" i="1"/>
  <c r="S4006" i="1"/>
  <c r="R4006" i="1"/>
  <c r="S4007" i="1"/>
  <c r="R4007" i="1"/>
  <c r="S4008" i="1"/>
  <c r="R4008" i="1"/>
  <c r="S4009" i="1"/>
  <c r="R4009" i="1"/>
  <c r="S4010" i="1"/>
  <c r="R4010" i="1"/>
  <c r="S4011" i="1"/>
  <c r="R4011" i="1"/>
  <c r="S4012" i="1"/>
  <c r="R4012" i="1"/>
  <c r="S4013" i="1"/>
  <c r="R4013" i="1"/>
  <c r="S4014" i="1"/>
  <c r="R4014" i="1"/>
  <c r="S4015" i="1"/>
  <c r="R4015" i="1"/>
  <c r="S4016" i="1"/>
  <c r="R4016" i="1"/>
  <c r="S4017" i="1"/>
  <c r="R4017" i="1"/>
  <c r="S4018" i="1"/>
  <c r="R4018" i="1"/>
  <c r="S4019" i="1"/>
  <c r="R4019" i="1"/>
  <c r="S4020" i="1"/>
  <c r="R4020" i="1"/>
  <c r="S4021" i="1"/>
  <c r="R4021" i="1"/>
  <c r="S4022" i="1"/>
  <c r="R4022" i="1"/>
  <c r="S4023" i="1"/>
  <c r="R4023" i="1"/>
  <c r="S4024" i="1"/>
  <c r="R4024" i="1"/>
  <c r="S4025" i="1"/>
  <c r="R4025" i="1"/>
  <c r="S4026" i="1"/>
  <c r="R4026" i="1"/>
  <c r="S4027" i="1"/>
  <c r="R4027" i="1"/>
  <c r="S4028" i="1"/>
  <c r="R4028" i="1"/>
  <c r="S4029" i="1"/>
  <c r="R4029" i="1"/>
  <c r="S4030" i="1"/>
  <c r="R4030" i="1"/>
  <c r="S4031" i="1"/>
  <c r="R4031" i="1"/>
  <c r="S4032" i="1"/>
  <c r="R4032" i="1"/>
  <c r="S4033" i="1"/>
  <c r="R4033" i="1"/>
  <c r="S4034" i="1"/>
  <c r="R4034" i="1"/>
  <c r="S4035" i="1"/>
  <c r="R4035" i="1"/>
  <c r="S4036" i="1"/>
  <c r="R4036" i="1"/>
  <c r="S4037" i="1"/>
  <c r="R4037" i="1"/>
  <c r="S4038" i="1"/>
  <c r="R4038" i="1"/>
  <c r="S4039" i="1"/>
  <c r="R4039" i="1"/>
  <c r="S4040" i="1"/>
  <c r="R4040" i="1"/>
  <c r="S4041" i="1"/>
  <c r="R4041" i="1"/>
  <c r="S4042" i="1"/>
  <c r="R4042" i="1"/>
  <c r="S4043" i="1"/>
  <c r="R4043" i="1"/>
  <c r="S4044" i="1"/>
  <c r="R4044" i="1"/>
  <c r="S4045" i="1"/>
  <c r="R4045" i="1"/>
  <c r="S4046" i="1"/>
  <c r="R4046" i="1"/>
  <c r="S4047" i="1"/>
  <c r="R4047" i="1"/>
  <c r="S4048" i="1"/>
  <c r="R4048" i="1"/>
  <c r="S4049" i="1"/>
  <c r="R4049" i="1"/>
  <c r="S4050" i="1"/>
  <c r="R4050" i="1"/>
  <c r="S4051" i="1"/>
  <c r="R4051" i="1"/>
  <c r="S4052" i="1"/>
  <c r="R4052" i="1"/>
  <c r="S4053" i="1"/>
  <c r="R4053" i="1"/>
  <c r="S4054" i="1"/>
  <c r="R4054" i="1"/>
  <c r="S4055" i="1"/>
  <c r="R4055" i="1"/>
  <c r="S4056" i="1"/>
  <c r="R4056" i="1"/>
  <c r="S4057" i="1"/>
  <c r="R4057" i="1"/>
  <c r="S4058" i="1"/>
  <c r="R4058" i="1"/>
  <c r="S4059" i="1"/>
  <c r="R4059" i="1"/>
  <c r="S4060" i="1"/>
  <c r="R4060" i="1"/>
  <c r="S4061" i="1"/>
  <c r="R4061" i="1"/>
  <c r="S4062" i="1"/>
  <c r="R4062" i="1"/>
  <c r="S4063" i="1"/>
  <c r="R4063" i="1"/>
  <c r="S4064" i="1"/>
  <c r="R4064" i="1"/>
  <c r="S4065" i="1"/>
  <c r="R4065" i="1"/>
  <c r="S4066" i="1"/>
  <c r="R4066" i="1"/>
  <c r="S4067" i="1"/>
  <c r="R4067" i="1"/>
  <c r="S4068" i="1"/>
  <c r="R4068" i="1"/>
  <c r="S4069" i="1"/>
  <c r="R4069" i="1"/>
  <c r="S4070" i="1"/>
  <c r="R4070" i="1"/>
  <c r="S4071" i="1"/>
  <c r="R4071" i="1"/>
  <c r="S4072" i="1"/>
  <c r="R4072" i="1"/>
  <c r="S4073" i="1"/>
  <c r="R4073" i="1"/>
  <c r="S4074" i="1"/>
  <c r="R4074" i="1"/>
  <c r="S4075" i="1"/>
  <c r="R4075" i="1"/>
  <c r="S4076" i="1"/>
  <c r="R4076" i="1"/>
  <c r="S4077" i="1"/>
  <c r="R4077" i="1"/>
  <c r="S4078" i="1"/>
  <c r="R4078" i="1"/>
  <c r="S4079" i="1"/>
  <c r="R4079" i="1"/>
  <c r="S4080" i="1"/>
  <c r="R4080" i="1"/>
  <c r="S4081" i="1"/>
  <c r="R4081" i="1"/>
  <c r="S4082" i="1"/>
  <c r="R4082" i="1"/>
  <c r="S4083" i="1"/>
  <c r="R4083" i="1"/>
  <c r="S4084" i="1"/>
  <c r="R4084" i="1"/>
  <c r="S4085" i="1"/>
  <c r="R4085" i="1"/>
  <c r="S4086" i="1"/>
  <c r="R4086" i="1"/>
  <c r="S4087" i="1"/>
  <c r="R4087" i="1"/>
  <c r="S4088" i="1"/>
  <c r="R4088" i="1"/>
  <c r="S4089" i="1"/>
  <c r="R4089" i="1"/>
  <c r="S4090" i="1"/>
  <c r="R4090" i="1"/>
  <c r="S4091" i="1"/>
  <c r="R4091" i="1"/>
  <c r="S4092" i="1"/>
  <c r="R4092" i="1"/>
  <c r="S4093" i="1"/>
  <c r="R4093" i="1"/>
  <c r="S4094" i="1"/>
  <c r="R4094" i="1"/>
  <c r="S4095" i="1"/>
  <c r="R4095" i="1"/>
  <c r="S4096" i="1"/>
  <c r="R4096" i="1"/>
  <c r="S4097" i="1"/>
  <c r="R4097" i="1"/>
  <c r="S4098" i="1"/>
  <c r="R4098" i="1"/>
  <c r="S4099" i="1"/>
  <c r="R4099" i="1"/>
  <c r="S4100" i="1"/>
  <c r="R4100" i="1"/>
  <c r="S4101" i="1"/>
  <c r="R4101" i="1"/>
  <c r="S4102" i="1"/>
  <c r="R4102" i="1"/>
  <c r="S4103" i="1"/>
  <c r="R4103" i="1"/>
  <c r="S4104" i="1"/>
  <c r="R4104" i="1"/>
  <c r="S4105" i="1"/>
  <c r="R4105" i="1"/>
  <c r="S4106" i="1"/>
  <c r="R4106" i="1"/>
  <c r="S4107" i="1"/>
  <c r="R4107" i="1"/>
  <c r="S4108" i="1"/>
  <c r="R4108" i="1"/>
  <c r="S4109" i="1"/>
  <c r="R4109" i="1"/>
  <c r="S4110" i="1"/>
  <c r="R4110" i="1"/>
  <c r="S4111" i="1"/>
  <c r="R4111" i="1"/>
  <c r="S4112" i="1"/>
  <c r="R4112" i="1"/>
  <c r="S4113" i="1"/>
  <c r="R4113" i="1"/>
  <c r="S4114" i="1"/>
  <c r="R4114" i="1"/>
  <c r="S4115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3" l="1"/>
  <c r="H8" i="13"/>
  <c r="F8" i="1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<sst xmlns="http://schemas.openxmlformats.org/spreadsheetml/2006/main" count="32665" uniqueCount="8366">
  <si>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</si>
  <si>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</si>
  <si>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</si>
  <si>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</si>
  <si>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</si>
  <si>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</si>
  <si>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</si>
  <si>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</si>
  <si>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</si>
  <si>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</si>
  <si>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</si>
  <si>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</si>
  <si>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</si>
  <si>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</si>
  <si>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</si>
  <si>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</si>
  <si>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</si>
  <si>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</si>
  <si>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</si>
  <si>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</si>
  <si>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</si>
  <si>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</si>
  <si>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</si>
  <si>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</si>
  <si>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</si>
  <si>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</si>
  <si>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</si>
  <si>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</si>
  <si>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</si>
  <si>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</si>
  <si>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</si>
  <si>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</si>
  <si>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</si>
  <si>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</si>
  <si>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</si>
  <si>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</si>
  <si>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</si>
  <si>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</si>
  <si>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</si>
  <si>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</si>
  <si>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</si>
  <si>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</si>
  <si>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</si>
  <si>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</si>
  <si>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</si>
  <si>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</si>
  <si>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</si>
  <si>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</si>
  <si>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</si>
  <si>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</si>
  <si>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</si>
  <si>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</si>
  <si>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</si>
  <si>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</si>
  <si>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</si>
  <si>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</si>
  <si>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</si>
  <si>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</si>
  <si>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</si>
  <si>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</si>
  <si>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</si>
  <si>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</si>
  <si>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</si>
  <si>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</si>
  <si>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</si>
  <si>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</si>
  <si>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</si>
  <si>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</si>
  <si>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</si>
  <si>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</si>
  <si>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</si>
  <si>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</si>
  <si>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</si>
  <si>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</si>
  <si>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</si>
  <si>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</si>
  <si>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</si>
  <si>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</si>
  <si>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</si>
  <si>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</si>
  <si>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</si>
  <si>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</si>
  <si>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</si>
  <si>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</si>
  <si>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</si>
  <si>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</si>
  <si>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</si>
  <si>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</si>
  <si>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</si>
  <si>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</si>
  <si>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</si>
  <si>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</si>
  <si>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</si>
  <si>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</si>
  <si>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</si>
  <si>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</si>
  <si>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</si>
  <si>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</si>
  <si>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</si>
  <si>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</si>
  <si>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</si>
  <si>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</si>
  <si>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</si>
  <si>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</si>
  <si>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</si>
  <si>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</si>
  <si>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</si>
  <si>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</si>
  <si>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</si>
  <si>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</si>
  <si>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</si>
  <si>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</si>
  <si>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</si>
  <si>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</si>
  <si>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</si>
  <si>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</si>
  <si>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</si>
  <si>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</si>
  <si>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</si>
  <si>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</si>
  <si>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</si>
  <si>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</si>
  <si>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</si>
  <si>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</si>
  <si>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</si>
  <si>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</si>
  <si>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</si>
  <si>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</si>
  <si>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</si>
  <si>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</si>
  <si>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</si>
  <si>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</si>
  <si>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</si>
  <si>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</si>
  <si>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</si>
  <si>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</si>
  <si>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</si>
  <si>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</si>
  <si>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</si>
  <si>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</si>
  <si>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</si>
  <si>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</si>
  <si>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</si>
  <si>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</si>
  <si>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</si>
  <si>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</si>
  <si>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</si>
  <si>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</si>
  <si>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</si>
  <si>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</si>
  <si>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</si>
  <si>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</si>
  <si>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</si>
  <si>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</si>
  <si>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</si>
  <si>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</si>
  <si>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</si>
  <si>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</si>
  <si>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</si>
  <si>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</si>
  <si>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</si>
  <si>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</si>
  <si>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</si>
  <si>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</si>
  <si>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</si>
  <si>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</si>
  <si>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</si>
  <si>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</si>
  <si>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</si>
  <si>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</si>
  <si>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</si>
  <si>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</si>
  <si>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</si>
  <si>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</si>
  <si>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</si>
  <si>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</si>
  <si>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</si>
  <si>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</si>
  <si>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</si>
  <si>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</si>
  <si>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</si>
  <si>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</si>
  <si>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</si>
  <si>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</si>
  <si>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</si>
  <si>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</si>
  <si>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</si>
  <si>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</si>
  <si>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</si>
  <si>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</si>
  <si>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</si>
  <si>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</si>
  <si>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</si>
  <si>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</si>
  <si>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</si>
  <si>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</si>
  <si>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</si>
  <si>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</si>
  <si>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</si>
  <si>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</si>
  <si>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</si>
  <si>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</si>
  <si>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</si>
  <si>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</si>
  <si>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</si>
  <si>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</si>
  <si>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</si>
  <si>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</si>
  <si>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</si>
  <si>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</si>
  <si>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</si>
  <si>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</si>
  <si>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</si>
  <si>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</si>
  <si>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</si>
  <si>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</si>
  <si>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</si>
  <si>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</si>
  <si>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</si>
  <si>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</si>
  <si>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</si>
  <si>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</si>
  <si>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</si>
  <si>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</si>
  <si>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</si>
  <si>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</si>
  <si>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</si>
  <si>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</si>
  <si>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</si>
  <si>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</si>
  <si>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</si>
  <si>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</si>
  <si>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</si>
  <si>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</si>
  <si>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</si>
  <si>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</si>
  <si>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</si>
  <si>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</si>
  <si>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</si>
  <si>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</si>
  <si>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</si>
  <si>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</si>
  <si>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</si>
  <si>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</si>
  <si>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</si>
  <si>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</si>
  <si>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</si>
  <si>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</si>
  <si>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</si>
  <si>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</si>
  <si>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</si>
  <si>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</si>
  <si>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</si>
  <si>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</si>
  <si>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</si>
  <si>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</si>
  <si>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</si>
  <si>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</si>
  <si>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</si>
  <si>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</si>
  <si>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</si>
  <si>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</si>
  <si>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</si>
  <si>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</si>
  <si>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</si>
  <si>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</si>
  <si>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</si>
  <si>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</si>
  <si>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</si>
  <si>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</si>
  <si>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</si>
  <si>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</si>
  <si>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</si>
  <si>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</si>
  <si>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</si>
  <si>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</si>
  <si>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</si>
  <si>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</si>
  <si>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</si>
  <si>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</si>
  <si>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</si>
  <si>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</si>
  <si>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</si>
  <si>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</si>
  <si>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</si>
  <si>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</si>
  <si>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</si>
  <si>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</si>
  <si>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</si>
  <si>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</si>
  <si>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</si>
  <si>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</si>
  <si>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</si>
  <si>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</si>
  <si>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</si>
  <si>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</si>
  <si>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</si>
  <si>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</si>
  <si>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</si>
  <si>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</si>
  <si>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</si>
  <si>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</si>
  <si>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</si>
  <si>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</si>
  <si>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</si>
  <si>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</si>
  <si>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</si>
  <si>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</si>
  <si>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</si>
  <si>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</si>
  <si>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</si>
  <si>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</si>
  <si>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</si>
  <si>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</si>
  <si>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</si>
  <si>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</si>
  <si>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</si>
  <si>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</si>
  <si>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</si>
  <si>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</si>
  <si>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</si>
  <si>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</si>
  <si>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</si>
  <si>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</si>
  <si>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</si>
  <si>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</si>
  <si>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</si>
  <si>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</si>
  <si>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</si>
  <si>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</si>
  <si>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</si>
  <si>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</si>
  <si>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</si>
  <si>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</si>
  <si>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</si>
  <si>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</si>
  <si>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</si>
  <si>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</si>
  <si>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</si>
  <si>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</si>
  <si>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</si>
  <si>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</si>
  <si>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</si>
  <si>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</si>
  <si>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</si>
  <si>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</si>
  <si>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</si>
  <si>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</si>
  <si>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</si>
  <si>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</si>
  <si>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</si>
  <si>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</si>
  <si>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</si>
  <si>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</si>
  <si>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</si>
  <si>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</si>
  <si>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</si>
  <si>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</si>
  <si>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</si>
  <si>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</si>
  <si>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</si>
  <si>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</si>
  <si>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</si>
  <si>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</si>
  <si>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</si>
  <si>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</si>
  <si>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</si>
  <si>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</si>
  <si>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</si>
  <si>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</si>
  <si>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</si>
  <si>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</si>
  <si>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</si>
  <si>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</si>
  <si>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</si>
  <si>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</si>
  <si>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</si>
  <si>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</si>
  <si>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</si>
  <si>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</si>
  <si>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</si>
  <si>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</si>
  <si>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</si>
  <si>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</si>
  <si>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</si>
  <si>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</si>
  <si>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</si>
  <si>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</si>
  <si>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</si>
  <si>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</si>
  <si>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</si>
  <si>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</si>
  <si>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</si>
  <si>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</si>
  <si>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</si>
  <si>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</si>
  <si>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</si>
  <si>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</si>
  <si>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</si>
  <si>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</si>
  <si>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</si>
  <si>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</si>
  <si>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</si>
  <si>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</si>
  <si>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</si>
  <si>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</si>
  <si>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</si>
  <si>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</si>
  <si>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</si>
  <si>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</si>
  <si>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</si>
  <si>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</si>
  <si>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</si>
  <si>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</si>
  <si>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</si>
  <si>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</si>
  <si>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</si>
  <si>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</si>
  <si>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</si>
  <si>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</si>
  <si>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</si>
  <si>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</si>
  <si>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</si>
  <si>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</si>
  <si>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</si>
  <si>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</si>
  <si>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</si>
  <si>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</si>
  <si>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</si>
  <si>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</si>
  <si>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</si>
  <si>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</si>
  <si>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</si>
  <si>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</si>
  <si>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</si>
  <si>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</si>
  <si>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</si>
  <si>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</si>
  <si>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</si>
  <si>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</si>
  <si>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</si>
  <si>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</si>
  <si>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</si>
  <si>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</si>
  <si>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</si>
  <si>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</si>
  <si>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</si>
  <si>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</si>
  <si>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</si>
  <si>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</si>
  <si>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</si>
  <si>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</si>
  <si>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</si>
  <si>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</si>
  <si>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</si>
  <si>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</si>
  <si>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</si>
  <si>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</si>
  <si>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</si>
  <si>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</si>
  <si>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</si>
  <si>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</si>
  <si>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</si>
  <si>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</si>
  <si>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</si>
  <si>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</si>
  <si>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</si>
  <si>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</si>
  <si>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</si>
  <si>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</si>
  <si>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</si>
  <si>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</si>
  <si>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</si>
  <si>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</si>
  <si>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</si>
  <si>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</si>
  <si>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</si>
  <si>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</si>
  <si>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</si>
  <si>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</si>
  <si>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</si>
  <si>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</si>
  <si>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</si>
  <si>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</si>
  <si>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</si>
  <si>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</si>
  <si>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</si>
  <si>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</si>
  <si>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</si>
  <si>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</si>
  <si>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</si>
  <si>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</si>
  <si>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</si>
  <si>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</si>
  <si>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</si>
  <si>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</si>
  <si>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</si>
  <si>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</si>
  <si>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</si>
  <si>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</si>
  <si>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</si>
  <si>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</si>
  <si>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</si>
  <si>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</si>
  <si>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</si>
  <si>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</si>
  <si>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</si>
  <si>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</si>
  <si>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</si>
  <si>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</si>
  <si>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</si>
  <si>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</si>
  <si>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</si>
  <si>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</si>
  <si>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</si>
  <si>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</si>
  <si>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</si>
  <si>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</si>
  <si>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</si>
  <si>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</si>
  <si>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</si>
  <si>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</si>
  <si>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</si>
  <si>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</si>
  <si>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</si>
  <si>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</si>
  <si>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</si>
  <si>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</si>
  <si>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</si>
  <si>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</si>
  <si>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</si>
  <si>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</si>
  <si>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</si>
  <si>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</si>
  <si>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</si>
  <si>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</si>
  <si>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</si>
  <si>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</si>
  <si>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</si>
  <si>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</si>
  <si>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</si>
  <si>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</si>
  <si>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</si>
  <si>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</si>
  <si>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</si>
  <si>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</si>
  <si>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</si>
  <si>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</si>
  <si>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</si>
  <si>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</si>
  <si>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</si>
  <si>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</si>
  <si>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</si>
  <si>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</si>
  <si>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</si>
  <si>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</si>
  <si>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</si>
  <si>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</si>
  <si>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</si>
  <si>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</si>
  <si>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</si>
  <si>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</si>
  <si>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</si>
  <si>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</si>
  <si>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</si>
  <si>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</si>
  <si>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</si>
  <si>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</si>
  <si>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</si>
  <si>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</si>
  <si>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</si>
  <si>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</si>
  <si>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</si>
  <si>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</si>
  <si>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</si>
  <si>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</si>
  <si>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</si>
  <si>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</si>
  <si>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</si>
  <si>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</si>
  <si>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</si>
  <si>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</si>
  <si>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</si>
  <si>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</si>
  <si>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</si>
  <si>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</si>
  <si>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</si>
  <si>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</si>
  <si>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</si>
  <si>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</si>
  <si>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</si>
  <si>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</si>
  <si>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</si>
  <si>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</si>
  <si>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</si>
  <si>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</si>
  <si>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</si>
  <si>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</si>
  <si>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</si>
  <si>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</si>
  <si>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</si>
  <si>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</si>
  <si>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</si>
  <si>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</si>
  <si>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</si>
  <si>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</si>
  <si>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</si>
  <si>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</si>
  <si>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</si>
  <si>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</si>
  <si>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</si>
  <si>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</si>
  <si>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</si>
  <si>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</si>
  <si>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</si>
  <si>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</si>
  <si>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</si>
  <si>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</si>
  <si>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</si>
  <si>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</si>
  <si>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</si>
  <si>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</si>
  <si>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</si>
  <si>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</si>
  <si>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</si>
  <si>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</si>
  <si>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</si>
  <si>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</si>
  <si>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</si>
  <si>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</si>
  <si>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</si>
  <si>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</si>
  <si>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</si>
  <si>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</si>
  <si>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</si>
  <si>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</si>
  <si>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</si>
  <si>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</si>
  <si>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</si>
  <si>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</si>
  <si>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</si>
  <si>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</si>
  <si>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</si>
  <si>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</si>
  <si>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</si>
  <si>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</si>
  <si>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</si>
  <si>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</si>
  <si>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</si>
  <si>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</si>
  <si>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</si>
  <si>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</si>
  <si>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</si>
  <si>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</si>
  <si>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</si>
  <si>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</si>
  <si>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</si>
  <si>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</si>
  <si>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</si>
  <si>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</si>
  <si>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</si>
  <si>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</si>
  <si>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</si>
  <si>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</si>
  <si>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</si>
  <si>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</si>
  <si>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</si>
  <si>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</si>
  <si>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</si>
  <si>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</si>
  <si>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</si>
  <si>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</si>
  <si>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</si>
  <si>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</si>
  <si>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</si>
  <si>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</si>
  <si>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</si>
  <si>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</si>
  <si>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</si>
  <si>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</si>
  <si>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</si>
  <si>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</si>
  <si>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</si>
  <si>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</si>
  <si>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</si>
  <si>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</si>
  <si>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</si>
  <si>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</si>
  <si>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</si>
  <si>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</si>
  <si>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</si>
  <si>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</si>
  <si>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</si>
  <si>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</si>
  <si>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</si>
  <si>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</si>
  <si>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</si>
  <si>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</si>
  <si>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</si>
  <si>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</si>
  <si>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</si>
  <si>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</si>
  <si>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</si>
  <si>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</si>
  <si>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</si>
  <si>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</si>
  <si>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</si>
  <si>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</si>
  <si>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</si>
  <si>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</si>
  <si>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</si>
  <si>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</si>
  <si>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</si>
  <si>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</si>
  <si>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</si>
  <si>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</si>
  <si>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</si>
  <si>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</si>
  <si>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</si>
  <si>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</si>
  <si>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</si>
  <si>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</si>
  <si>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</si>
  <si>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</si>
  <si>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</si>
  <si>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</si>
  <si>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</si>
  <si>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</si>
  <si>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</si>
  <si>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</si>
  <si>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</si>
  <si>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</si>
  <si>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</si>
  <si>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</si>
  <si>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</si>
  <si>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</si>
  <si>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</si>
  <si>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</si>
  <si>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</si>
  <si>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</si>
  <si>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</si>
  <si>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</si>
  <si>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</si>
  <si>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</si>
  <si>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</si>
  <si>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</si>
  <si>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</si>
  <si>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</si>
  <si>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</si>
  <si>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</si>
  <si>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</si>
  <si>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</si>
  <si>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</si>
  <si>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</si>
  <si>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</si>
  <si>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</si>
  <si>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</si>
  <si>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</si>
  <si>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</si>
  <si>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</si>
  <si>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</si>
  <si>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</si>
  <si>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</si>
  <si>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</si>
  <si>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</si>
  <si>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</si>
  <si>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</si>
  <si>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</si>
  <si>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</si>
  <si>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</si>
  <si>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</si>
  <si>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</si>
  <si>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</si>
  <si>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</si>
  <si>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</si>
  <si>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</si>
  <si>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</si>
  <si>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</si>
  <si>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</si>
  <si>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</si>
  <si>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</si>
  <si>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</si>
  <si>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</si>
  <si>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</si>
  <si>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</si>
  <si>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</si>
  <si>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</si>
  <si>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</si>
  <si>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</si>
  <si>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</si>
  <si>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</si>
  <si>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</si>
  <si>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</si>
  <si>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</si>
  <si>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</si>
  <si>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</si>
  <si>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</si>
  <si>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</si>
  <si>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</si>
  <si>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</si>
  <si>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</si>
  <si>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</si>
  <si>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</si>
  <si>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</si>
  <si>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</si>
  <si>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</si>
  <si>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</si>
  <si>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</si>
  <si>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</si>
  <si>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</si>
  <si>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</si>
  <si>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</si>
  <si>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</si>
  <si>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</si>
  <si>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</si>
  <si>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</si>
  <si>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</si>
  <si>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</si>
  <si>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</si>
  <si>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</si>
  <si>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</si>
  <si>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</si>
  <si>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</si>
  <si>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</si>
  <si>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</si>
  <si>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</si>
  <si>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</si>
  <si>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</si>
  <si>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</si>
  <si>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</si>
  <si>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</si>
  <si>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</si>
  <si>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</si>
  <si>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</si>
  <si>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</si>
  <si>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</si>
  <si>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</si>
  <si>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</si>
  <si>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</si>
  <si>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</si>
  <si>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</si>
  <si>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</si>
  <si>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</si>
  <si>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</si>
  <si>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</si>
  <si>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</si>
  <si>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</si>
  <si>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</si>
  <si>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</si>
  <si>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</si>
  <si>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</si>
  <si>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</si>
  <si>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</si>
  <si>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</si>
  <si>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</si>
  <si>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</si>
  <si>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</si>
  <si>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</si>
  <si>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</si>
  <si>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</si>
  <si>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</si>
  <si>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</si>
  <si>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</si>
  <si>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</si>
  <si>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</si>
  <si>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</si>
  <si>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</si>
  <si>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</si>
  <si>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</si>
  <si>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</si>
  <si>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</si>
  <si>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</si>
  <si>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</si>
  <si>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</si>
  <si>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</si>
  <si>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</si>
  <si>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</si>
  <si>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</si>
  <si>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</si>
  <si>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</si>
  <si>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</si>
  <si>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</si>
  <si>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</si>
  <si>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</si>
  <si>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</si>
  <si>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</si>
  <si>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</si>
  <si>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</si>
  <si>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</si>
  <si>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</si>
  <si>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</si>
  <si>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</si>
  <si>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</si>
  <si>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</si>
  <si>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</si>
  <si>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</si>
  <si>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</si>
  <si>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</si>
  <si>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</si>
  <si>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</si>
  <si>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</si>
  <si>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</si>
  <si>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</si>
  <si>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</si>
  <si>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</si>
  <si>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</si>
  <si>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</si>
  <si>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</si>
  <si>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</si>
  <si>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</si>
  <si>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</si>
  <si>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</si>
  <si>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</si>
  <si>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</si>
  <si>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</si>
  <si>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</si>
  <si>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</si>
  <si>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</si>
  <si>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</si>
  <si>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</si>
  <si>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</si>
  <si>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</si>
  <si>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</si>
  <si>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</si>
  <si>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</si>
  <si>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</si>
  <si>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</si>
  <si>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</si>
  <si>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</si>
  <si>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</si>
  <si>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</si>
  <si>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</si>
  <si>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</si>
  <si>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</si>
  <si>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</si>
  <si>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</si>
  <si>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</si>
  <si>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</si>
  <si>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</si>
  <si>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</si>
  <si>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</si>
  <si>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</si>
  <si>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</si>
  <si>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</si>
  <si>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</si>
  <si>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</si>
  <si>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</si>
  <si>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</si>
  <si>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</si>
  <si>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</si>
  <si>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</si>
  <si>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</si>
  <si>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</si>
  <si>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</si>
  <si>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</si>
  <si>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</si>
  <si>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</si>
  <si>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</si>
  <si>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</si>
  <si>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</si>
  <si>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</si>
  <si>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</si>
  <si>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</si>
  <si>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</si>
  <si>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</si>
  <si>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</si>
  <si>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</si>
  <si>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</si>
  <si>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</si>
  <si>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</si>
  <si>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</si>
  <si>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</si>
  <si>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</si>
  <si>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</si>
  <si>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</si>
  <si>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</si>
  <si>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</si>
  <si>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</si>
  <si>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</si>
  <si>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</si>
  <si>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</si>
  <si>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</si>
  <si>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</si>
  <si>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</si>
  <si>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</si>
  <si>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</si>
  <si>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</si>
  <si>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</si>
  <si>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</si>
  <si>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</si>
  <si>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</si>
  <si>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</si>
  <si>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</si>
  <si>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</si>
  <si>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</si>
  <si>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</si>
  <si>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</si>
  <si>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</si>
  <si>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</si>
  <si>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</si>
  <si>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</si>
  <si>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</si>
  <si>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</si>
  <si>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</si>
  <si>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</si>
  <si>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</si>
  <si>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</si>
  <si>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</si>
  <si>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</si>
  <si>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</si>
  <si>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</si>
  <si>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</si>
  <si>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</si>
  <si>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</si>
  <si>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</si>
  <si>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</si>
  <si>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</si>
  <si>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</si>
  <si>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</si>
  <si>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</si>
  <si>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</si>
  <si>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</si>
  <si>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</si>
  <si>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</si>
  <si>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</si>
  <si>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</si>
  <si>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</si>
  <si>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</si>
  <si>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</si>
  <si>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</si>
  <si>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</si>
  <si>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</si>
  <si>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</si>
  <si>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</si>
  <si>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</si>
  <si>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</si>
  <si>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</si>
  <si>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</si>
  <si>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</si>
  <si>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</si>
  <si>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</si>
  <si>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</si>
  <si>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</si>
  <si>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</si>
  <si>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</si>
  <si>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</si>
  <si>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</si>
  <si>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</si>
  <si>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</si>
  <si>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</si>
  <si>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</si>
  <si>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</si>
  <si>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</si>
  <si>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</si>
  <si>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</si>
  <si>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</si>
  <si>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</si>
  <si>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</si>
  <si>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</si>
  <si>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</si>
  <si>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</si>
  <si>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</si>
  <si>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</si>
  <si>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</si>
  <si>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</si>
  <si>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</si>
  <si>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</si>
  <si>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</si>
  <si>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</si>
  <si>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</si>
  <si>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</si>
  <si>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</si>
  <si>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</si>
  <si>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</si>
  <si>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</si>
  <si>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</si>
  <si>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</si>
  <si>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</si>
  <si>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</si>
  <si>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</si>
  <si>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</si>
  <si>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</si>
  <si>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</si>
  <si>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</si>
  <si>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</si>
  <si>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</si>
  <si>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</si>
  <si>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</si>
  <si>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</si>
  <si>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</si>
  <si>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</si>
  <si>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</si>
  <si>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</si>
  <si>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</si>
  <si>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</si>
  <si>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</si>
  <si>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</si>
  <si>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</si>
  <si>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</si>
  <si>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</si>
  <si>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</si>
  <si>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</si>
  <si>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</si>
  <si>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</si>
  <si>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</si>
  <si>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</si>
  <si>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</si>
  <si>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</si>
  <si>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</si>
  <si>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</si>
  <si>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</si>
  <si>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</si>
  <si>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</si>
  <si>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</si>
  <si>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</si>
  <si>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</si>
  <si>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</si>
  <si>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</si>
  <si>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</si>
  <si>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</si>
  <si>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</si>
  <si>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</si>
  <si>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</si>
  <si>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</si>
  <si>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</si>
  <si>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</si>
  <si>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</si>
  <si>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</si>
  <si>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</si>
  <si>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</si>
  <si>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</si>
  <si>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</si>
  <si>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</si>
  <si>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</si>
  <si>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</si>
  <si>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</si>
  <si>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</si>
  <si>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</si>
  <si>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</si>
  <si>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</si>
  <si>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</si>
  <si>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</si>
  <si>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</si>
  <si>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</si>
  <si>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</si>
  <si>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</si>
  <si>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</si>
  <si>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</si>
  <si>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</si>
  <si>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</si>
  <si>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</si>
  <si>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</si>
  <si>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</si>
  <si>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</si>
  <si>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</si>
  <si>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</si>
  <si>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</si>
  <si>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</si>
  <si>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</si>
  <si>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</si>
  <si>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</si>
  <si>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</si>
  <si>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</si>
  <si>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</si>
  <si>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</si>
  <si>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</si>
  <si>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</si>
  <si>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</si>
  <si>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</si>
  <si>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</si>
  <si>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</si>
  <si>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</si>
  <si>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</si>
  <si>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</si>
  <si>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</si>
  <si>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</si>
  <si>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</si>
  <si>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</si>
  <si>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</si>
  <si>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</si>
  <si>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</si>
  <si>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</si>
  <si>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</si>
  <si>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</si>
  <si>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</si>
  <si>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</si>
  <si>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</si>
  <si>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</si>
  <si>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</si>
  <si>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</si>
  <si>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</si>
  <si>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</si>
  <si>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</si>
  <si>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</si>
  <si>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</si>
  <si>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</si>
  <si>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</si>
  <si>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</si>
  <si>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</si>
  <si>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</si>
  <si>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</si>
  <si>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</si>
  <si>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</si>
  <si>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</si>
  <si>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</si>
  <si>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</si>
  <si>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</si>
  <si>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</si>
  <si>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</si>
  <si>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</si>
  <si>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</si>
  <si>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</si>
  <si>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</si>
  <si>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</si>
  <si>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</si>
  <si>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</si>
  <si>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</si>
  <si>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</si>
  <si>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</si>
  <si>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</si>
  <si>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</si>
  <si>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</si>
  <si>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</si>
  <si>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</si>
  <si>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</si>
  <si>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</si>
  <si>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</si>
  <si>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</si>
  <si>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</si>
  <si>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</si>
  <si>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</si>
  <si>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</si>
  <si>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</si>
  <si>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</si>
  <si>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</si>
  <si>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</si>
  <si>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</si>
  <si>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</si>
  <si>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</si>
  <si>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</si>
  <si>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</si>
  <si>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</si>
  <si>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</si>
  <si>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</si>
  <si>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</si>
  <si>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</si>
  <si>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</si>
  <si>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</si>
  <si>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</si>
  <si>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</si>
  <si>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</si>
  <si>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</si>
  <si>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</si>
  <si>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</si>
  <si>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</si>
  <si>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</si>
  <si>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</si>
  <si>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</si>
  <si>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</si>
  <si>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</si>
  <si>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</si>
  <si>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</si>
  <si>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</si>
  <si>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</si>
  <si>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</si>
  <si>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</si>
  <si>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</si>
  <si>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</si>
  <si>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</si>
  <si>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</si>
  <si>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</si>
  <si>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</si>
  <si>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</si>
  <si>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</si>
  <si>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</si>
  <si>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</si>
  <si>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</si>
  <si>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</si>
  <si>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</si>
  <si>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</si>
  <si>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</si>
  <si>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</si>
  <si>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</si>
  <si>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</si>
  <si>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</si>
  <si>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</si>
  <si>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</si>
  <si>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</si>
  <si>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</si>
  <si>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</si>
  <si>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</si>
  <si>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</si>
  <si>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</si>
  <si>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</si>
  <si>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</si>
  <si>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</si>
  <si>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</si>
  <si>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</si>
  <si>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</si>
  <si>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</si>
  <si>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</si>
  <si>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</si>
  <si>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</si>
  <si>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</si>
  <si>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</si>
  <si>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</si>
  <si>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</si>
  <si>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</si>
  <si>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</si>
  <si>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</si>
  <si>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</si>
  <si>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</si>
  <si>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</si>
  <si>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</si>
  <si>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</si>
  <si>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</si>
  <si>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</si>
  <si>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</si>
  <si>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</si>
  <si>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</si>
  <si>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</si>
  <si>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</si>
  <si>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</si>
  <si>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</si>
  <si>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</si>
  <si>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</si>
  <si>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</si>
  <si>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</si>
  <si>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</si>
  <si>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</si>
  <si>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</si>
  <si>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</si>
  <si>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</si>
  <si>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</si>
  <si>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</si>
  <si>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</si>
  <si>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</si>
  <si>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</si>
  <si>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</si>
  <si>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</si>
  <si>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</si>
  <si>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</si>
  <si>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</si>
  <si>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</si>
  <si>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</si>
  <si>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</si>
  <si>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</si>
  <si>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</si>
  <si>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</si>
  <si>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</si>
  <si>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</si>
  <si>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</si>
  <si>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</si>
  <si>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</si>
  <si>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</si>
  <si>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</si>
  <si>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</si>
  <si>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</si>
  <si>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</si>
  <si>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</si>
  <si>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</si>
  <si>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</si>
  <si>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</si>
  <si>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</si>
  <si>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</si>
  <si>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</si>
  <si>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</si>
  <si>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</si>
  <si>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</si>
  <si>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</si>
  <si>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</si>
  <si>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</si>
  <si>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</si>
  <si>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</si>
  <si>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</si>
  <si>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</si>
  <si>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</si>
  <si>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</si>
  <si>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</si>
  <si>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</si>
  <si>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</si>
  <si>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</si>
  <si>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</si>
  <si>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</si>
  <si>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</si>
  <si>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</si>
  <si>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</si>
  <si>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</si>
  <si>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</si>
  <si>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</si>
  <si>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</si>
  <si>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</si>
  <si>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</si>
  <si>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</si>
  <si>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</si>
  <si>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</si>
  <si>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</si>
  <si>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</si>
  <si>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</si>
  <si>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</si>
  <si>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</si>
  <si>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</si>
  <si>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</si>
  <si>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</si>
  <si>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</si>
  <si>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</si>
  <si>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</si>
  <si>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</si>
  <si>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</si>
  <si>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</si>
  <si>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</si>
  <si>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</si>
  <si>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</si>
  <si>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</si>
  <si>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</si>
  <si>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</si>
  <si>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</si>
  <si>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</si>
  <si>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</si>
  <si>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</si>
  <si>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</si>
  <si>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</si>
  <si>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</si>
  <si>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</si>
  <si>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</si>
  <si>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</si>
  <si>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</si>
  <si>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</si>
  <si>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</si>
  <si>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</si>
  <si>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</si>
  <si>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</si>
  <si>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</si>
  <si>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</si>
  <si>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</si>
  <si>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</si>
  <si>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</si>
  <si>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</si>
  <si>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</si>
  <si>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</si>
  <si>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</si>
  <si>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</si>
  <si>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</si>
  <si>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</si>
  <si>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</si>
  <si>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</si>
  <si>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</si>
  <si>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</si>
  <si>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</si>
  <si>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</si>
  <si>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</si>
  <si>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</si>
  <si>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</si>
  <si>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</si>
  <si>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</si>
  <si>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</si>
  <si>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</si>
  <si>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</si>
  <si>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</si>
  <si>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</si>
  <si>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</si>
  <si>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</si>
  <si>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</si>
  <si>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</si>
  <si>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</si>
  <si>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</si>
  <si>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</si>
  <si>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</si>
  <si>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</si>
  <si>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</si>
  <si>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</si>
  <si>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</si>
  <si>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</si>
  <si>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</si>
  <si>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</si>
  <si>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</si>
  <si>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</si>
  <si>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</si>
  <si>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</si>
  <si>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</si>
  <si>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</si>
  <si>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</si>
  <si>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</si>
  <si>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</si>
  <si>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</si>
  <si>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</si>
  <si>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</si>
  <si>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</si>
  <si>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</si>
  <si>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</si>
  <si>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</si>
  <si>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</si>
  <si>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</si>
  <si>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</si>
  <si>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</si>
  <si>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</si>
  <si>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</si>
  <si>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</si>
  <si>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</si>
  <si>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</si>
  <si>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</si>
  <si>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</si>
  <si>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</si>
  <si>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</si>
  <si>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</si>
  <si>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</si>
  <si>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</si>
  <si>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</si>
  <si>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</si>
  <si>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</si>
  <si>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</si>
  <si>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</si>
  <si>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</si>
  <si>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</si>
  <si>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</si>
  <si>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</si>
  <si>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</si>
  <si>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</si>
  <si>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</si>
  <si>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</si>
  <si>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</si>
  <si>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</si>
  <si>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</si>
  <si>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</si>
  <si>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</si>
  <si>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</si>
  <si>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</si>
  <si>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</si>
  <si>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</si>
  <si>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</si>
  <si>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</si>
  <si>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</si>
  <si>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</si>
  <si>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</si>
  <si>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</si>
  <si>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</si>
  <si>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</si>
  <si>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</si>
  <si>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</si>
  <si>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</si>
  <si>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</si>
  <si>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</si>
  <si>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</si>
  <si>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</si>
  <si>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</si>
  <si>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</si>
  <si>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</si>
  <si>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</si>
  <si>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</si>
  <si>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</si>
  <si>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</si>
  <si>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</si>
  <si>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</si>
  <si>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</si>
  <si>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</si>
  <si>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</si>
  <si>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</si>
  <si>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</si>
  <si>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</si>
  <si>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</si>
  <si>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</si>
  <si>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</si>
  <si>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</si>
  <si>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</si>
  <si>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</si>
  <si>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</si>
  <si>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</si>
  <si>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</si>
  <si>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</si>
  <si>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</si>
  <si>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</si>
  <si>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</si>
  <si>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</si>
  <si>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</si>
  <si>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</si>
  <si>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</si>
  <si>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</si>
  <si>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</si>
  <si>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</si>
  <si>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</si>
  <si>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</si>
  <si>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</si>
  <si>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</si>
  <si>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</si>
  <si>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</si>
  <si>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</si>
  <si>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</si>
  <si>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</si>
  <si>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</si>
  <si>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</si>
  <si>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</si>
  <si>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</si>
  <si>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</si>
  <si>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</si>
  <si>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</si>
  <si>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</si>
  <si>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</si>
  <si>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</si>
  <si>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</si>
  <si>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</si>
  <si>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</si>
  <si>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</si>
  <si>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</si>
  <si>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</si>
  <si>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</si>
  <si>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</si>
  <si>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</si>
  <si>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</si>
  <si>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</si>
  <si>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</si>
  <si>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</si>
  <si>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</si>
  <si>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</si>
  <si>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</si>
  <si>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</si>
  <si>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</si>
  <si>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</si>
  <si>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</si>
  <si>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</si>
  <si>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</si>
  <si>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</si>
  <si>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</si>
  <si>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</si>
  <si>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</si>
  <si>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</si>
  <si>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</si>
  <si>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</si>
  <si>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</si>
  <si>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</si>
  <si>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</si>
  <si>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</si>
  <si>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</si>
  <si>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</si>
  <si>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</si>
  <si>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</si>
  <si>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</si>
  <si>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</si>
  <si>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</si>
  <si>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</si>
  <si>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</si>
  <si>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</si>
  <si>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</si>
  <si>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</si>
  <si>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</si>
  <si>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</si>
  <si>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</si>
  <si>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</si>
  <si>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</si>
  <si>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</si>
  <si>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</si>
  <si>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</si>
  <si>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</si>
  <si>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</si>
  <si>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</si>
  <si>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</si>
  <si>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</si>
  <si>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</si>
  <si>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</si>
  <si>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</si>
  <si>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</si>
  <si>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</si>
  <si>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</si>
  <si>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</si>
  <si>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</si>
  <si>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</si>
  <si>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</si>
  <si>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</si>
  <si>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</si>
  <si>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</si>
  <si>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</si>
  <si>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</si>
  <si>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</si>
  <si>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</si>
  <si>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</si>
  <si>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</si>
  <si>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</si>
  <si>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</si>
  <si>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</si>
  <si>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</si>
  <si>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</si>
  <si>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</si>
  <si>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</si>
  <si>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</si>
  <si>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</si>
  <si>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</si>
  <si>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</si>
  <si>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</si>
  <si>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</si>
  <si>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</si>
  <si>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</si>
  <si>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</si>
  <si>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</si>
  <si>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</si>
  <si>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</si>
  <si>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</si>
  <si>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</si>
  <si>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</si>
  <si>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</si>
  <si>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</si>
  <si>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</si>
  <si>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</si>
  <si>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</si>
  <si>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</si>
  <si>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</si>
  <si>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</si>
  <si>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</si>
  <si>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</si>
  <si>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</si>
  <si>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</si>
  <si>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</si>
  <si>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</si>
  <si>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</si>
  <si>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</si>
  <si>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</si>
  <si>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</si>
  <si>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</si>
  <si>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</si>
  <si>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</si>
  <si>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</si>
  <si>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</si>
  <si>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</si>
  <si>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</si>
  <si>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</si>
  <si>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</si>
  <si>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</si>
  <si>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</si>
  <si>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</si>
  <si>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</si>
  <si>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</si>
  <si>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</si>
  <si>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</si>
  <si>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</si>
  <si>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</si>
  <si>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</si>
  <si>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</si>
  <si>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</si>
  <si>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</si>
  <si>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</si>
  <si>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</si>
  <si>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</si>
  <si>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</si>
  <si>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</si>
  <si>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</si>
  <si>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</si>
  <si>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</si>
  <si>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</si>
  <si>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</si>
  <si>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</si>
  <si>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</si>
  <si>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</si>
  <si>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</si>
  <si>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</si>
  <si>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</si>
  <si>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</si>
  <si>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</si>
  <si>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</si>
  <si>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</si>
  <si>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</si>
  <si>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</si>
  <si>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</si>
  <si>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</si>
  <si>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</si>
  <si>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</si>
  <si>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</si>
  <si>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</si>
  <si>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</si>
  <si>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</si>
  <si>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</si>
  <si>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</si>
  <si>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</si>
  <si>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</si>
  <si>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</si>
  <si>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</si>
  <si>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</si>
  <si>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</si>
  <si>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</si>
  <si>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</si>
  <si>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</si>
  <si>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</si>
  <si>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</si>
  <si>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</si>
  <si>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</si>
  <si>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</si>
  <si>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</si>
  <si>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</si>
  <si>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</si>
  <si>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</si>
  <si>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</si>
  <si>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</si>
  <si>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</si>
  <si>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</si>
  <si>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</si>
  <si>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</si>
  <si>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</si>
  <si>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</si>
  <si>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</si>
  <si>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</si>
  <si>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</si>
  <si>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</si>
  <si>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</si>
  <si>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</si>
  <si>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</si>
  <si>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</si>
  <si>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</si>
  <si>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</si>
  <si>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</si>
  <si>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</si>
  <si>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</si>
  <si>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</si>
  <si>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</si>
  <si>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</si>
  <si>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</si>
  <si>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</si>
  <si>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</si>
  <si>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</si>
  <si>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</si>
  <si>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</si>
  <si>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</si>
  <si>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</si>
  <si>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</si>
  <si>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</si>
  <si>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</si>
  <si>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</si>
  <si>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</si>
  <si>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</si>
  <si>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</si>
  <si>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</si>
  <si>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</si>
  <si>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</si>
  <si>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</si>
  <si>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</si>
  <si>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</si>
  <si>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</si>
  <si>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</si>
  <si>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</si>
  <si>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</si>
  <si>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</si>
  <si>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</si>
  <si>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</si>
  <si>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</si>
  <si>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</si>
  <si>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</si>
  <si>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</si>
  <si>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</si>
  <si>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</si>
  <si>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</si>
  <si>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</si>
  <si>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</si>
  <si>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</si>
  <si>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</si>
  <si>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</si>
  <si>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</si>
  <si>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</si>
  <si>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</si>
  <si>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</si>
  <si>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</si>
  <si>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</si>
  <si>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</si>
  <si>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</si>
  <si>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</si>
  <si>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</si>
  <si>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</si>
  <si>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</si>
  <si>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</si>
  <si>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</si>
  <si>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</si>
  <si>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</si>
  <si>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</si>
  <si>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</si>
  <si>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</si>
  <si>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</si>
  <si>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</si>
  <si>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</si>
  <si>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</si>
  <si>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</si>
  <si>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</si>
  <si>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</si>
  <si>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</si>
  <si>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</si>
  <si>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</si>
  <si>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</si>
  <si>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</si>
  <si>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</si>
  <si>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</si>
  <si>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</si>
  <si>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</si>
  <si>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</si>
  <si>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</si>
  <si>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</si>
  <si>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</si>
  <si>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</si>
  <si>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</si>
  <si>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</si>
  <si>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</si>
  <si>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</si>
  <si>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</si>
  <si>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</si>
  <si>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</si>
  <si>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</si>
  <si>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</si>
  <si>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</si>
  <si>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</si>
  <si>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</si>
  <si>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</si>
  <si>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</si>
  <si>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</si>
  <si>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</si>
  <si>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</si>
  <si>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</si>
  <si>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</si>
  <si>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</si>
  <si>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</si>
  <si>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</si>
  <si>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</si>
  <si>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</si>
  <si>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</si>
  <si>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</si>
  <si>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</si>
  <si>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</si>
  <si>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</si>
  <si>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</si>
  <si>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</si>
  <si>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</si>
  <si>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</si>
  <si>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</si>
  <si>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</si>
  <si>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</si>
  <si>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</si>
  <si>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</si>
  <si>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</si>
  <si>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</si>
  <si>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</si>
  <si>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</si>
  <si>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</si>
  <si>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</si>
  <si>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</si>
  <si>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</si>
  <si>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</si>
  <si>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</si>
  <si>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</si>
  <si>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</si>
  <si>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</si>
  <si>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</si>
  <si>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</si>
  <si>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</si>
  <si>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</si>
  <si>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</si>
  <si>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</si>
  <si>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</si>
  <si>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</si>
  <si>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</si>
  <si>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</si>
  <si>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</si>
  <si>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</si>
  <si>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</si>
  <si>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</si>
  <si>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</si>
  <si>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</si>
  <si>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</si>
  <si>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</si>
  <si>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</si>
  <si>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</si>
  <si>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</si>
  <si>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</si>
  <si>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</si>
  <si>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</si>
  <si>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</si>
  <si>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</si>
  <si>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</si>
  <si>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</si>
  <si>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</si>
  <si>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</si>
  <si>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</si>
  <si>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</si>
  <si>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</si>
  <si>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</si>
  <si>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</si>
  <si>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</si>
  <si>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</si>
  <si>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</si>
  <si>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</si>
  <si>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</si>
  <si>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</si>
  <si>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</si>
  <si>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</si>
  <si>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</si>
  <si>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</si>
  <si>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</si>
  <si>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</si>
  <si>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</si>
  <si>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</si>
  <si>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</si>
  <si>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</si>
  <si>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</si>
  <si>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</si>
  <si>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</si>
  <si>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</si>
  <si>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</si>
  <si>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</si>
  <si>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</si>
  <si>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</si>
  <si>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</si>
  <si>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</si>
  <si>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</si>
  <si>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</si>
  <si>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</si>
  <si>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</si>
  <si>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</si>
  <si>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</si>
  <si>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</si>
  <si>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</si>
  <si>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</si>
  <si>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</si>
  <si>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</si>
  <si>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</si>
  <si>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</si>
  <si>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</si>
  <si>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</si>
  <si>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</si>
  <si>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</si>
  <si>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</si>
  <si>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</si>
  <si>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</si>
  <si>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</si>
  <si>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</si>
  <si>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</si>
  <si>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</si>
  <si>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</si>
  <si>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</si>
  <si>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</si>
  <si>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</si>
  <si>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</si>
  <si>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</si>
  <si>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</si>
  <si>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</si>
  <si>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</si>
  <si>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</si>
  <si>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</si>
  <si>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</si>
  <si>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</si>
  <si>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</si>
  <si>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</si>
  <si>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</si>
  <si>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</si>
  <si>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</si>
  <si>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</si>
  <si>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</si>
  <si>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</si>
  <si>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</si>
  <si>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</si>
  <si>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</si>
  <si>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</si>
  <si>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</si>
  <si>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</si>
  <si>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</si>
  <si>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</si>
  <si>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</si>
  <si>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</si>
  <si>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</si>
  <si>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</si>
  <si>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</si>
  <si>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</si>
  <si>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</si>
  <si>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</si>
  <si>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</si>
  <si>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</si>
  <si>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</si>
  <si>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</si>
  <si>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</si>
  <si>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</si>
  <si>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</si>
  <si>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</si>
  <si>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</si>
  <si>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</si>
  <si>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</si>
  <si>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</si>
  <si>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</si>
  <si>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</si>
  <si>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</si>
  <si>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</si>
  <si>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</si>
  <si>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</si>
  <si>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</si>
  <si>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</si>
  <si>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</si>
  <si>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</si>
  <si>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</si>
  <si>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</si>
  <si>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</si>
  <si>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</si>
  <si>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</si>
  <si>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</si>
  <si>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</si>
  <si>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</si>
  <si>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</si>
  <si>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</si>
  <si>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</si>
  <si>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</si>
  <si>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</si>
  <si>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</si>
  <si>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</si>
  <si>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</si>
  <si>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</si>
  <si>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</si>
  <si>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</si>
  <si>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</si>
  <si>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</si>
  <si>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</si>
  <si>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</si>
  <si>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</si>
  <si>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</si>
  <si>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</si>
  <si>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</si>
  <si>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</si>
  <si>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</si>
  <si>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</si>
  <si>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</si>
  <si>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</si>
  <si>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</si>
  <si>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</si>
  <si>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</si>
  <si>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</si>
  <si>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</si>
  <si>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</si>
  <si>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</si>
  <si>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</si>
  <si>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</si>
  <si>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</si>
  <si>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</si>
  <si>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</si>
  <si>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</si>
  <si>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</si>
  <si>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</si>
  <si>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</si>
  <si>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</si>
  <si>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</si>
  <si>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</si>
  <si>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</si>
  <si>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</si>
  <si>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</si>
  <si>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</si>
  <si>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</si>
  <si>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</si>
  <si>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</si>
  <si>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</si>
  <si>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</si>
  <si>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</si>
  <si>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</si>
  <si>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</si>
  <si>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</si>
  <si>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</si>
  <si>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</si>
  <si>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</si>
  <si>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</si>
  <si>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</si>
  <si>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</si>
  <si>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</si>
  <si>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</si>
  <si>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</si>
  <si>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</si>
  <si>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</si>
  <si>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</si>
  <si>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</si>
  <si>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</si>
  <si>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</si>
  <si>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</si>
  <si>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</si>
  <si>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</si>
  <si>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</si>
  <si>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</si>
  <si>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</si>
  <si>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</si>
  <si>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</si>
  <si>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</si>
  <si>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</si>
  <si>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</si>
  <si>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</si>
  <si>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</si>
  <si>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</si>
  <si>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</si>
  <si>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</si>
  <si>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</si>
  <si>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</si>
  <si>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</si>
  <si>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</si>
  <si>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</si>
  <si>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</si>
  <si>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</si>
  <si>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</si>
  <si>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</si>
  <si>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</si>
  <si>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</si>
  <si>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</si>
  <si>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</si>
  <si>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</si>
  <si>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</si>
  <si>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</si>
  <si>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</si>
  <si>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</si>
  <si>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</si>
  <si>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</si>
  <si>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</si>
  <si>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</si>
  <si>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</si>
  <si>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</si>
  <si>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</si>
  <si>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</si>
  <si>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</si>
  <si>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</si>
  <si>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</si>
  <si>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</si>
  <si>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</si>
  <si>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</si>
  <si>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</si>
  <si>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</si>
  <si>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</si>
  <si>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</si>
  <si>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</si>
  <si>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</si>
  <si>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</si>
  <si>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</si>
  <si>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</si>
  <si>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</si>
  <si>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</si>
  <si>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</si>
  <si>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</si>
  <si>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</si>
  <si>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</si>
  <si>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</si>
  <si>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</si>
  <si>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</si>
  <si>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</si>
  <si>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</si>
  <si>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</si>
  <si>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</si>
  <si>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</si>
  <si>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</si>
  <si>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</si>
  <si>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</si>
  <si>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</si>
  <si>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</si>
  <si>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</si>
  <si>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</si>
  <si>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</si>
  <si>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</si>
  <si>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</si>
  <si>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</si>
  <si>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</si>
  <si>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</si>
  <si>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</si>
  <si>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</si>
  <si>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</si>
  <si>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</si>
  <si>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</si>
  <si>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</si>
  <si>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</si>
  <si>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</si>
  <si>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</si>
  <si>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</si>
  <si>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</si>
  <si>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</si>
  <si>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</si>
  <si>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</si>
  <si>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</si>
  <si>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</si>
  <si>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</si>
  <si>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</si>
  <si>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</si>
  <si>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</si>
  <si>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</si>
  <si>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</si>
  <si>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</si>
  <si>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</si>
  <si>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</si>
  <si>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</si>
  <si>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</si>
  <si>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</si>
  <si>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</si>
  <si>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</si>
  <si>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</si>
  <si>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</si>
  <si>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</si>
  <si>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</si>
  <si>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</si>
  <si>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</si>
  <si>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</si>
  <si>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</si>
  <si>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</si>
  <si>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</si>
  <si>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</si>
  <si>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</si>
  <si>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</si>
  <si>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</si>
  <si>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</si>
  <si>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</si>
  <si>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</si>
  <si>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</si>
  <si>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</si>
  <si>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</si>
  <si>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</si>
  <si>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</si>
  <si>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</si>
  <si>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</si>
  <si>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</si>
  <si>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</si>
  <si>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</si>
  <si>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</si>
  <si>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</si>
  <si>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</si>
  <si>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</si>
  <si>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</si>
  <si>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</si>
  <si>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</si>
  <si>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</si>
  <si>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</si>
  <si>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</si>
  <si>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</si>
  <si>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</si>
  <si>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</si>
  <si>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</si>
  <si>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</si>
  <si>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</si>
  <si>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</si>
  <si>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</si>
  <si>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</si>
  <si>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</si>
  <si>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</si>
  <si>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</si>
  <si>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</si>
  <si>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</si>
  <si>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</si>
  <si>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</si>
  <si>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</si>
  <si>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</si>
  <si>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</si>
  <si>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</si>
  <si>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</si>
  <si>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</si>
  <si>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</si>
  <si>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</si>
  <si>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</si>
  <si>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</si>
  <si>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</si>
  <si>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</si>
  <si>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</si>
  <si>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</si>
  <si>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</si>
  <si>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</si>
  <si>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</si>
  <si>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</si>
  <si>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</si>
  <si>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</si>
  <si>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</si>
  <si>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</si>
  <si>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</si>
  <si>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</si>
  <si>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</si>
  <si>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</si>
  <si>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</si>
  <si>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</si>
  <si>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</si>
  <si>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</si>
  <si>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</si>
  <si>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</si>
  <si>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</si>
  <si>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</si>
  <si>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</si>
  <si>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</si>
  <si>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</si>
  <si>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</si>
  <si>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</si>
  <si>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</si>
  <si>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</si>
  <si>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</si>
  <si>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</si>
  <si>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</si>
  <si>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</si>
  <si>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</si>
  <si>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</si>
  <si>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</si>
  <si>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</si>
  <si>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</si>
  <si>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</si>
  <si>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</si>
  <si>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</si>
  <si>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</si>
  <si>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</si>
  <si>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</si>
  <si>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</si>
  <si>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</si>
  <si>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</si>
  <si>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</si>
  <si>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</si>
  <si>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</si>
  <si>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</si>
  <si>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</si>
  <si>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</si>
  <si>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</si>
  <si>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</si>
  <si>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</si>
  <si>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</si>
  <si>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</si>
  <si>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</si>
  <si>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</si>
  <si>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</si>
  <si>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</si>
  <si>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</si>
  <si>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</si>
  <si>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</si>
  <si>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</si>
  <si>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</si>
  <si>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</si>
  <si>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</si>
  <si>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</si>
  <si>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</si>
  <si>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</si>
  <si>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</si>
  <si>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</si>
  <si>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</si>
  <si>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</si>
  <si>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</si>
  <si>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</si>
  <si>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</si>
  <si>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</si>
  <si>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</si>
  <si>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</si>
  <si>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</si>
  <si>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</si>
  <si>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</si>
  <si>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</si>
  <si>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</si>
  <si>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</si>
  <si>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</si>
  <si>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</si>
  <si>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</si>
  <si>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</si>
  <si>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</si>
  <si>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</si>
  <si>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</si>
  <si>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</si>
  <si>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</si>
  <si>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</si>
  <si>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</si>
  <si>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</si>
  <si>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</si>
  <si>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</si>
  <si>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</si>
  <si>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</si>
  <si>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</si>
  <si>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</si>
  <si>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</si>
  <si>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</si>
  <si>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</si>
  <si>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</si>
  <si>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</si>
  <si>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</si>
  <si>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</si>
  <si>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</si>
  <si>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</si>
  <si>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</si>
  <si>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</si>
  <si>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</si>
  <si>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</si>
  <si>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</si>
  <si>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</si>
  <si>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</si>
  <si>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</si>
  <si>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</si>
  <si>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</si>
  <si>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</si>
  <si>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</si>
  <si>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</si>
  <si>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</si>
  <si>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</si>
  <si>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</si>
  <si>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</si>
  <si>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</si>
  <si>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</si>
  <si>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</si>
  <si>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</si>
  <si>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</si>
  <si>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</si>
  <si>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</si>
  <si>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</si>
  <si>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</si>
  <si>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</si>
  <si>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</si>
  <si>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</si>
  <si>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</si>
  <si>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</si>
  <si>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</si>
  <si>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</si>
  <si>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</si>
  <si>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</si>
  <si>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</si>
  <si>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</si>
  <si>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</si>
  <si>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</si>
  <si>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</si>
  <si>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</si>
  <si>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</si>
  <si>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</si>
  <si>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</si>
  <si>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</si>
  <si>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</si>
  <si>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</si>
  <si>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</si>
  <si>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</si>
  <si>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</si>
  <si>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</si>
  <si>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</si>
  <si>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</si>
  <si>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</si>
  <si>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</si>
  <si>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</si>
  <si>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</si>
  <si>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</si>
  <si>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</si>
  <si>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</si>
  <si>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</si>
  <si>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</si>
  <si>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</si>
  <si>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</si>
  <si>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</si>
  <si>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</si>
  <si>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</si>
  <si>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</si>
  <si>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</si>
  <si>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</si>
  <si>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</si>
  <si>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</si>
  <si>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</si>
  <si>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</si>
  <si>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</si>
  <si>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</si>
  <si>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</si>
  <si>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</si>
  <si>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</si>
  <si>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</si>
  <si>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</si>
  <si>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</si>
  <si>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</si>
  <si>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</si>
  <si>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</si>
  <si>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</si>
  <si>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</si>
  <si>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</si>
  <si>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</si>
  <si>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</si>
  <si>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</si>
  <si>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</si>
  <si>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</si>
  <si>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</si>
  <si>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</si>
  <si>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</si>
  <si>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</si>
  <si>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</si>
  <si>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</si>
  <si>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</si>
  <si>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</si>
  <si>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</si>
  <si>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</si>
  <si>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</si>
  <si>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</si>
  <si>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</si>
  <si>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</si>
  <si>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</si>
  <si>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</si>
  <si>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</si>
  <si>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</si>
  <si>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</si>
  <si>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</si>
  <si>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</si>
  <si>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</si>
  <si>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</si>
  <si>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</si>
  <si>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</si>
  <si>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</si>
  <si>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</si>
  <si>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</si>
  <si>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</si>
  <si>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</si>
  <si>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</si>
  <si>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</si>
  <si>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</si>
  <si>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</si>
  <si>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</si>
  <si>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</si>
  <si>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</si>
  <si>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</si>
  <si>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</si>
  <si>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</si>
  <si>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</si>
  <si>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</si>
  <si>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</si>
  <si>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</si>
  <si>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</si>
  <si>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</si>
  <si>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</si>
  <si>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</si>
  <si>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</si>
  <si>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</si>
  <si>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</si>
  <si>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</si>
  <si>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</si>
  <si>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</si>
  <si>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</si>
  <si>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</si>
  <si>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</si>
  <si>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</si>
  <si>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</si>
  <si>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</si>
  <si>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</si>
  <si>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</si>
  <si>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</si>
  <si>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</si>
  <si>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</si>
  <si>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</si>
  <si>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</si>
  <si>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</si>
  <si>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</si>
  <si>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</si>
  <si>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</si>
  <si>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</si>
  <si>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</si>
  <si>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</si>
  <si>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</si>
  <si>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</si>
  <si>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</si>
  <si>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</si>
  <si>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</si>
  <si>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</si>
  <si>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</si>
  <si>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</si>
  <si>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</si>
  <si>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</si>
  <si>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</si>
  <si>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</si>
  <si>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</si>
  <si>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</si>
  <si>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</si>
  <si>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</si>
  <si>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</si>
  <si>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</si>
  <si>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</si>
  <si>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</si>
  <si>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</si>
  <si>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</si>
  <si>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</si>
  <si>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</si>
  <si>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</si>
  <si>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</si>
  <si>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</si>
  <si>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</si>
  <si>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</si>
  <si>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</si>
  <si>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</si>
  <si>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</si>
  <si>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</si>
  <si>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</si>
  <si>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</si>
  <si>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</si>
  <si>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</si>
  <si>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</si>
  <si>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</si>
  <si>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</si>
  <si>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</si>
  <si>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</si>
  <si>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</si>
  <si>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</si>
  <si>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</si>
  <si>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</si>
  <si>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</si>
  <si>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</si>
  <si>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</si>
  <si>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</si>
  <si>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</si>
  <si>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</si>
  <si>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</si>
  <si>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</si>
  <si>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</si>
  <si>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</si>
  <si>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</si>
  <si>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</si>
  <si>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</si>
  <si>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</si>
  <si>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</si>
  <si>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</si>
  <si>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</si>
  <si>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</si>
  <si>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</si>
  <si>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</si>
  <si>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</si>
  <si>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</si>
  <si>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</si>
  <si>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</si>
  <si>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</si>
  <si>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</si>
  <si>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</si>
  <si>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</si>
  <si>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</si>
  <si>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</si>
  <si>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</si>
  <si>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</si>
  <si>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</si>
  <si>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</si>
  <si>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</si>
  <si>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</si>
  <si>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</si>
  <si>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</si>
  <si>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</si>
  <si>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</si>
  <si>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</si>
  <si>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</si>
  <si>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</si>
  <si>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</si>
  <si>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</si>
  <si>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</si>
  <si>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</si>
  <si>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</si>
  <si>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</si>
  <si>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</si>
  <si>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</si>
  <si>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</si>
  <si>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</si>
  <si>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</si>
  <si>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</si>
  <si>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</si>
  <si>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</si>
  <si>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</si>
  <si>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</si>
  <si>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</si>
  <si>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</si>
  <si>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</si>
  <si>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</si>
  <si>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</si>
  <si>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</si>
  <si>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</si>
  <si>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</si>
  <si>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</si>
  <si>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</si>
  <si>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</si>
  <si>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</si>
  <si>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</si>
  <si>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</si>
  <si>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</si>
  <si>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</si>
  <si>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</si>
  <si>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</si>
  <si>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</si>
  <si>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</si>
  <si>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</si>
  <si>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</si>
  <si>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</si>
  <si>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</si>
  <si>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</si>
  <si>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</si>
  <si>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</si>
  <si>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</si>
  <si>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</si>
  <si>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</si>
  <si>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</si>
  <si>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</si>
  <si>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</si>
  <si>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</si>
  <si>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</si>
  <si>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</si>
  <si>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</si>
  <si>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</si>
  <si>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</si>
  <si>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</si>
  <si>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</si>
  <si>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</si>
  <si>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</si>
  <si>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</si>
  <si>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</si>
  <si>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</si>
  <si>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</si>
  <si>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</si>
  <si>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</si>
  <si>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</si>
  <si>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</si>
  <si>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</si>
  <si>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</si>
  <si>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</si>
  <si>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</si>
  <si>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</si>
  <si>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</si>
  <si>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</si>
  <si>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</si>
  <si>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</si>
  <si>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</si>
  <si>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</si>
  <si>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</si>
  <si>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</si>
  <si>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</si>
  <si>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</si>
  <si>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</si>
  <si>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</si>
  <si>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</si>
  <si>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</si>
  <si>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</si>
  <si>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</si>
  <si>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</si>
  <si>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</si>
  <si>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</si>
  <si>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</si>
  <si>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</si>
  <si>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</si>
  <si>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</si>
  <si>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</si>
  <si>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</si>
  <si>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</si>
  <si>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</si>
  <si>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</si>
  <si>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</si>
  <si>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</si>
  <si>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</si>
  <si>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</si>
  <si>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</si>
  <si>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</si>
  <si>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</si>
  <si>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</si>
  <si>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</si>
  <si>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</si>
  <si>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</si>
  <si>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</si>
  <si>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</si>
  <si>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</si>
  <si>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</si>
  <si>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</si>
  <si>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</si>
  <si>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</si>
  <si>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</si>
  <si>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</si>
  <si>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</si>
  <si>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</si>
  <si>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</si>
  <si>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</si>
  <si>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</si>
  <si>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</si>
  <si>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</si>
  <si>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</si>
  <si>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</si>
  <si>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</si>
  <si>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</si>
  <si>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</si>
  <si>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</si>
  <si>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</si>
  <si>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</si>
  <si>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</si>
  <si>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</si>
  <si>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</si>
  <si>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</si>
  <si>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</si>
  <si>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</si>
  <si>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</si>
  <si>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</si>
  <si>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</si>
  <si>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</si>
  <si>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</si>
  <si>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</si>
  <si>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</si>
  <si>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</si>
  <si>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</si>
  <si>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</si>
  <si>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</si>
  <si>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</si>
  <si>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</si>
  <si>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</si>
  <si>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</si>
  <si>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</si>
  <si>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</si>
  <si>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</si>
  <si>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</si>
  <si>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</si>
  <si>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</si>
  <si>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</si>
  <si>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</si>
  <si>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</si>
  <si>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</si>
  <si>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</si>
  <si>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</si>
  <si>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</si>
  <si>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</si>
  <si>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</si>
  <si>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</si>
  <si>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</si>
  <si>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</si>
  <si>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</si>
  <si>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</si>
  <si>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</si>
  <si>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</si>
  <si>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</si>
  <si>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</si>
  <si>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</si>
  <si>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</si>
  <si>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</si>
  <si>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</si>
  <si>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</si>
  <si>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</si>
  <si>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</si>
  <si>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</si>
  <si>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</si>
  <si>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</si>
  <si>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</si>
  <si>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</si>
  <si>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</si>
  <si>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</si>
  <si>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</si>
  <si>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</si>
  <si>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</si>
  <si>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</si>
  <si>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</si>
  <si>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</si>
  <si>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</si>
  <si>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</si>
  <si>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</si>
  <si>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</si>
  <si>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</si>
  <si>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</si>
  <si>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</si>
  <si>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</si>
  <si>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</si>
  <si>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</si>
  <si>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</si>
  <si>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</si>
  <si>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</si>
  <si>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</si>
  <si>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</si>
  <si>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</si>
  <si>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</si>
  <si>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</si>
  <si>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</si>
  <si>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</si>
  <si>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</si>
  <si>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</si>
  <si>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</si>
  <si>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</si>
  <si>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</si>
  <si>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</si>
  <si>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</si>
  <si>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</si>
  <si>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</si>
  <si>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</si>
  <si>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</si>
  <si>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</si>
  <si>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</si>
  <si>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</si>
  <si>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</si>
  <si>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</si>
  <si>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</si>
  <si>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</si>
  <si>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</si>
  <si>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</si>
  <si>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</si>
  <si>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</si>
  <si>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</si>
  <si>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</si>
  <si>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</si>
  <si>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</si>
  <si>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</si>
  <si>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</si>
  <si>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</si>
  <si>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</si>
  <si>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</si>
  <si>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</si>
  <si>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</si>
  <si>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</si>
  <si>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</si>
  <si>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</si>
  <si>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</si>
  <si>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</si>
  <si>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</si>
  <si>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</si>
  <si>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</si>
  <si>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</si>
  <si>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</si>
  <si>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</si>
  <si>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</si>
  <si>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</si>
  <si>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</si>
  <si>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</si>
  <si>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</si>
  <si>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</si>
  <si>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</si>
  <si>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</si>
  <si>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</si>
  <si>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</si>
  <si>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</si>
  <si>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</si>
  <si>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</si>
  <si>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</si>
  <si>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</si>
  <si>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</si>
  <si>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</si>
  <si>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</si>
  <si>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</si>
  <si>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</si>
  <si>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</si>
  <si>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</si>
  <si>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</si>
  <si>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</si>
  <si>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</si>
  <si>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</si>
  <si>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</si>
  <si>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</si>
  <si>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</si>
  <si>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</si>
  <si>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</si>
  <si>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</si>
  <si>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</si>
  <si>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</si>
  <si>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</si>
  <si>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</si>
  <si>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</si>
  <si>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</si>
  <si>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</si>
  <si>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</si>
  <si>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</si>
  <si>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</si>
  <si>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</si>
  <si>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</si>
  <si>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</si>
  <si>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</si>
  <si>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</si>
  <si>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</si>
  <si>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</si>
  <si>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</si>
  <si>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</si>
  <si>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</si>
  <si>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</si>
  <si>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</si>
  <si>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</si>
  <si>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</si>
  <si>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</si>
  <si>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</si>
  <si>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</si>
  <si>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</si>
  <si>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</si>
  <si>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</si>
  <si>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</si>
  <si>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</si>
  <si>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</si>
  <si>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</si>
  <si>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</si>
  <si>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</si>
  <si>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</si>
  <si>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</si>
  <si>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</si>
  <si>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</si>
  <si>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</si>
  <si>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</si>
  <si>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</si>
  <si>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</si>
  <si>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</si>
  <si>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</si>
  <si>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</si>
  <si>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</si>
  <si>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</si>
  <si>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</si>
  <si>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</si>
  <si>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</si>
  <si>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</si>
  <si>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</si>
  <si>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</si>
  <si>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</si>
  <si>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</si>
  <si>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</si>
  <si>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</si>
  <si>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</si>
  <si>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</si>
  <si>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</si>
  <si>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</si>
  <si>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</si>
  <si>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</si>
  <si>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</si>
  <si>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</si>
  <si>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</si>
  <si>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</si>
  <si>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</si>
  <si>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</si>
  <si>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</si>
  <si>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</si>
  <si>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</si>
  <si>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</si>
  <si>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</si>
  <si>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</si>
  <si>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</si>
  <si>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</si>
  <si>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</si>
  <si>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</si>
  <si>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</si>
  <si>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</si>
  <si>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</si>
  <si>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</si>
  <si>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</si>
  <si>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</si>
  <si>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</si>
  <si>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</si>
  <si>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</si>
  <si>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</si>
  <si>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</si>
  <si>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</si>
  <si>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</si>
  <si>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</si>
  <si>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</si>
  <si>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</si>
  <si>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</si>
  <si>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</si>
  <si>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</si>
  <si>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</si>
  <si>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</si>
  <si>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</si>
  <si>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</si>
  <si>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</si>
  <si>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</si>
  <si>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</si>
  <si>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</si>
  <si>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</si>
  <si>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</si>
  <si>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</si>
  <si>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</si>
  <si>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</si>
  <si>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</si>
  <si>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</si>
  <si>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</si>
  <si>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</si>
  <si>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</si>
  <si>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</si>
  <si>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</si>
  <si>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</si>
  <si>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</si>
  <si>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</si>
  <si>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</si>
  <si>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</si>
  <si>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</si>
  <si>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</si>
  <si>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</si>
  <si>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</si>
  <si>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</si>
  <si>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</si>
  <si>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</si>
  <si>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</si>
  <si>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</si>
  <si>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</si>
  <si>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</si>
  <si>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</si>
  <si>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</si>
  <si>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</si>
  <si>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</si>
  <si>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</si>
  <si>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</si>
  <si>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</si>
  <si>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</si>
  <si>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</si>
  <si>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</si>
  <si>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</si>
  <si>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</si>
  <si>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</si>
  <si>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</si>
  <si>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</si>
  <si>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</si>
  <si>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</si>
  <si>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</si>
  <si>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</si>
  <si>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</si>
  <si>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</si>
  <si>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</si>
  <si>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</si>
  <si>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</si>
  <si>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</si>
  <si>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</si>
  <si>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</si>
  <si>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</si>
  <si>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</si>
  <si>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</si>
  <si>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</si>
  <si>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</si>
  <si>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</si>
  <si>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</si>
  <si>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</si>
  <si>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</si>
  <si>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</si>
  <si>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</si>
  <si>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</si>
  <si>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</si>
  <si>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</si>
  <si>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</si>
  <si>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</si>
  <si>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</si>
  <si>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</si>
  <si>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</si>
  <si>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</si>
  <si>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</si>
  <si>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</si>
  <si>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</si>
  <si>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</si>
  <si>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</si>
  <si>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</si>
  <si>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</si>
  <si>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</si>
  <si>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</si>
  <si>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</si>
  <si>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</si>
  <si>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</si>
  <si>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</si>
  <si>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</si>
  <si>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</si>
  <si>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</si>
  <si>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</si>
  <si>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</si>
  <si>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</si>
  <si>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</si>
  <si>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</si>
  <si>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</si>
  <si>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</si>
  <si>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</si>
  <si>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</si>
  <si>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</si>
  <si>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</si>
  <si>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</si>
  <si>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</si>
  <si>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</si>
  <si>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</si>
  <si>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</si>
  <si>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</si>
  <si>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</si>
  <si>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</si>
  <si>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</si>
  <si>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</si>
  <si>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</si>
  <si>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</si>
  <si>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</si>
  <si>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</si>
  <si>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</si>
  <si>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</si>
  <si>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</si>
  <si>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</si>
  <si>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</si>
  <si>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</si>
  <si>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</si>
  <si>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</si>
  <si>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</si>
  <si>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</si>
  <si>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</si>
  <si>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</si>
  <si>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</si>
  <si>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</si>
  <si>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</si>
  <si>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</si>
  <si>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</si>
  <si>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</si>
  <si>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</si>
  <si>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</si>
  <si>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</si>
  <si>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</si>
  <si>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</si>
  <si>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</si>
  <si>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</si>
  <si>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</si>
  <si>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</si>
  <si>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</si>
  <si>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</si>
  <si>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</si>
  <si>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</si>
  <si>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</si>
  <si>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</si>
  <si>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</si>
  <si>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</si>
  <si>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</si>
  <si>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</si>
  <si>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</si>
  <si>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</si>
  <si>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</si>
  <si>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</si>
  <si>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</si>
  <si>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</si>
  <si>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</si>
  <si>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</si>
  <si>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</si>
  <si>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</si>
  <si>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</si>
  <si>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</si>
  <si>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</si>
  <si>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</si>
  <si>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</si>
  <si>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</si>
  <si>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</si>
  <si>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</si>
  <si>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</si>
  <si>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</si>
  <si>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</si>
  <si>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</si>
  <si>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</si>
  <si>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</si>
  <si>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</si>
  <si>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</si>
  <si>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</si>
  <si>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</si>
  <si>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</si>
  <si>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</si>
  <si>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</si>
  <si>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</si>
  <si>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</si>
  <si>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</si>
  <si>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</si>
  <si>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</si>
  <si>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</si>
  <si>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</si>
  <si>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</si>
  <si>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</si>
  <si>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</si>
  <si>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</si>
  <si>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</si>
  <si>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</si>
  <si>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</si>
  <si>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</si>
  <si>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</si>
  <si>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</si>
  <si>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</si>
  <si>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</si>
  <si>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</si>
  <si>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</si>
  <si>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</si>
  <si>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</si>
  <si>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</si>
  <si>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</si>
  <si>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</si>
  <si>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</si>
  <si>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</si>
  <si>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</si>
  <si>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</si>
  <si>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</si>
  <si>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</si>
  <si>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</si>
  <si>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</si>
  <si>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</si>
  <si>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</si>
  <si>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</si>
  <si>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</si>
  <si>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</si>
  <si>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</si>
  <si>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</si>
  <si>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</si>
  <si>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</si>
  <si>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</si>
  <si>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</si>
  <si>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</si>
  <si>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</si>
  <si>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</si>
  <si>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</si>
  <si>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</si>
  <si>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</si>
  <si>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</si>
  <si>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</si>
  <si>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</si>
  <si>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</si>
  <si>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</si>
  <si>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</si>
  <si>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</si>
  <si>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</si>
  <si>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</si>
  <si>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</si>
  <si>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</si>
  <si>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</si>
  <si>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</si>
  <si>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</si>
  <si>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</si>
  <si>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</si>
  <si>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</si>
  <si>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</si>
  <si>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</si>
  <si>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</si>
  <si>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</si>
  <si>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</si>
  <si>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</si>
  <si>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</si>
  <si>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</si>
  <si>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</si>
  <si>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</si>
  <si>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</si>
  <si>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</si>
  <si>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</si>
  <si>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</si>
  <si>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</si>
  <si>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</si>
  <si>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</si>
  <si>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</si>
  <si>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</si>
  <si>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</si>
  <si>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</si>
  <si>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</si>
  <si>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</si>
  <si>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</si>
  <si>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</si>
  <si>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</si>
  <si>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</si>
  <si>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</si>
  <si>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</si>
  <si>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</si>
  <si>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</si>
  <si>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</si>
  <si>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</si>
  <si>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</si>
  <si>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</si>
  <si>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</si>
  <si>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</si>
  <si>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</si>
  <si>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</si>
  <si>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</si>
  <si>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</si>
  <si>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</si>
  <si>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</si>
  <si>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</si>
  <si>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</si>
  <si>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</si>
  <si>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</si>
  <si>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</si>
  <si>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</si>
  <si>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</si>
  <si>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</si>
  <si>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</si>
  <si>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</si>
  <si>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</si>
  <si>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</si>
  <si>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</si>
  <si>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</si>
  <si>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</si>
  <si>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</si>
  <si>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</si>
  <si>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</si>
  <si>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</si>
  <si>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</si>
  <si>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</si>
  <si>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</si>
  <si>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</si>
  <si>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</si>
  <si>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</si>
  <si>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</si>
  <si>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</si>
  <si>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</si>
  <si>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</si>
  <si>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</si>
  <si>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</si>
  <si>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</si>
  <si>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</si>
  <si>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</si>
  <si>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</si>
  <si>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</si>
  <si>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</si>
  <si>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</si>
  <si>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</si>
  <si>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</si>
  <si>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</si>
  <si>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</si>
  <si>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</si>
  <si>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</si>
  <si>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</si>
  <si>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</si>
  <si>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</si>
  <si>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</si>
  <si>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</si>
  <si>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</si>
  <si>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</si>
  <si>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</si>
  <si>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</si>
  <si>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</si>
  <si>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</si>
  <si>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</si>
  <si>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</si>
  <si>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</si>
  <si>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</si>
  <si>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</si>
  <si>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</si>
  <si>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</si>
  <si>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</si>
  <si>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</si>
  <si>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</si>
  <si>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</si>
  <si>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</si>
  <si>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</si>
  <si>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</si>
  <si>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</si>
  <si>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</si>
  <si>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</si>
  <si>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</si>
  <si>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</si>
  <si>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</si>
  <si>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</si>
  <si>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</si>
  <si>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</si>
  <si>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</si>
  <si>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</si>
  <si>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</si>
  <si>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</si>
  <si>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</si>
  <si>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</si>
  <si>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</si>
  <si>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</si>
  <si>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</si>
  <si>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</si>
  <si>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</si>
  <si>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</si>
  <si>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</si>
  <si>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</si>
  <si>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</si>
  <si>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</si>
  <si>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</si>
  <si>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</si>
  <si>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</si>
  <si>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</si>
  <si>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</si>
  <si>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</si>
  <si>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</si>
  <si>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</si>
  <si>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</si>
  <si>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</si>
  <si>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</si>
  <si>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</si>
  <si>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</si>
  <si>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</si>
  <si>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</si>
  <si>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</si>
  <si>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</si>
  <si>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</si>
  <si>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</si>
  <si>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</si>
  <si>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</si>
  <si>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</si>
  <si>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</si>
  <si>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</si>
  <si>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</si>
  <si>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</si>
  <si>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</si>
  <si>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</si>
  <si>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</si>
  <si>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</si>
  <si>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</si>
  <si>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</si>
  <si>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</si>
  <si>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</si>
  <si>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</si>
  <si>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</si>
  <si>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</si>
  <si>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</si>
  <si>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</si>
  <si>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</si>
  <si>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</si>
  <si>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</si>
  <si>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</si>
  <si>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</si>
  <si>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</si>
  <si>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</si>
  <si>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</si>
  <si>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</si>
  <si>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</si>
  <si>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</si>
  <si>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</si>
  <si>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</si>
  <si>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</si>
  <si>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</si>
  <si>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</si>
  <si>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</si>
  <si>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</si>
  <si>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</si>
  <si>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</si>
  <si>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</si>
  <si>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</si>
  <si>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</si>
  <si>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</si>
  <si>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</si>
  <si>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</si>
  <si>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</si>
  <si>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</si>
  <si>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</si>
  <si>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</si>
  <si>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</si>
  <si>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</si>
  <si>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</si>
  <si>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</si>
  <si>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</si>
  <si>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</si>
  <si>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</si>
  <si>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</si>
  <si>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</si>
  <si>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</si>
  <si>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</si>
  <si>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</si>
  <si>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</si>
  <si>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</si>
  <si>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</si>
  <si>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</si>
  <si>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</si>
  <si>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</si>
  <si>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</si>
  <si>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</si>
  <si>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</si>
  <si>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</si>
  <si>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</si>
  <si>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</si>
  <si>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</si>
  <si>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</si>
  <si>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</si>
  <si>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</si>
  <si>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</si>
  <si>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</si>
  <si>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</si>
  <si>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</si>
  <si>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</si>
  <si>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</si>
  <si>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</si>
  <si>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</si>
  <si>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</si>
  <si>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</si>
  <si>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</si>
  <si>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</si>
  <si>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</si>
  <si>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</si>
  <si>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</si>
  <si>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</si>
  <si>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</si>
  <si>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</si>
  <si>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</si>
  <si>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</si>
  <si>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</si>
  <si>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</si>
  <si>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</si>
  <si>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</si>
  <si>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</si>
  <si>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</si>
  <si>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</si>
  <si>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</si>
  <si>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</si>
  <si>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</si>
  <si>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</si>
  <si>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</si>
  <si>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</si>
  <si>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</si>
  <si>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</si>
  <si>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</si>
  <si>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</si>
  <si>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</si>
  <si>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</si>
  <si>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</si>
  <si>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</si>
  <si>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</si>
  <si>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</si>
  <si>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</si>
  <si>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</si>
  <si>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</si>
  <si>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</si>
  <si>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</si>
  <si>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</si>
  <si>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</si>
  <si>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</si>
  <si>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</si>
  <si>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</si>
  <si>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</si>
  <si>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</si>
  <si>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</si>
  <si>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</si>
  <si>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</si>
  <si>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</si>
  <si>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</si>
  <si>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</si>
  <si>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</si>
  <si>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</si>
  <si>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</si>
  <si>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</si>
  <si>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</si>
  <si>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</si>
  <si>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</si>
  <si>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</si>
  <si>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</si>
  <si>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</si>
  <si>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</si>
  <si>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</si>
  <si>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</si>
  <si>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</si>
  <si>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</si>
  <si>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</si>
  <si>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</si>
  <si>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</si>
  <si>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</si>
  <si>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</si>
  <si>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</si>
  <si>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</si>
  <si>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</si>
  <si>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</si>
  <si>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</si>
  <si>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</si>
  <si>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</si>
  <si>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</si>
  <si>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</si>
  <si>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</si>
  <si>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</si>
  <si>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</si>
  <si>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</si>
  <si>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</si>
  <si>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</si>
  <si>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</si>
  <si>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</si>
  <si>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</si>
  <si>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</si>
  <si>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</si>
  <si>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</si>
  <si>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</si>
  <si>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</si>
  <si>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</si>
  <si>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</si>
  <si>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</si>
  <si>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</si>
  <si>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</si>
  <si>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</si>
  <si>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</si>
  <si>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</si>
  <si>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</si>
  <si>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</si>
  <si>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</si>
  <si>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</si>
  <si>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</si>
  <si>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</si>
  <si>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</si>
  <si>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</si>
  <si>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</si>
  <si>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</si>
  <si>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</si>
  <si>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</si>
  <si>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</si>
  <si>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</si>
  <si>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</si>
  <si>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</si>
  <si>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</si>
  <si>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</si>
  <si>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</si>
  <si>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</si>
  <si>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</si>
  <si>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</si>
  <si>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</si>
  <si>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</si>
  <si>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</si>
  <si>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</si>
  <si>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</si>
  <si>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</si>
  <si>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</si>
  <si>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</si>
  <si>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</si>
  <si>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</si>
  <si>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</si>
  <si>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</si>
  <si>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</si>
  <si>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</si>
  <si>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</si>
  <si>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</si>
  <si>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</si>
  <si>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</si>
  <si>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</si>
  <si>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</si>
  <si>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</si>
  <si>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</si>
  <si>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</si>
  <si>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</si>
  <si>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</si>
  <si>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</si>
  <si>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</si>
  <si>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</si>
  <si>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</si>
  <si>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</si>
  <si>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</si>
  <si>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</si>
  <si>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</si>
  <si>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</si>
  <si>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</si>
  <si>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</si>
  <si>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</si>
  <si>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</si>
  <si>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</si>
  <si>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</si>
  <si>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</si>
  <si>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</si>
  <si>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</si>
  <si>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</si>
  <si>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</si>
  <si>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</si>
  <si>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</si>
  <si>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</si>
  <si>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</si>
  <si>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</si>
  <si>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</si>
  <si>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</si>
  <si>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</si>
  <si>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</si>
  <si>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</si>
  <si>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</si>
  <si>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</si>
  <si>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</si>
  <si>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</si>
  <si>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</si>
  <si>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</si>
  <si>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</si>
  <si>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</si>
  <si>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</si>
  <si>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</si>
  <si>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</si>
  <si>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</si>
  <si>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</si>
  <si>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</si>
  <si>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</si>
  <si>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</si>
  <si>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</si>
  <si>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</si>
  <si>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</si>
  <si>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</si>
  <si>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</si>
  <si>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</si>
  <si>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</si>
  <si>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</si>
  <si>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</si>
  <si>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</si>
  <si>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</si>
  <si>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</si>
  <si>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</si>
  <si>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</si>
  <si>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</si>
  <si>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</si>
  <si>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</si>
  <si>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</si>
  <si>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</si>
  <si>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</si>
  <si>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</si>
  <si>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</si>
  <si>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</si>
  <si>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</si>
  <si>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</si>
  <si>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</si>
  <si>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</si>
  <si>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</si>
  <si>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</si>
  <si>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</si>
  <si>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</si>
  <si>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</si>
  <si>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</si>
  <si>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</si>
  <si>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</si>
  <si>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</si>
  <si>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</si>
  <si>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</si>
  <si>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</si>
  <si>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</si>
  <si>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</si>
  <si>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</si>
  <si>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</si>
  <si>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</si>
  <si>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</si>
  <si>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</si>
  <si>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</si>
  <si>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</si>
  <si>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</si>
  <si>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</si>
  <si>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</si>
  <si>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</si>
  <si>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</si>
  <si>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</si>
  <si>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</si>
  <si>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</si>
  <si>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</si>
  <si>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</si>
  <si>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</si>
  <si>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</si>
  <si>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</si>
  <si>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</si>
  <si>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</si>
  <si>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</si>
  <si>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</si>
  <si>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</si>
  <si>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</si>
  <si>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</si>
  <si>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</si>
  <si>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</si>
  <si>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</si>
  <si>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</si>
  <si>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</si>
  <si>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</si>
  <si>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</si>
  <si>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</si>
  <si>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</si>
  <si>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</si>
  <si>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</si>
  <si>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</si>
  <si>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</si>
  <si>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</si>
  <si>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</si>
  <si>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</si>
  <si>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</si>
  <si>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</si>
  <si>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</si>
  <si>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</si>
  <si>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</si>
  <si>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</si>
  <si>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</si>
  <si>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</si>
  <si>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</si>
  <si>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</si>
  <si>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</si>
  <si>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</si>
  <si>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</si>
  <si>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</si>
  <si>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</si>
  <si>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</si>
  <si>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</si>
  <si>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</si>
  <si>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</si>
  <si>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</si>
  <si>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</si>
  <si>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</si>
  <si>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</si>
  <si>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</si>
  <si>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</si>
  <si>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</si>
  <si>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</si>
  <si>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</si>
  <si>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</si>
  <si>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</si>
  <si>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</si>
  <si>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</si>
  <si>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</si>
  <si>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</si>
  <si>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</si>
  <si>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</si>
  <si>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</si>
  <si>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</si>
  <si>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</si>
  <si>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</si>
  <si>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</si>
  <si>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</si>
  <si>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</si>
  <si>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</si>
  <si>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</si>
  <si>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</si>
  <si>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</si>
  <si>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</si>
  <si>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</si>
  <si>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</si>
  <si>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</si>
  <si>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</si>
  <si>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</si>
  <si>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</si>
  <si>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</si>
  <si>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</si>
  <si>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</si>
  <si>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</si>
  <si>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</si>
  <si>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</si>
  <si>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</si>
  <si>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</si>
  <si>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</si>
  <si>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</si>
  <si>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</si>
  <si>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</si>
  <si>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</si>
  <si>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</si>
  <si>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</si>
  <si>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</si>
  <si>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</si>
  <si>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</si>
  <si>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</si>
  <si>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</si>
  <si>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</si>
  <si>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</si>
  <si>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</si>
  <si>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</si>
  <si>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</si>
  <si>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</si>
  <si>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</si>
  <si>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</si>
  <si>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</si>
  <si>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</si>
  <si>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</si>
  <si>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</si>
  <si>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</si>
  <si>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</si>
  <si>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</si>
  <si>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</si>
  <si>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</si>
  <si>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</si>
  <si>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</si>
  <si>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</si>
  <si>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</si>
  <si>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</si>
  <si>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</si>
  <si>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</si>
  <si>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</si>
  <si>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</si>
  <si>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</si>
  <si>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</si>
  <si>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</si>
  <si>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</si>
  <si>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</si>
  <si>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</si>
  <si>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</si>
  <si>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</si>
  <si>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</si>
  <si>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</si>
  <si>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</si>
  <si>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</si>
  <si>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</si>
  <si>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</si>
  <si>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</si>
  <si>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</si>
  <si>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</si>
  <si>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</si>
  <si>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</si>
  <si>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</si>
  <si>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</si>
  <si>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</si>
  <si>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</si>
  <si>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</si>
  <si>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</si>
  <si>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</si>
  <si>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</si>
  <si>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</si>
  <si>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</si>
  <si>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</si>
  <si>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</si>
  <si>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</si>
  <si>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</si>
  <si>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</si>
  <si>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</si>
  <si>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</si>
  <si>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</si>
  <si>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</si>
  <si>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</si>
  <si>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</si>
  <si>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</si>
  <si>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</si>
  <si>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</si>
  <si>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</si>
  <si>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</si>
  <si>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</si>
  <si>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</si>
  <si>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</si>
  <si>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</si>
  <si>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</si>
  <si>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</si>
  <si>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</si>
  <si>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</si>
  <si>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</si>
  <si>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</si>
  <si>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</si>
  <si>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</si>
  <si>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</si>
  <si>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</si>
  <si>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</si>
  <si>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</si>
  <si>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</si>
  <si>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</si>
  <si>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</si>
  <si>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</si>
  <si>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</si>
  <si>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</si>
  <si>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</si>
  <si>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</si>
  <si>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</si>
  <si>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</si>
  <si>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</si>
  <si>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</si>
  <si>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</si>
  <si>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</si>
  <si>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</si>
  <si>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</si>
  <si>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</si>
  <si>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</si>
  <si>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</si>
  <si>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</si>
  <si>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</si>
  <si>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</si>
  <si>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</si>
  <si>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</si>
  <si>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</si>
  <si>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</si>
  <si>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</si>
  <si>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</si>
  <si>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</si>
  <si>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</si>
  <si>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</si>
  <si>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</si>
  <si>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</si>
  <si>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</si>
  <si>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</si>
  <si>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</si>
  <si>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</si>
  <si>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</si>
  <si>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</si>
  <si>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</si>
  <si>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</si>
  <si>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</si>
  <si>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</si>
  <si>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</si>
  <si>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</si>
  <si>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</si>
  <si>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</si>
  <si>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</si>
  <si>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</si>
  <si>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</si>
  <si>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</si>
  <si>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</si>
  <si>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</si>
  <si>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</si>
  <si>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</si>
  <si>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</si>
  <si>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</si>
  <si>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</si>
  <si>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</si>
  <si>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</si>
  <si>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</si>
  <si>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</si>
  <si>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</si>
  <si>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</si>
  <si>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</si>
  <si>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</si>
  <si>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</si>
  <si>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</si>
  <si>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</si>
  <si>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</si>
  <si>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</si>
  <si>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</si>
  <si>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</si>
  <si>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</si>
  <si>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</si>
  <si>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</si>
  <si>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</si>
  <si>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</si>
  <si>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</si>
  <si>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</si>
  <si>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</si>
  <si>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</si>
  <si>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</si>
  <si>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</si>
  <si>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</si>
  <si>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</si>
  <si>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</si>
  <si>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</si>
  <si>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</si>
  <si>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</si>
  <si>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</si>
  <si>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</si>
  <si>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</si>
  <si>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</si>
  <si>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</si>
  <si>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</si>
  <si>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</si>
  <si>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</si>
  <si>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</si>
  <si>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</si>
  <si>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</si>
  <si>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</si>
  <si>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</si>
  <si>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</si>
  <si>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</si>
  <si>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</si>
  <si>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</si>
  <si>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</si>
  <si>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</si>
  <si>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</si>
  <si>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</si>
  <si>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</si>
  <si>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</si>
  <si>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</si>
  <si>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</si>
  <si>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</si>
  <si>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</si>
  <si>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</si>
  <si>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</si>
  <si>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</si>
  <si>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</si>
  <si>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</si>
  <si>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</si>
  <si>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</si>
  <si>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</si>
  <si>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</si>
  <si>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</si>
  <si>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</si>
  <si>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</si>
  <si>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</si>
  <si>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</si>
  <si>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</si>
  <si>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</si>
  <si>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</si>
  <si>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</si>
  <si>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</si>
  <si>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</si>
  <si>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</si>
  <si>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</si>
  <si>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</si>
  <si>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</si>
  <si>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</si>
  <si>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</si>
  <si>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</si>
  <si>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</si>
  <si>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</si>
  <si>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</si>
  <si>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</si>
  <si>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</si>
  <si>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</si>
  <si>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</si>
  <si>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</si>
  <si>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</si>
  <si>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</si>
  <si>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</si>
  <si>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</si>
  <si>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</si>
  <si>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</si>
  <si>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</si>
  <si>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</si>
  <si>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</si>
  <si>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</si>
  <si>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</si>
  <si>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</si>
  <si>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</si>
  <si>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</si>
  <si>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</si>
  <si>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</si>
  <si>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</si>
  <si>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</si>
  <si>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</si>
  <si>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</si>
  <si>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</si>
  <si>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</si>
  <si>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</si>
  <si>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</si>
  <si>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</si>
  <si>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</si>
  <si>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</si>
  <si>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</si>
  <si>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</si>
  <si>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</si>
  <si>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</si>
  <si>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</si>
  <si>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</si>
  <si>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</si>
  <si>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</si>
  <si>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</si>
  <si>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</si>
  <si>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</si>
  <si>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</si>
  <si>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</si>
  <si>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</si>
  <si>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</si>
  <si>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</si>
  <si>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</si>
  <si>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</si>
  <si>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</si>
  <si>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</si>
  <si>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</si>
  <si>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</si>
  <si>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</si>
  <si>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</si>
  <si>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</si>
  <si>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</si>
  <si>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</si>
  <si>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</si>
  <si>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</si>
  <si>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</si>
  <si>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</si>
  <si>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</si>
  <si>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</si>
  <si>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</si>
  <si>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</si>
  <si>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</si>
  <si>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</si>
  <si>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</si>
  <si>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</si>
  <si>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</si>
  <si>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</si>
  <si>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</si>
  <si>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</si>
  <si>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</si>
  <si>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</si>
  <si>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</si>
  <si>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</si>
  <si>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</si>
  <si>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</si>
  <si>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</si>
  <si>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</si>
  <si>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</si>
  <si>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</si>
  <si>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</si>
  <si>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</si>
  <si>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</si>
  <si>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</si>
  <si>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</si>
  <si>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</si>
  <si>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</si>
  <si>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</si>
  <si>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</si>
  <si>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</si>
  <si>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</si>
  <si>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</si>
  <si>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</si>
  <si>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</si>
  <si>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</si>
  <si>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</si>
  <si>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</si>
  <si>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</si>
  <si>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</si>
  <si>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</si>
  <si>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</si>
  <si>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</si>
  <si>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</si>
  <si>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</si>
  <si>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</si>
  <si>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</si>
  <si>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</si>
  <si>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</si>
  <si>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</si>
  <si>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</si>
  <si>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</si>
  <si>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</si>
  <si>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</si>
  <si>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</si>
  <si>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</si>
  <si>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</si>
  <si>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</si>
  <si>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</si>
  <si>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</si>
  <si>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</si>
  <si>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</si>
  <si>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</si>
  <si>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</si>
  <si>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</si>
  <si>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</si>
  <si>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</si>
  <si>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</si>
  <si>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</si>
  <si>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</si>
  <si>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</si>
  <si>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</si>
  <si>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</si>
  <si>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</si>
  <si>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</si>
  <si>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</si>
  <si>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</si>
  <si>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</si>
  <si>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</si>
  <si>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</si>
  <si>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</si>
  <si>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</si>
  <si>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</si>
  <si>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</si>
  <si>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</si>
  <si>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</si>
  <si>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</si>
  <si>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</si>
  <si>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</si>
  <si>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</si>
  <si>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</si>
  <si>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</si>
  <si>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</si>
  <si>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</si>
  <si>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</si>
  <si>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</si>
  <si>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</si>
  <si>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</si>
  <si>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</si>
  <si>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</si>
  <si>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</si>
  <si>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</si>
  <si>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</si>
  <si>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</si>
  <si>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</si>
  <si>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</si>
  <si>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</si>
  <si>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</si>
  <si>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</si>
  <si>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</si>
  <si>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</si>
  <si>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</si>
  <si>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</si>
  <si>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</si>
  <si>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</si>
  <si>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</si>
  <si>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</si>
  <si>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</si>
  <si>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</si>
  <si>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</si>
  <si>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</si>
  <si>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</si>
  <si>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</si>
  <si>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</si>
  <si>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</si>
  <si>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</si>
  <si>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</si>
  <si>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</si>
  <si>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</si>
  <si>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</si>
  <si>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</si>
  <si>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</si>
  <si>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</si>
  <si>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</si>
  <si>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</si>
  <si>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</si>
  <si>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</si>
  <si>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</si>
  <si>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</si>
  <si>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</si>
  <si>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</si>
  <si>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</si>
  <si>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</si>
  <si>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</si>
  <si>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</si>
  <si>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</si>
  <si>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</si>
  <si>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</si>
  <si>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</si>
  <si>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</si>
  <si>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</si>
  <si>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</si>
  <si>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</si>
  <si>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</si>
  <si>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</si>
  <si>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</si>
  <si>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</si>
  <si>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</si>
  <si>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</si>
  <si>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</si>
  <si>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</si>
  <si>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</si>
  <si>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</si>
  <si>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</si>
  <si>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</si>
  <si>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</si>
  <si>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</si>
  <si>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</si>
  <si>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</si>
  <si>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</si>
  <si>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</si>
  <si>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</si>
  <si>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</si>
  <si>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</si>
  <si>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</si>
  <si>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</si>
  <si>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</si>
  <si>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</si>
  <si>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</si>
  <si>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</si>
  <si>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</si>
  <si>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</si>
  <si>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</si>
  <si>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</si>
  <si>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</si>
  <si>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</si>
  <si>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</si>
  <si>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</si>
  <si>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</si>
  <si>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</si>
  <si>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</si>
  <si>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</si>
  <si>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</si>
  <si>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</si>
  <si>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</si>
  <si>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</si>
  <si>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</si>
  <si>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</si>
  <si>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</si>
  <si>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</si>
  <si>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</si>
  <si>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</si>
  <si>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</si>
  <si>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</si>
  <si>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</si>
  <si>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</si>
  <si>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</si>
  <si>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</si>
  <si>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</si>
  <si>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</si>
  <si>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</si>
  <si>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</si>
  <si>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</si>
  <si>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</si>
  <si>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</si>
  <si>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</si>
  <si>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</si>
  <si>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</si>
  <si>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</si>
  <si>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</si>
  <si>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</si>
  <si>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</si>
  <si>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</si>
  <si>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</si>
  <si>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</si>
  <si>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</si>
  <si>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</si>
  <si>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</si>
  <si>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</si>
  <si>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</si>
  <si>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</si>
  <si>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</si>
  <si>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</si>
  <si>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</si>
  <si>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</si>
  <si>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</si>
  <si>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</si>
  <si>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</si>
  <si>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</si>
  <si>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</si>
  <si>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</si>
  <si>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</si>
  <si>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</si>
  <si>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</si>
  <si>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</si>
  <si>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</si>
  <si>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</si>
  <si>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</si>
  <si>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</si>
  <si>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</si>
  <si>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</si>
  <si>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</si>
  <si>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</si>
  <si>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</si>
  <si>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</si>
  <si>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</si>
  <si>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</si>
  <si>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</si>
  <si>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</si>
  <si>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</si>
  <si>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</si>
  <si>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</si>
  <si>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</si>
  <si>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</si>
  <si>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</si>
  <si>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</si>
  <si>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</si>
  <si>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</si>
  <si>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</si>
  <si>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</si>
  <si>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</si>
  <si>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</si>
  <si>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</si>
  <si>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</si>
  <si>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</si>
  <si>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</si>
  <si>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</si>
  <si>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</si>
  <si>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</si>
  <si>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</si>
  <si>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</si>
  <si>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</si>
  <si>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</si>
  <si>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</si>
  <si>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</si>
  <si>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</si>
  <si>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</si>
  <si>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</si>
  <si>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</si>
  <si>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</si>
  <si>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</si>
  <si>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</si>
  <si>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</si>
  <si>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</si>
  <si>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</si>
  <si>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</si>
  <si>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</si>
  <si>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</si>
  <si>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</si>
  <si>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</si>
  <si>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</si>
  <si>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</si>
  <si>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</si>
  <si>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</si>
  <si>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</si>
  <si>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</si>
  <si>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</si>
  <si>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</si>
  <si>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</si>
  <si>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</si>
  <si>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</si>
  <si>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</si>
  <si>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</si>
  <si>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</si>
  <si>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</si>
  <si>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</si>
  <si>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</si>
  <si>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</si>
  <si>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</si>
  <si>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</si>
  <si>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</si>
  <si>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</si>
  <si>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</si>
  <si>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</si>
  <si>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</si>
  <si>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</si>
  <si>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</si>
  <si>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</si>
  <si>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</si>
  <si>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</si>
  <si>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</si>
  <si>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</si>
  <si>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</si>
  <si>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</si>
  <si>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</si>
  <si>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</si>
  <si>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</si>
  <si>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</si>
  <si>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</si>
  <si>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</si>
  <si>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</si>
  <si>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</si>
  <si>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</si>
  <si>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</si>
  <si>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</si>
  <si>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</si>
  <si>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</si>
  <si>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</si>
  <si>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</si>
  <si>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</si>
  <si>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</si>
  <si>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</si>
  <si>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</si>
  <si>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</si>
  <si>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</si>
  <si>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</si>
  <si>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</si>
  <si>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</si>
  <si>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</si>
  <si>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</si>
  <si>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</si>
  <si>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</si>
  <si>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</si>
  <si>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</si>
  <si>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</si>
  <si>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</si>
  <si>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</si>
  <si>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</si>
  <si>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</si>
  <si>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</si>
  <si>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</si>
  <si>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</si>
  <si>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</si>
  <si>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</si>
  <si>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</si>
  <si>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</si>
  <si>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</si>
  <si>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</si>
  <si>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</si>
  <si>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</si>
  <si>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</si>
  <si>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</si>
  <si>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</si>
  <si>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</si>
  <si>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</si>
  <si>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</si>
  <si>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</si>
  <si>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</si>
  <si>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</si>
  <si>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</si>
  <si>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</si>
  <si>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</si>
  <si>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</si>
  <si>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</si>
  <si>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</si>
  <si>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</si>
  <si>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</si>
  <si>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</si>
  <si>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</si>
  <si>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</si>
  <si>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</si>
  <si>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</si>
  <si>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</si>
  <si>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</si>
  <si>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</si>
  <si>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</si>
  <si>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</si>
  <si>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</si>
  <si>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</si>
  <si>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</si>
  <si>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</si>
  <si>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</si>
  <si>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</si>
  <si>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</si>
  <si>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</si>
  <si>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</si>
  <si>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</si>
  <si>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</si>
  <si>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</si>
  <si>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</si>
  <si>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</si>
  <si>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</si>
  <si>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</si>
  <si>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</si>
  <si>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</si>
  <si>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</si>
  <si>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</si>
  <si>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</si>
  <si>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</si>
  <si>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</si>
  <si>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</si>
  <si>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</si>
  <si>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</si>
  <si>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</si>
  <si>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</si>
  <si>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</si>
  <si>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</si>
  <si>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</si>
  <si>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</si>
  <si>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</si>
  <si>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</si>
  <si>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</si>
  <si>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</si>
  <si>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</si>
  <si>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</si>
  <si>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</si>
  <si>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</si>
  <si>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</si>
  <si>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</si>
  <si>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</si>
  <si>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</si>
  <si>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</si>
  <si>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</si>
  <si>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</si>
  <si>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</si>
  <si>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</si>
  <si>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</si>
  <si>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</si>
  <si>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</si>
  <si>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</si>
  <si>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</si>
  <si>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</si>
  <si>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</si>
  <si>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</si>
  <si>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</si>
  <si>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</si>
  <si>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</si>
  <si>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</si>
  <si>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</si>
  <si>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</si>
  <si>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</si>
  <si>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</si>
  <si>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</si>
  <si>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</si>
  <si>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</si>
  <si>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</si>
  <si>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</si>
  <si>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</si>
  <si>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</si>
  <si>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</si>
  <si>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</si>
  <si>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</si>
  <si>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</si>
  <si>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</si>
  <si>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</si>
  <si>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</si>
  <si>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</si>
  <si>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</si>
  <si>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</si>
  <si>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</si>
  <si>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</si>
  <si>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</si>
  <si>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</si>
  <si>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</si>
  <si>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</si>
  <si>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</si>
  <si>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</si>
  <si>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</si>
  <si>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</si>
  <si>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</si>
  <si>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</si>
  <si>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</si>
  <si>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</si>
  <si>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</si>
  <si>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</si>
  <si>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</si>
  <si>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</si>
  <si>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</si>
  <si>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</si>
  <si>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</si>
  <si>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</si>
  <si>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</si>
  <si>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</si>
  <si>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</si>
  <si>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</si>
  <si>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</si>
  <si>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</si>
  <si>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</si>
  <si>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</si>
  <si>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</si>
  <si>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</si>
  <si>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</si>
  <si>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</si>
  <si>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</si>
  <si>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</si>
  <si>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</si>
  <si>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</si>
  <si>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</si>
  <si>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</si>
  <si>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</si>
  <si>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</si>
  <si>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</si>
  <si>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</si>
  <si>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</si>
  <si>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</si>
  <si>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</si>
  <si>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</si>
  <si>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</si>
  <si>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</si>
  <si>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</si>
  <si>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</si>
  <si>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</si>
  <si>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</si>
  <si>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</si>
  <si>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</si>
  <si>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</si>
  <si>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</si>
  <si>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</si>
  <si>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</si>
  <si>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</si>
  <si>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</si>
  <si>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</si>
  <si>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</si>
  <si>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</si>
  <si>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</si>
  <si>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</si>
  <si>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</si>
  <si>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</si>
  <si>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</si>
  <si>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</si>
  <si>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</si>
  <si>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</si>
  <si>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</si>
  <si>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</si>
  <si>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</si>
  <si>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</si>
  <si>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</si>
  <si>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</si>
  <si>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</si>
  <si>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</si>
  <si>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</si>
  <si>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</si>
  <si>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</si>
  <si>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</si>
  <si>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</si>
  <si>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</si>
  <si>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</si>
  <si>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</si>
  <si>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</si>
  <si>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</si>
  <si>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</si>
  <si>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</si>
  <si>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</si>
  <si>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</si>
  <si>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</si>
  <si>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</si>
  <si>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</si>
  <si>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</si>
  <si>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</si>
  <si>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</si>
  <si>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</si>
  <si>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</si>
  <si>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</si>
  <si>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</si>
  <si>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</si>
  <si>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</si>
  <si>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</si>
  <si>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</si>
  <si>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</si>
  <si>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</si>
  <si>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</si>
  <si>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</si>
  <si>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</si>
  <si>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</si>
  <si>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</si>
  <si>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</si>
  <si>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</si>
  <si>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</si>
  <si>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</si>
  <si>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</si>
  <si>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</si>
  <si>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</si>
  <si>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</si>
  <si>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</si>
  <si>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</si>
  <si>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</si>
  <si>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</si>
  <si>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</si>
  <si>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</si>
  <si>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</si>
  <si>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</si>
  <si>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</si>
  <si>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</si>
  <si>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</si>
  <si>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</si>
  <si>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</si>
  <si>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</si>
  <si>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</si>
  <si>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</si>
  <si>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</si>
  <si>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</si>
  <si>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</si>
  <si>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</si>
  <si>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</si>
  <si>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</si>
  <si>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</si>
  <si>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</si>
  <si>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</si>
  <si>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</si>
  <si>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</si>
  <si>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</si>
  <si>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</si>
  <si>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</si>
  <si>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</si>
  <si>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</si>
  <si>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</si>
  <si>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</si>
  <si>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</si>
  <si>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</si>
  <si>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</si>
  <si>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</si>
  <si>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</si>
  <si>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</si>
  <si>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</si>
  <si>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</si>
  <si>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</si>
  <si>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</si>
  <si>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</si>
  <si>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</si>
  <si>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</si>
  <si>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</si>
  <si>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</si>
  <si>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</si>
  <si>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</si>
  <si>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</si>
  <si>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</si>
  <si>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</si>
  <si>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</si>
  <si>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</si>
  <si>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</si>
  <si>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</si>
  <si>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</si>
  <si>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</si>
  <si>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</si>
  <si>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</si>
  <si>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</si>
  <si>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</si>
  <si>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</si>
  <si>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</si>
  <si>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</si>
  <si>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</si>
  <si>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</si>
  <si>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</si>
  <si>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</si>
  <si>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</si>
  <si>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</si>
  <si>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</si>
  <si>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</si>
  <si>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</si>
  <si>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</si>
  <si>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</si>
  <si>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</si>
  <si>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</si>
  <si>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</si>
  <si>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</si>
  <si>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</si>
  <si>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</si>
  <si>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</si>
  <si>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</si>
  <si>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</si>
  <si>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</si>
  <si>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</si>
  <si>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</si>
  <si>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</si>
  <si>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</si>
  <si>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</si>
  <si>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</si>
  <si>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</si>
  <si>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</si>
  <si>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</si>
  <si>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</si>
  <si>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</si>
  <si>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</si>
  <si>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</si>
  <si>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</si>
  <si>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</si>
  <si>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</si>
  <si>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</si>
  <si>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</si>
  <si>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</si>
  <si>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</si>
  <si>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</si>
  <si>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</si>
  <si>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</si>
  <si>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</si>
  <si>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</si>
  <si>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</si>
  <si>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</si>
  <si>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</si>
  <si>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</si>
  <si>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</si>
  <si>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</si>
  <si>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</si>
  <si>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</si>
  <si>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</si>
  <si>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</si>
  <si>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</si>
  <si>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</si>
  <si>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</si>
  <si>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</si>
  <si>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</si>
  <si>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</si>
  <si>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</si>
  <si>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</si>
  <si>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</si>
  <si>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</si>
  <si>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</si>
  <si>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</si>
  <si>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</si>
  <si>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</si>
  <si>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</si>
  <si>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</si>
  <si>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</si>
  <si>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</si>
  <si>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</si>
  <si>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</si>
  <si>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</si>
  <si>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</si>
  <si>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</si>
  <si>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</si>
  <si>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</si>
  <si>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</si>
  <si>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</si>
  <si>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</si>
  <si>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</si>
  <si>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</si>
  <si>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</si>
  <si>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</si>
  <si>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</si>
  <si>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</si>
  <si>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</si>
  <si>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</si>
  <si>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</si>
  <si>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</si>
  <si>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</si>
  <si>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</si>
  <si>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</si>
  <si>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</si>
  <si>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</si>
  <si>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</si>
  <si>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</si>
  <si>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</si>
  <si>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</si>
  <si>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</si>
  <si>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</si>
  <si>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</si>
  <si>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</si>
  <si>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</si>
  <si>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</si>
  <si>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</si>
  <si>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</si>
  <si>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</si>
  <si>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</si>
  <si>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</si>
  <si>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</si>
  <si>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</si>
  <si>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</si>
  <si>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</si>
  <si>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</si>
  <si>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</si>
  <si>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</si>
  <si>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</si>
  <si>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</si>
  <si>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</si>
  <si>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</si>
  <si>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</si>
  <si>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</si>
  <si>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</si>
  <si>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</si>
  <si>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</si>
  <si>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</si>
  <si>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</si>
  <si>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</si>
  <si>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</si>
  <si>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</si>
  <si>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</si>
  <si>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</si>
  <si>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</si>
  <si>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</si>
  <si>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</si>
  <si>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</si>
  <si>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</si>
  <si>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</si>
  <si>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</si>
  <si>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</si>
  <si>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</si>
  <si>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</si>
  <si>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</si>
  <si>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</si>
  <si>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</si>
  <si>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</si>
  <si>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</si>
  <si>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</si>
  <si>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</si>
  <si>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</si>
  <si>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</si>
  <si>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</si>
  <si>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</si>
  <si>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</si>
  <si>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</si>
  <si>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</si>
  <si>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</si>
  <si>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</si>
  <si>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</si>
  <si>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</si>
  <si>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</si>
  <si>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</si>
  <si>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</si>
  <si>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</si>
  <si>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</si>
  <si>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</si>
  <si>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</si>
  <si>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</si>
  <si>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</si>
  <si>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</si>
  <si>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</si>
  <si>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</si>
  <si>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</si>
  <si>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</si>
  <si>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</si>
  <si>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</si>
  <si>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</si>
  <si>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</si>
  <si>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</si>
  <si>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</si>
  <si>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</si>
  <si>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</si>
  <si>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</si>
  <si>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</si>
  <si>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</si>
  <si>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</si>
  <si>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</si>
  <si>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</si>
  <si>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</si>
  <si>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</si>
  <si>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</si>
  <si>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</si>
  <si>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</si>
  <si>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</si>
  <si>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</si>
  <si>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</si>
  <si>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</si>
  <si>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</si>
  <si>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</si>
  <si>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</si>
  <si>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</si>
  <si>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</si>
  <si>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</si>
  <si>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</si>
  <si>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</si>
  <si>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</si>
  <si>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</si>
  <si>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</si>
  <si>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</si>
  <si>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</si>
  <si>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</si>
  <si>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</si>
  <si>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</si>
  <si>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</si>
  <si>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</si>
  <si>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</si>
  <si>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</si>
  <si>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</si>
  <si>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</si>
  <si>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</si>
  <si>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</si>
  <si>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</si>
  <si>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</si>
  <si>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</si>
  <si>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</si>
  <si>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</si>
  <si>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</si>
  <si>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</si>
  <si>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</si>
  <si>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</si>
  <si>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</si>
  <si>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</si>
  <si>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</si>
  <si>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</si>
  <si>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</si>
  <si>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</si>
  <si>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</si>
  <si>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</si>
  <si>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</si>
  <si>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</si>
  <si>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</si>
  <si>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</si>
  <si>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</si>
  <si>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</si>
  <si>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</si>
  <si>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</si>
  <si>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</si>
  <si>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</si>
  <si>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</si>
  <si>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</si>
  <si>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</si>
  <si>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</si>
  <si>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</si>
  <si>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</si>
  <si>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</si>
  <si>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</si>
  <si>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</si>
  <si>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</si>
  <si>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</si>
  <si>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</si>
  <si>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</si>
  <si>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</si>
  <si>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</si>
  <si>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</si>
  <si>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</si>
  <si>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</si>
  <si>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</si>
  <si>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</si>
  <si>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</si>
  <si>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</si>
  <si>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</si>
  <si>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</si>
  <si>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</si>
  <si>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</si>
  <si>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</si>
  <si>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</si>
  <si>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</si>
  <si>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</si>
  <si>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</si>
  <si>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</si>
  <si>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</si>
  <si>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</si>
  <si>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</si>
  <si>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</si>
  <si>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</si>
  <si>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</si>
  <si>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</si>
  <si>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</si>
  <si>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</si>
  <si>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</si>
  <si>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</si>
  <si>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</si>
  <si>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</si>
  <si>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</si>
  <si>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</si>
  <si>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</si>
  <si>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</si>
  <si>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</si>
  <si>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</si>
  <si>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</si>
  <si>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</si>
  <si>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</si>
  <si>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</si>
  <si>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</si>
  <si>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</si>
  <si>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</si>
  <si>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</si>
  <si>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</si>
  <si>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</si>
  <si>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</si>
  <si>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</si>
  <si>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</si>
  <si>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</si>
  <si>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</si>
  <si>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</si>
  <si>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</si>
  <si>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</si>
  <si>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</si>
  <si>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</si>
  <si>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</si>
  <si>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</si>
  <si>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</si>
  <si>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</si>
  <si>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</si>
  <si>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</si>
  <si>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</si>
  <si>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</si>
  <si>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</si>
  <si>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</si>
  <si>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</si>
  <si>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</si>
  <si>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</si>
  <si>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</si>
  <si>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</si>
  <si>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</si>
  <si>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</si>
  <si>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</si>
  <si>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</si>
  <si>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</si>
  <si>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</si>
  <si>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</si>
  <si>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</si>
  <si>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</si>
  <si>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</si>
  <si>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</si>
  <si>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</si>
  <si>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</si>
  <si>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</si>
  <si>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</si>
  <si>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</si>
  <si>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</si>
  <si>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</si>
  <si>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</si>
  <si>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</si>
  <si>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</si>
  <si>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</si>
  <si>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</si>
  <si>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</si>
  <si>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</si>
  <si>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</si>
  <si>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</si>
  <si>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</si>
  <si>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</si>
  <si>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</si>
  <si>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</si>
  <si>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</si>
  <si>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</si>
  <si>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</si>
  <si>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</si>
  <si>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</si>
  <si>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</si>
  <si>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</si>
  <si>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</si>
  <si>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</si>
  <si>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</si>
  <si>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</si>
  <si>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</si>
  <si>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</si>
  <si>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</si>
  <si>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</si>
  <si>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</si>
  <si>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</si>
  <si>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</si>
  <si>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</si>
  <si>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</si>
  <si>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</si>
  <si>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</si>
  <si>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</si>
  <si>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</si>
  <si>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</si>
  <si>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</si>
  <si>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</si>
  <si>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</si>
  <si>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</si>
  <si>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</si>
  <si>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</si>
  <si>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</si>
  <si>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</si>
  <si>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</si>
  <si>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</si>
  <si>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</si>
  <si>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</si>
  <si>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</si>
  <si>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</si>
  <si>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</si>
  <si>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</si>
  <si>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</si>
  <si>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</si>
  <si>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</si>
  <si>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</si>
  <si>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</si>
  <si>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</si>
  <si>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</si>
  <si>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</si>
  <si>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</si>
  <si>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</si>
  <si>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</si>
  <si>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</si>
  <si>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</si>
  <si>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</si>
  <si>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</si>
  <si>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</si>
  <si>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</si>
  <si>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</si>
  <si>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</si>
  <si>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</si>
  <si>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</si>
  <si>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</si>
  <si>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</si>
  <si>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</si>
  <si>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</si>
  <si>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</si>
  <si>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</si>
  <si>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</si>
  <si>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</si>
  <si>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</si>
  <si>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</si>
  <si>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</si>
  <si>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</si>
  <si>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</si>
  <si>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</si>
  <si>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</si>
  <si>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</si>
  <si>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</si>
  <si>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</si>
  <si>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</si>
  <si>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</si>
  <si>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</si>
  <si>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</si>
  <si>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</si>
  <si>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</si>
  <si>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</si>
  <si>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</si>
  <si>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</si>
  <si>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</si>
  <si>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</si>
  <si>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</si>
  <si>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</si>
  <si>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</si>
  <si>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</si>
  <si>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</si>
  <si>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</si>
  <si>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</si>
  <si>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</si>
  <si>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</si>
  <si>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</si>
  <si>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</si>
  <si>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</si>
  <si>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</si>
  <si>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</si>
  <si>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</si>
  <si>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</si>
  <si>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</si>
  <si>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</si>
  <si>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</si>
  <si>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</si>
  <si>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</si>
  <si>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</si>
  <si>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</si>
  <si>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</si>
  <si>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</si>
  <si>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</si>
  <si>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</si>
  <si>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</si>
  <si>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</si>
  <si>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</si>
  <si>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</si>
  <si>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</si>
  <si>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</si>
  <si>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</si>
  <si>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</si>
  <si>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</si>
  <si>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</si>
  <si>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</si>
  <si>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</si>
  <si>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</si>
  <si>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</si>
  <si>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</si>
  <si>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</si>
  <si>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</si>
  <si>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</si>
  <si>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</si>
  <si>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</si>
  <si>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</si>
  <si>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</si>
  <si>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</si>
  <si>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</si>
  <si>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</si>
  <si>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</si>
  <si>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</si>
  <si>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</si>
  <si>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</si>
  <si>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</si>
  <si>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</si>
  <si>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</si>
  <si>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</si>
  <si>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</si>
  <si>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</si>
  <si>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</si>
  <si>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</si>
  <si>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</si>
  <si>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</si>
  <si>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</si>
  <si>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</si>
  <si>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</si>
  <si>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</si>
  <si>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</si>
  <si>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</si>
  <si>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</si>
  <si>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</si>
  <si>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</si>
  <si>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</si>
  <si>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</si>
  <si>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</si>
  <si>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</si>
  <si>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</si>
  <si>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</si>
  <si>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</si>
  <si>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</si>
  <si>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</si>
  <si>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</si>
  <si>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</si>
  <si>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</si>
  <si>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</si>
  <si>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</si>
  <si>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</si>
  <si>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</si>
  <si>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</si>
  <si>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</si>
  <si>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</si>
  <si>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</si>
  <si>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</si>
  <si>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</si>
  <si>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</si>
  <si>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</si>
  <si>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</si>
  <si>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</si>
  <si>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</si>
  <si>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</si>
  <si>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</si>
  <si>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</si>
  <si>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</si>
  <si>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</si>
  <si>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</si>
  <si>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</si>
  <si>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</si>
  <si>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</si>
  <si>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</si>
  <si>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</si>
  <si>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</si>
  <si>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</si>
  <si>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</si>
  <si>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</si>
  <si>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</si>
  <si>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</si>
  <si>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</si>
  <si>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</si>
  <si>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</si>
  <si>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</si>
  <si>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</si>
  <si>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</si>
  <si>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</si>
  <si>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</si>
  <si>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</si>
  <si>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</si>
  <si>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</si>
  <si>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</si>
  <si>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</si>
  <si>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</si>
  <si>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</si>
  <si>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</si>
  <si>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</si>
  <si>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</si>
  <si>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</si>
  <si>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</si>
  <si>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</si>
  <si>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</si>
  <si>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</si>
  <si>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</si>
  <si>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</si>
  <si>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</si>
  <si>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</si>
  <si>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</si>
  <si>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</si>
  <si>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</si>
  <si>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</si>
  <si>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</si>
  <si>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</si>
  <si>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</si>
  <si>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</si>
  <si>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</si>
  <si>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</si>
  <si>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</si>
  <si>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</si>
  <si>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</si>
  <si>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</si>
  <si>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</si>
  <si>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</si>
  <si>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</si>
  <si>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</si>
  <si>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</si>
  <si>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</si>
  <si>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</si>
  <si>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</si>
  <si>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</si>
  <si>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</si>
  <si>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</si>
  <si>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</si>
  <si>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</si>
  <si>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</si>
  <si>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</si>
  <si>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</si>
  <si>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</si>
  <si>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</si>
  <si>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</si>
  <si>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</si>
  <si>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</si>
  <si>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</si>
  <si>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</si>
  <si>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</si>
  <si>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</si>
  <si>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</si>
  <si>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</si>
  <si>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</si>
  <si>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</si>
  <si>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</si>
  <si>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</si>
  <si>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</si>
  <si>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</si>
  <si>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</si>
  <si>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</si>
  <si>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</si>
  <si>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</si>
  <si>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</si>
  <si>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</si>
  <si>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</si>
  <si>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</si>
  <si>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</si>
  <si>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</si>
  <si>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</si>
  <si>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</si>
  <si>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</si>
  <si>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</si>
  <si>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</si>
  <si>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</si>
  <si>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</si>
  <si>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</si>
  <si>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</si>
  <si>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</si>
  <si>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</si>
  <si>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</si>
  <si>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</si>
  <si>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</si>
  <si>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</si>
  <si>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</si>
  <si>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</si>
  <si>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</si>
  <si>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</si>
  <si>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</si>
  <si>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</si>
  <si>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</si>
  <si>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</si>
  <si>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</si>
  <si>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</si>
  <si>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</si>
  <si>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</si>
  <si>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</si>
  <si>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</si>
  <si>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</si>
  <si>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</si>
  <si>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</si>
  <si>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</si>
  <si>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</si>
  <si>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</si>
  <si>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</si>
  <si>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</si>
  <si>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</si>
  <si>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</si>
  <si>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</si>
  <si>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</si>
  <si>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</si>
  <si>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</si>
  <si>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</si>
  <si>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</si>
  <si>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</si>
  <si>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</si>
  <si>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</si>
  <si>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</si>
  <si>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</si>
  <si>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</si>
  <si>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</si>
  <si>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</si>
  <si>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</si>
  <si>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</si>
  <si>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</si>
  <si>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</si>
  <si>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</si>
  <si>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</si>
  <si>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</si>
  <si>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</si>
  <si>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</si>
  <si>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</si>
  <si>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</si>
  <si>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</si>
  <si>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</si>
  <si>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</si>
  <si>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</si>
  <si>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</si>
  <si>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</si>
  <si>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</si>
  <si>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</si>
  <si>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</si>
  <si>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</si>
  <si>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</si>
  <si>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</si>
  <si>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</si>
  <si>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</si>
  <si>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</si>
  <si>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</si>
  <si>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</si>
  <si>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</si>
  <si>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</si>
  <si>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</si>
  <si>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</si>
  <si>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</si>
  <si>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</si>
  <si>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</si>
  <si>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</si>
  <si>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</si>
  <si>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</si>
  <si>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</si>
  <si>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</si>
  <si>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</si>
  <si>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</si>
  <si>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</si>
  <si>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</si>
  <si>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</si>
  <si>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</si>
  <si>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</si>
  <si>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</si>
  <si>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</si>
  <si>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</si>
  <si>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</si>
  <si>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</si>
  <si>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</si>
  <si>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</si>
  <si>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</si>
  <si>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</si>
  <si>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</si>
  <si>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</si>
  <si>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</si>
  <si>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</si>
  <si>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</si>
  <si>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</si>
  <si>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</si>
  <si>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</si>
  <si>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</si>
  <si>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</si>
  <si>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</si>
  <si>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</si>
  <si>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</si>
  <si>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</si>
  <si>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</si>
  <si>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</si>
  <si>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</si>
  <si>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</si>
  <si>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</si>
  <si>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</si>
  <si>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</si>
  <si>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</si>
  <si>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</si>
  <si>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</si>
  <si>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</si>
  <si>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</si>
  <si>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</si>
  <si>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</si>
  <si>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</si>
  <si>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</si>
  <si>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</si>
  <si>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</si>
  <si>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</si>
  <si>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</si>
  <si>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</si>
  <si>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</si>
  <si>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</si>
  <si>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</si>
  <si>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</si>
  <si>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</si>
  <si>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</si>
  <si>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</si>
  <si>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</si>
  <si>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</si>
  <si>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</si>
  <si>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</si>
  <si>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</si>
  <si>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</si>
  <si>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</si>
  <si>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</si>
  <si>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</si>
  <si>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</si>
  <si>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</si>
  <si>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</si>
  <si>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</si>
  <si>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</si>
  <si>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</si>
  <si>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</si>
  <si>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</si>
  <si>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</si>
  <si>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</si>
  <si>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</si>
  <si>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</si>
  <si>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</si>
  <si>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</si>
  <si>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</si>
  <si>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</si>
  <si>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</si>
  <si>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</si>
  <si>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</si>
  <si>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</si>
  <si>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</si>
  <si>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</si>
  <si>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</si>
  <si>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</si>
  <si>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</si>
  <si>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</si>
  <si>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</si>
  <si>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</si>
  <si>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</si>
  <si>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</si>
  <si>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</si>
  <si>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</si>
  <si>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</si>
  <si>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</si>
  <si>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</si>
  <si>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</si>
  <si>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</si>
  <si>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</si>
  <si>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</si>
  <si>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</si>
  <si>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</si>
  <si>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</si>
  <si>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</si>
  <si>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</si>
  <si>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</si>
  <si>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</si>
  <si>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</si>
  <si>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</si>
  <si>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</si>
  <si>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</si>
  <si>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</si>
  <si>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</si>
  <si>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</si>
  <si>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</si>
  <si>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</si>
  <si>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</si>
  <si>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</si>
  <si>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</si>
  <si>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</si>
  <si>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</si>
  <si>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</si>
  <si>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</si>
  <si>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</si>
  <si>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</si>
  <si>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</si>
  <si>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</si>
  <si>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</si>
  <si>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</si>
  <si>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</si>
  <si>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</si>
  <si>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</si>
  <si>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</si>
  <si>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</si>
  <si>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</si>
  <si>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</si>
  <si>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</si>
  <si>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</si>
  <si>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</si>
  <si>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</si>
  <si>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</si>
  <si>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</si>
  <si>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</si>
  <si>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</si>
  <si>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</si>
  <si>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</si>
  <si>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</si>
  <si>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</si>
  <si>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</si>
  <si>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</si>
  <si>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</si>
  <si>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</si>
  <si>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</si>
  <si>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</si>
  <si>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</si>
  <si>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</si>
  <si>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</si>
  <si>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</si>
  <si>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</si>
  <si>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</si>
  <si>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</si>
  <si>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</si>
  <si>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</si>
  <si>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</si>
  <si>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</si>
  <si>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</si>
  <si>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</si>
  <si>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</si>
  <si>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</si>
  <si>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</si>
  <si>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</si>
  <si>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</si>
  <si>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</si>
  <si>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</si>
  <si>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</si>
  <si>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</si>
  <si>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</si>
  <si>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</si>
  <si>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</si>
  <si>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</si>
  <si>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</si>
  <si>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</si>
  <si>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</si>
  <si>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</si>
  <si>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</si>
  <si>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</si>
  <si>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</si>
  <si>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</si>
  <si>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</si>
  <si>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</si>
  <si>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</si>
  <si>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</si>
  <si>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</si>
  <si>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</si>
  <si>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</si>
  <si>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</si>
  <si>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</si>
  <si>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</si>
  <si>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</si>
  <si>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</si>
  <si>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</si>
  <si>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</si>
  <si>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</si>
  <si>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</si>
  <si>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</si>
  <si>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</si>
  <si>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</si>
  <si>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</si>
  <si>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</si>
  <si>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</si>
  <si>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</si>
  <si>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</si>
  <si>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</si>
  <si>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</si>
  <si>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</si>
  <si>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</si>
  <si>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</si>
  <si>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</si>
  <si>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</si>
  <si>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</si>
  <si>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</si>
  <si>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</si>
  <si>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</si>
  <si>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</si>
  <si>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</si>
  <si>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</si>
  <si>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</si>
  <si>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</si>
  <si>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</si>
  <si>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</si>
  <si>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</si>
  <si>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</si>
  <si>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</si>
  <si>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</si>
  <si>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</si>
  <si>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</si>
  <si>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</si>
  <si>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</si>
  <si>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</si>
  <si>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</si>
  <si>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</si>
  <si>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</si>
  <si>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</si>
  <si>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</si>
  <si>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</si>
  <si>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</si>
  <si>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</si>
  <si>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</si>
  <si>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</si>
  <si>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</si>
  <si>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</si>
  <si>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</si>
  <si>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</si>
  <si>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</si>
  <si>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</si>
  <si>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</si>
  <si>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</si>
  <si>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</si>
  <si>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</si>
  <si>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</si>
  <si>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</si>
  <si>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</si>
  <si>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</si>
  <si>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</si>
  <si>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</si>
  <si>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</si>
  <si>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</si>
  <si>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</si>
  <si>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</si>
  <si>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</si>
  <si>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</si>
  <si>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</si>
  <si>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</si>
  <si>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</si>
  <si>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</si>
  <si>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</si>
  <si>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</si>
  <si>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</si>
  <si>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</si>
  <si>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</si>
  <si>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</si>
  <si>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</si>
  <si>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</si>
  <si>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</si>
  <si>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</si>
  <si>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</si>
  <si>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</si>
  <si>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</si>
  <si>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</si>
  <si>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</si>
  <si>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</si>
  <si>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</si>
  <si>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</si>
  <si>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</si>
  <si>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</si>
  <si>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</si>
  <si>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</si>
  <si>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</si>
  <si>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</si>
  <si>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</si>
  <si>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</si>
  <si>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</si>
  <si>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</si>
  <si>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</si>
  <si>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</si>
  <si>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</si>
  <si>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</si>
  <si>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</si>
  <si>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</si>
  <si>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</si>
  <si>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</si>
  <si>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</si>
  <si>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</si>
  <si>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</si>
  <si>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</si>
  <si>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</si>
  <si>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</si>
  <si>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</si>
  <si>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</si>
  <si>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</si>
  <si>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</si>
  <si>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</si>
  <si>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</si>
  <si>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</si>
  <si>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</si>
  <si>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</si>
  <si>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</si>
  <si>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</si>
  <si>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</si>
  <si>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</si>
  <si>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</si>
  <si>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</si>
  <si>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</si>
  <si>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</si>
  <si>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</si>
  <si>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</si>
  <si>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</si>
  <si>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</si>
  <si>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</si>
  <si>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</si>
  <si>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</si>
  <si>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</si>
  <si>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</si>
  <si>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</si>
  <si>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</si>
  <si>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</si>
  <si>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</si>
  <si>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</si>
  <si>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</si>
  <si>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</si>
  <si>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</si>
  <si>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</si>
  <si>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</si>
  <si>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</si>
  <si>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</si>
  <si>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</si>
  <si>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</si>
  <si>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</si>
  <si>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</si>
  <si>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</si>
  <si>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</si>
  <si>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</si>
  <si>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</si>
  <si>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</si>
  <si>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</si>
  <si>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</si>
  <si>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</si>
  <si>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</si>
  <si>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</si>
  <si>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</si>
  <si>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</si>
  <si>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</si>
  <si>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</si>
  <si>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</si>
  <si>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</si>
  <si>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</si>
  <si>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</si>
  <si>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</si>
  <si>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</si>
  <si>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</si>
  <si>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</si>
  <si>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</si>
  <si>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</si>
  <si>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</si>
  <si>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</si>
  <si>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</si>
  <si>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</si>
  <si>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</si>
  <si>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</si>
  <si>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</si>
  <si>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</si>
  <si>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</si>
  <si>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</si>
  <si>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</si>
  <si>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</si>
  <si>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</si>
  <si>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</si>
  <si>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</si>
  <si>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</si>
  <si>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</si>
  <si>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</si>
  <si>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</si>
  <si>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</si>
  <si>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</si>
  <si>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</si>
  <si>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</si>
  <si>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</si>
  <si>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</si>
  <si>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</si>
  <si>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</si>
  <si>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</si>
  <si>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</si>
  <si>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</si>
  <si>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</si>
  <si>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</si>
  <si>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</si>
  <si>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</si>
  <si>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</si>
  <si>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</si>
  <si>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</si>
  <si>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</si>
  <si>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</si>
  <si>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</si>
  <si>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</si>
  <si>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</si>
  <si>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</si>
  <si>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</si>
  <si>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</si>
  <si>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</si>
  <si>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</si>
  <si>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</si>
  <si>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</si>
  <si>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</si>
  <si>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</si>
  <si>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</si>
  <si>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</si>
  <si>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</si>
  <si>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</si>
  <si>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</si>
  <si>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</si>
  <si>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</si>
  <si>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</si>
  <si>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</si>
  <si>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</si>
  <si>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</si>
  <si>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</si>
  <si>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</si>
  <si>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</si>
  <si>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</si>
  <si>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</si>
  <si>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</si>
  <si>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</si>
  <si>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</si>
  <si>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</si>
  <si>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</si>
  <si>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</si>
  <si>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</si>
  <si>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</si>
  <si>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</si>
  <si>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</si>
  <si>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</si>
  <si>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</si>
  <si>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</si>
  <si>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</si>
  <si>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</si>
  <si>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</si>
  <si>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</si>
  <si>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</si>
  <si>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</si>
  <si>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</si>
  <si>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</si>
  <si>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</si>
  <si>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</si>
  <si>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</si>
  <si>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</si>
  <si>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</si>
  <si>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</si>
  <si>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</si>
  <si>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</si>
  <si>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</si>
  <si>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</si>
  <si>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</si>
  <si>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</si>
  <si>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</si>
  <si>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</si>
  <si>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</si>
  <si>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</si>
  <si>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</si>
  <si>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</si>
  <si>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</si>
  <si>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</si>
  <si>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</si>
  <si>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</si>
  <si>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</si>
  <si>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</si>
  <si>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</si>
  <si>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</si>
  <si>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</si>
  <si>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</si>
  <si>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</si>
  <si>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</si>
  <si>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</si>
  <si>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</si>
  <si>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</si>
  <si>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</si>
  <si>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</si>
  <si>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</si>
  <si>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</si>
  <si>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</si>
  <si>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</si>
  <si>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</si>
  <si>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</si>
  <si>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</si>
  <si>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</si>
  <si>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</si>
  <si>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</si>
  <si>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</si>
  <si>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</si>
  <si>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</si>
  <si>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</si>
  <si>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</si>
  <si>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</si>
  <si>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</si>
  <si>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</si>
  <si>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</si>
  <si>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</si>
  <si>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</si>
  <si>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</si>
  <si>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</si>
  <si>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</si>
  <si>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</si>
  <si>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</si>
  <si>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</si>
  <si>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</si>
  <si>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</si>
  <si>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</si>
  <si>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</si>
  <si>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</si>
  <si>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</si>
  <si>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</si>
  <si>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</si>
  <si>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</si>
  <si>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</si>
  <si>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</si>
  <si>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</si>
  <si>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</si>
  <si>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</si>
  <si>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</si>
  <si>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</si>
  <si>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</si>
  <si>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</si>
  <si>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</si>
  <si>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</si>
  <si>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</si>
  <si>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</si>
  <si>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</si>
  <si>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</si>
  <si>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</si>
  <si>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</si>
  <si>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</si>
  <si>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</si>
  <si>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</si>
  <si>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</si>
  <si>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</si>
  <si>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</si>
  <si>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</si>
  <si>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</si>
  <si>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</si>
  <si>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</si>
  <si>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</si>
  <si>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</si>
  <si>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</si>
  <si>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</si>
  <si>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</si>
  <si>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</si>
  <si>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</si>
  <si>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</si>
  <si>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</si>
  <si>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</si>
  <si>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</si>
  <si>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</si>
  <si>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</si>
  <si>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</si>
  <si>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</si>
  <si>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</si>
  <si>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</si>
  <si>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</si>
  <si>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</si>
  <si>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</si>
  <si>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</si>
  <si>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</si>
  <si>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</si>
  <si>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</si>
  <si>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</si>
  <si>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</si>
  <si>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</si>
  <si>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</si>
  <si>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</si>
  <si>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</si>
  <si>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</si>
  <si>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</si>
  <si>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</si>
  <si>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</si>
  <si>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</si>
  <si>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</si>
  <si>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</si>
  <si>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</si>
  <si>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</si>
  <si>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</si>
  <si>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</si>
  <si>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</si>
  <si>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</si>
  <si>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</si>
  <si>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</si>
  <si>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</si>
  <si>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</si>
  <si>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</si>
  <si>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</si>
  <si>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</si>
  <si>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</si>
  <si>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</si>
  <si>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</si>
  <si>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</si>
  <si>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</si>
  <si>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</si>
  <si>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</si>
  <si>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</si>
  <si>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</si>
  <si>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</si>
  <si>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</si>
  <si>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</si>
  <si>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</si>
  <si>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</si>
  <si>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</si>
  <si>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</si>
  <si>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</si>
  <si>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</si>
  <si>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</si>
  <si>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</si>
  <si>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</si>
  <si>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</si>
  <si>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</si>
  <si>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</si>
  <si>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</si>
  <si>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</si>
  <si>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</si>
  <si>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</si>
  <si>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</si>
  <si>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</si>
  <si>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</si>
  <si>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</si>
  <si>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</si>
  <si>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</si>
  <si>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</si>
  <si>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</si>
  <si>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</si>
  <si>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</si>
  <si>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</si>
  <si>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</si>
  <si>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</si>
  <si>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</si>
  <si>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</si>
  <si>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</si>
  <si>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</si>
  <si>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</si>
  <si>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</si>
  <si>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</si>
  <si>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</si>
  <si>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</si>
  <si>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</si>
  <si>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</si>
  <si>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</si>
  <si>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</si>
  <si>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</si>
  <si>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</si>
  <si>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</si>
  <si>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</si>
  <si>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</si>
  <si>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</si>
  <si>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</si>
  <si>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</si>
  <si>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</si>
  <si>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</si>
  <si>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</si>
  <si>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</si>
  <si>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</si>
  <si>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</si>
  <si>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</si>
  <si>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</si>
  <si>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</si>
  <si>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</si>
  <si>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</si>
  <si>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</si>
  <si>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</si>
  <si>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</si>
  <si>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</si>
  <si>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</si>
  <si>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</si>
  <si>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</si>
  <si>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</si>
  <si>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</si>
  <si>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</si>
  <si>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</si>
  <si>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</si>
  <si>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</si>
  <si>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</si>
  <si>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</si>
  <si>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</si>
  <si>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</si>
  <si>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</si>
  <si>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</si>
  <si>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</si>
  <si>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</si>
  <si>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</si>
  <si>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</si>
  <si>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</si>
  <si>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</si>
  <si>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</si>
  <si>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</si>
  <si>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</si>
  <si>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</si>
  <si>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</si>
  <si>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</si>
  <si>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</si>
  <si>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</si>
  <si>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</si>
  <si>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</si>
  <si>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</si>
  <si>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</si>
  <si>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</si>
  <si>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</si>
  <si>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</si>
  <si>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</si>
  <si>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</si>
  <si>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</si>
  <si>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</si>
  <si>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</si>
  <si>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</si>
  <si>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</si>
  <si>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</si>
  <si>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</si>
  <si>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</si>
  <si>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</si>
  <si>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</si>
  <si>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</si>
  <si>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</si>
  <si>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</si>
  <si>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</si>
  <si>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</si>
  <si>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</si>
  <si>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</si>
  <si>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</si>
  <si>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</si>
  <si>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</si>
  <si>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</si>
  <si>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</si>
  <si>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</si>
  <si>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</si>
  <si>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</si>
  <si>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</si>
  <si>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</si>
  <si>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</si>
  <si>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</si>
  <si>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</si>
  <si>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</si>
  <si>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</si>
  <si>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</si>
  <si>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</si>
  <si>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</si>
  <si>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</si>
  <si>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</si>
  <si>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</si>
  <si>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</si>
  <si>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</si>
  <si>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</si>
  <si>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</si>
  <si>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</si>
  <si>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</si>
  <si>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</si>
  <si>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</si>
  <si>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</si>
  <si>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</si>
  <si>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</si>
  <si>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</si>
  <si>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</si>
  <si>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</si>
  <si>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</si>
  <si>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</si>
  <si>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</si>
  <si>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</si>
  <si>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</si>
  <si>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</si>
  <si>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</si>
  <si>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</si>
  <si>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</si>
  <si>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</si>
  <si>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</si>
  <si>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</si>
  <si>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</si>
  <si>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</si>
  <si>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</si>
  <si>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</si>
  <si>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</si>
  <si>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</si>
  <si>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</si>
  <si>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</si>
  <si>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</si>
  <si>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</si>
  <si>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</si>
  <si>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</si>
  <si>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</si>
  <si>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</si>
  <si>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</si>
  <si>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</si>
  <si>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</si>
  <si>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</si>
  <si>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</si>
  <si>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</si>
  <si>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</si>
  <si>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</si>
  <si>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</si>
  <si>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</si>
  <si>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</si>
  <si>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</si>
  <si>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</si>
  <si>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</si>
  <si>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</si>
  <si>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</si>
  <si>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</si>
  <si>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</si>
  <si>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</si>
  <si>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</si>
  <si>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</si>
  <si>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</si>
  <si>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</si>
  <si>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</si>
  <si>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</si>
  <si>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</si>
  <si>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</si>
  <si>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</si>
  <si>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</si>
  <si>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</si>
  <si>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</si>
  <si>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</si>
  <si>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</si>
  <si>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</si>
  <si>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</si>
  <si>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</si>
  <si>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</si>
  <si>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</si>
  <si>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</si>
  <si>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</si>
  <si>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</si>
  <si>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</si>
  <si>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</si>
  <si>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</si>
  <si>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</si>
  <si>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</si>
  <si>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</si>
  <si>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</si>
  <si>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</si>
  <si>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</si>
  <si>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</si>
  <si>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</si>
  <si>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</si>
  <si>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</si>
  <si>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</si>
  <si>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</si>
  <si>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</si>
  <si>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</si>
  <si>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</si>
  <si>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</si>
  <si>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</si>
  <si>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</si>
  <si>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</si>
  <si>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</si>
  <si>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</si>
  <si>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</si>
  <si>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</si>
  <si>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</si>
  <si>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</si>
  <si>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</si>
  <si>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</si>
  <si>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</si>
  <si>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</si>
  <si>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</si>
  <si>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</si>
  <si>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</si>
  <si>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</si>
  <si>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</si>
  <si>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</si>
  <si>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</si>
  <si>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</si>
  <si>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</si>
  <si>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</si>
  <si>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</si>
  <si>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</si>
  <si>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</si>
  <si>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</si>
  <si>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</si>
  <si>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</si>
  <si>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</si>
  <si>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</si>
  <si>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</si>
  <si>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</si>
  <si>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</si>
  <si>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</si>
  <si>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</si>
  <si>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</si>
  <si>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</si>
  <si>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</si>
  <si>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</si>
  <si>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</si>
  <si>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</si>
  <si>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</si>
  <si>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</si>
  <si>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</si>
  <si>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</si>
  <si>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</si>
  <si>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</si>
  <si>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</si>
  <si>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</si>
  <si>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</si>
  <si>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</si>
  <si>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</si>
  <si>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</si>
  <si>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</si>
  <si>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</si>
  <si>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</si>
  <si>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</si>
  <si>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</si>
  <si>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</si>
  <si>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</si>
  <si>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</si>
  <si>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</si>
  <si>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</si>
  <si>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</si>
  <si>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</si>
  <si>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</si>
  <si>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</si>
  <si>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</si>
  <si>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</si>
  <si>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</si>
  <si>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</si>
  <si>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</si>
  <si>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</si>
  <si>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</si>
  <si>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</si>
  <si>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</si>
  <si>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</si>
  <si>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</si>
  <si>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</si>
  <si>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</si>
  <si>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</si>
  <si>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</si>
  <si>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</si>
  <si>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</si>
  <si>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</si>
  <si>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</si>
  <si>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</si>
  <si>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</si>
  <si>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</si>
  <si>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</si>
  <si>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</si>
  <si>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</si>
  <si>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</si>
  <si>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</si>
  <si>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</si>
  <si>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</si>
  <si>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</si>
  <si>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</si>
  <si>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</si>
  <si>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</si>
  <si>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</si>
  <si>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</si>
  <si>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</si>
  <si>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</si>
  <si>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</si>
  <si>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</si>
  <si>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</si>
  <si>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</si>
  <si>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</si>
  <si>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</si>
  <si>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</si>
  <si>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</si>
  <si>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</si>
  <si>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</si>
  <si>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</si>
  <si>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</si>
  <si>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</si>
  <si>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</si>
  <si>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</si>
  <si>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</si>
  <si>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</si>
  <si>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</si>
  <si>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</si>
  <si>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</si>
  <si>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</si>
  <si>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</si>
  <si>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</si>
  <si>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</si>
  <si>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</si>
  <si>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</si>
  <si>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</si>
  <si>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</si>
  <si>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</si>
  <si>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</si>
  <si>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</si>
  <si>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</si>
  <si>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</si>
  <si>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</si>
  <si>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</si>
  <si>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</si>
  <si>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</si>
  <si>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</si>
  <si>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</si>
  <si>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</si>
  <si>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</si>
  <si>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</si>
  <si>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</si>
  <si>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</si>
  <si>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</si>
  <si>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</si>
  <si>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</si>
  <si>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</si>
  <si>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</si>
  <si>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</si>
  <si>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</si>
  <si>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</si>
  <si>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</si>
  <si>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</si>
  <si>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</si>
  <si>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</si>
  <si>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</si>
  <si>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</si>
  <si>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</si>
  <si>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</si>
  <si>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</si>
  <si>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</si>
  <si>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</si>
  <si>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</si>
  <si>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</si>
  <si>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</si>
  <si>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</si>
  <si>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</si>
  <si>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</si>
  <si>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</si>
  <si>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</si>
  <si>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</si>
  <si>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</si>
  <si>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</si>
  <si>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</si>
  <si>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</si>
  <si>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</si>
  <si>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</si>
  <si>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</si>
  <si>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</si>
  <si>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</si>
  <si>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</si>
  <si>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</si>
  <si>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</si>
  <si>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</si>
  <si>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</si>
  <si>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</si>
  <si>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</si>
  <si>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</si>
  <si>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</si>
  <si>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</si>
  <si>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</si>
  <si>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</si>
  <si>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</si>
  <si>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</si>
  <si>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</si>
  <si>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</si>
  <si>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</si>
  <si>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</si>
  <si>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</si>
  <si>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</si>
  <si>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</si>
  <si>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</si>
  <si>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</si>
  <si>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</si>
  <si>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</si>
  <si>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</si>
  <si>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</si>
  <si>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</si>
  <si>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</si>
  <si>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</si>
  <si>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</si>
  <si>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</si>
  <si>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</si>
  <si>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</si>
  <si>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</si>
  <si>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</si>
  <si>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</si>
  <si>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</si>
  <si>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</si>
  <si>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</si>
  <si>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</si>
  <si>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</si>
  <si>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</si>
  <si>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</si>
  <si>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</si>
  <si>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</si>
  <si>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</si>
  <si>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</si>
  <si>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</si>
  <si>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</si>
  <si>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</si>
  <si>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</si>
  <si>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</si>
  <si>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</si>
  <si>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</si>
  <si>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</si>
  <si>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</si>
  <si>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</si>
  <si>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</si>
  <si>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</si>
  <si>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</si>
  <si>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</si>
  <si>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</si>
  <si>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</si>
  <si>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</si>
  <si>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</si>
  <si>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</si>
  <si>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</si>
  <si>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</si>
  <si>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</si>
  <si>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</si>
  <si>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</si>
  <si>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</si>
  <si>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</si>
  <si>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</si>
  <si>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</si>
  <si>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</si>
  <si>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</si>
  <si>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</si>
  <si>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</si>
  <si>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</si>
  <si>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</si>
  <si>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</si>
  <si>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</si>
  <si>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</si>
  <si>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</si>
  <si>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</si>
  <si>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</si>
  <si>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</si>
  <si>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</si>
  <si>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</si>
  <si>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</si>
  <si>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</si>
  <si>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</si>
  <si>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</si>
  <si>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</si>
  <si>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</si>
  <si>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</si>
  <si>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</si>
  <si>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</si>
  <si>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</si>
  <si>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</si>
  <si>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</si>
  <si>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</si>
  <si>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</si>
  <si>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</si>
  <si>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</si>
  <si>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</si>
  <si>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</si>
  <si>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</si>
  <si>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</si>
  <si>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</si>
  <si>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</si>
  <si>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</si>
  <si>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</si>
  <si>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</si>
  <si>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</si>
  <si>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</si>
  <si>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</si>
  <si>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</si>
  <si>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</si>
  <si>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</si>
  <si>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</si>
  <si>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</si>
  <si>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</si>
  <si>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</si>
  <si>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</si>
  <si>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</si>
  <si>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</si>
  <si>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</si>
  <si>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</si>
  <si>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</si>
  <si>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</si>
  <si>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</si>
  <si>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</si>
  <si>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</si>
  <si>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</si>
  <si>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</si>
  <si>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</si>
  <si>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</si>
  <si>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</si>
  <si>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</si>
  <si>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</si>
  <si>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</si>
  <si>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</si>
  <si>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</si>
  <si>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</si>
  <si>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</si>
  <si>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</si>
  <si>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</si>
  <si>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</si>
  <si>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</si>
  <si>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</si>
  <si>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</si>
  <si>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</si>
  <si>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</si>
  <si>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</si>
  <si>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</si>
  <si>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</si>
  <si>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</si>
  <si>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</si>
  <si>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</si>
  <si>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</si>
  <si>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</si>
  <si>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</si>
  <si>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</si>
  <si>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</si>
  <si>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</si>
  <si>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</si>
  <si>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</si>
  <si>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</si>
  <si>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</si>
  <si>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</si>
  <si>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</si>
  <si>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</si>
  <si>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</si>
  <si>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</si>
  <si>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</si>
  <si>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</si>
  <si>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</si>
  <si>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</si>
  <si>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</si>
  <si>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</si>
  <si>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</si>
  <si>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</si>
  <si>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</si>
  <si>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</si>
  <si>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</si>
  <si>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</si>
  <si>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</si>
  <si>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</si>
  <si>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</si>
  <si>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</si>
  <si>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</si>
  <si>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</si>
  <si>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</si>
  <si>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</si>
  <si>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</si>
  <si>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</si>
  <si>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</si>
  <si>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</si>
  <si>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</si>
  <si>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</si>
  <si>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</si>
  <si>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</si>
  <si>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</si>
  <si>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</si>
  <si>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</si>
  <si>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</si>
  <si>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</si>
  <si>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</si>
  <si>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</si>
  <si>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</si>
  <si>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</si>
  <si>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</si>
  <si>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</si>
  <si>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</si>
  <si>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</si>
  <si>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</si>
  <si>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</si>
  <si>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</si>
  <si>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</si>
  <si>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</si>
  <si>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</si>
  <si>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</si>
  <si>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</si>
  <si>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</si>
  <si>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</si>
  <si>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</si>
  <si>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</si>
  <si>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</si>
  <si>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</si>
  <si>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</si>
  <si>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</si>
  <si>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</si>
  <si>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</si>
  <si>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</si>
  <si>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</si>
  <si>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</si>
  <si>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</si>
  <si>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</si>
  <si>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</si>
  <si>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</si>
  <si>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</si>
  <si>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</si>
  <si>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</si>
  <si>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</si>
  <si>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</si>
  <si>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</si>
  <si>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</si>
  <si>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</si>
  <si>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</si>
  <si>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</si>
  <si>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</si>
  <si>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</si>
  <si>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</si>
  <si>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</si>
  <si>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</si>
  <si>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</si>
  <si>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</si>
  <si>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</si>
  <si>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</si>
  <si>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</si>
  <si>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</si>
  <si>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</si>
  <si>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</si>
  <si>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</si>
  <si>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</si>
  <si>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</si>
  <si>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</si>
  <si>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</si>
  <si>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</si>
  <si>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</si>
  <si>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</si>
  <si>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</si>
  <si>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</si>
  <si>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</si>
  <si>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</si>
  <si>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</si>
  <si>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</si>
  <si>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</si>
  <si>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</si>
  <si>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</si>
  <si>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</si>
  <si>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</si>
  <si>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</si>
  <si>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</si>
  <si>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</si>
  <si>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</si>
  <si>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</si>
  <si>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</si>
  <si>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</si>
  <si>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</si>
  <si>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</si>
  <si>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</si>
  <si>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</si>
  <si>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</si>
  <si>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</si>
  <si>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</si>
  <si>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</si>
  <si>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</si>
  <si>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</si>
  <si>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</si>
  <si>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</si>
  <si>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</si>
  <si>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</si>
  <si>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</si>
  <si>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</si>
  <si>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</si>
  <si>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</si>
  <si>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</si>
  <si>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</si>
  <si>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</si>
  <si>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</si>
  <si>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</si>
  <si>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</si>
  <si>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</si>
  <si>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</si>
  <si>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</si>
  <si>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</si>
  <si>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</si>
  <si>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</si>
  <si>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</si>
  <si>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</si>
  <si>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</si>
  <si>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</si>
  <si>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</si>
  <si>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</si>
  <si>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</si>
  <si>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</si>
  <si>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</si>
  <si>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</si>
  <si>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</si>
  <si>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</si>
  <si>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</si>
  <si>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</si>
  <si>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</si>
  <si>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</si>
  <si>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</si>
  <si>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</si>
  <si>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</si>
  <si>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</si>
  <si>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</si>
  <si>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</si>
  <si>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</si>
  <si>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</si>
  <si>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</si>
  <si>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</si>
  <si>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</si>
  <si>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</si>
  <si>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</si>
  <si>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</si>
  <si>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</si>
  <si>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</si>
  <si>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</si>
  <si>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</si>
  <si>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</si>
  <si>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</si>
  <si>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</si>
  <si>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</si>
  <si>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</si>
  <si>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</si>
  <si>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</si>
  <si>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</si>
  <si>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</si>
  <si>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</si>
  <si>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</si>
  <si>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</si>
  <si>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</si>
  <si>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</si>
  <si>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</si>
  <si>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</si>
  <si>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</si>
  <si>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</si>
  <si>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</si>
  <si>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</si>
  <si>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</si>
  <si>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</si>
  <si>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</si>
  <si>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</si>
  <si>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</si>
  <si>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</si>
  <si>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</si>
  <si>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</si>
  <si>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</si>
  <si>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</si>
  <si>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</si>
  <si>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</si>
  <si>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</si>
  <si>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</si>
  <si>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</si>
  <si>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</si>
  <si>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</si>
  <si>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</si>
  <si>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</si>
  <si>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</si>
  <si>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</si>
  <si>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</si>
  <si>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</si>
  <si>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</si>
  <si>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</si>
  <si>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</si>
  <si>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</si>
  <si>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</si>
  <si>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</si>
  <si>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</si>
  <si>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</si>
  <si>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</si>
  <si>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</si>
  <si>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</si>
  <si>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</si>
  <si>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</si>
  <si>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</si>
  <si>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</si>
  <si>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</si>
  <si>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</si>
  <si>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</si>
  <si>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</si>
  <si>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</si>
  <si>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</si>
  <si>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</si>
  <si>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</si>
  <si>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</si>
  <si>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</si>
  <si>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</si>
  <si>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</si>
  <si>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</si>
  <si>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</si>
  <si>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</si>
  <si>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</si>
  <si>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</si>
  <si>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</si>
  <si>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</si>
  <si>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</si>
  <si>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</si>
  <si>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</si>
  <si>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</si>
  <si>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</si>
  <si>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</si>
  <si>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</si>
  <si>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</si>
  <si>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</si>
  <si>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</si>
  <si>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</si>
  <si>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</si>
  <si>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</si>
  <si>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</si>
  <si>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</si>
  <si>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</si>
  <si>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</si>
  <si>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</si>
  <si>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</si>
  <si>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</si>
  <si>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</si>
  <si>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</si>
  <si>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</si>
  <si>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</si>
  <si>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</si>
  <si>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</si>
  <si>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</si>
  <si>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</si>
  <si>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</si>
  <si>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</si>
  <si>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</si>
  <si>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</si>
  <si>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</si>
  <si>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</si>
  <si>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</si>
  <si>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</si>
  <si>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</si>
  <si>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</si>
  <si>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</si>
  <si>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</si>
  <si>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</si>
  <si>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</si>
  <si>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</si>
  <si>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</si>
  <si>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</si>
  <si>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</si>
  <si>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</si>
  <si>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</si>
  <si>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</si>
  <si>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</si>
  <si>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</si>
  <si>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</si>
  <si>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</si>
  <si>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</si>
  <si>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</si>
  <si>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</si>
  <si>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</si>
  <si>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</si>
  <si>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</si>
  <si>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</si>
  <si>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</si>
  <si>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</si>
  <si>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</si>
  <si>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</si>
  <si>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</si>
  <si>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</si>
  <si>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</si>
  <si>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</si>
  <si>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</si>
  <si>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</si>
  <si>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</si>
  <si>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</si>
  <si>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</si>
  <si>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</si>
  <si>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</si>
  <si>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</si>
  <si>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</si>
  <si>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</si>
  <si>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</si>
  <si>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</si>
  <si>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</si>
  <si>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</si>
  <si>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</si>
  <si>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</si>
  <si>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</si>
  <si>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</si>
  <si>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</si>
  <si>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</si>
  <si>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</si>
  <si>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</si>
  <si>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</si>
  <si>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</si>
  <si>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</si>
  <si>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</si>
  <si>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</si>
  <si>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</si>
  <si>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</si>
  <si>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</si>
  <si>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</si>
  <si>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</si>
  <si>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</si>
  <si>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</si>
  <si>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</si>
  <si>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</si>
  <si>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</si>
  <si>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</si>
  <si>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</si>
  <si>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</si>
  <si>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</si>
  <si>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</si>
  <si>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</si>
  <si>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</si>
  <si>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</si>
  <si>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</si>
  <si>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</si>
  <si>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</si>
  <si>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</si>
  <si>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</si>
  <si>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</si>
  <si>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</si>
  <si>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</si>
  <si>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</si>
  <si>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</si>
  <si>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</si>
  <si>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</si>
  <si>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</si>
  <si>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</si>
  <si>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</si>
  <si>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</si>
  <si>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</si>
  <si>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</si>
  <si>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</si>
  <si>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</si>
  <si>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</si>
  <si>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</si>
  <si>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</si>
  <si>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</si>
  <si>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</si>
  <si>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</si>
  <si>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</si>
  <si>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</si>
  <si>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</si>
  <si>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</si>
  <si>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</si>
  <si>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</si>
  <si>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</si>
  <si>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</si>
  <si>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</si>
  <si>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</si>
  <si>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</si>
  <si>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</si>
  <si>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</si>
  <si>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</si>
  <si>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</si>
  <si>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</si>
  <si>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</si>
  <si>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</si>
  <si>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</si>
  <si>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</si>
  <si>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</si>
  <si>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</si>
  <si>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</si>
  <si>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</si>
  <si>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</si>
  <si>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</si>
  <si>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</si>
  <si>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</si>
  <si>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</si>
  <si>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</si>
  <si>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</si>
  <si>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</si>
  <si>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</si>
  <si>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</si>
  <si>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</si>
  <si>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</si>
  <si>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</si>
  <si>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</si>
  <si>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</si>
  <si>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</si>
  <si>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</si>
  <si>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</si>
  <si>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</si>
  <si>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</si>
  <si>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</si>
  <si>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</si>
  <si>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</si>
  <si>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</si>
  <si>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</si>
  <si>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</si>
  <si>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</si>
  <si>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</si>
  <si>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</si>
  <si>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</si>
  <si>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</si>
  <si>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</si>
  <si>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</si>
  <si>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</si>
  <si>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</si>
  <si>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</si>
  <si>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</si>
  <si>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</si>
  <si>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</si>
  <si>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</si>
  <si>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</si>
  <si>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</si>
  <si>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</si>
  <si>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</si>
  <si>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</si>
  <si>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</si>
  <si>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</si>
  <si>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</si>
  <si>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</si>
  <si>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</si>
  <si>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</si>
  <si>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</si>
  <si>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</si>
  <si>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</si>
  <si>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</si>
  <si>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</si>
  <si>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</si>
  <si>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</si>
  <si>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</si>
  <si>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</si>
  <si>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</si>
  <si>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</si>
  <si>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</si>
  <si>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</si>
  <si>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</si>
  <si>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</si>
  <si>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</si>
  <si>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</si>
  <si>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</si>
  <si>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</si>
  <si>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</si>
  <si>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</si>
  <si>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</si>
  <si>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</si>
  <si>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</si>
  <si>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</si>
  <si>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</si>
  <si>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</si>
  <si>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</si>
  <si>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</si>
  <si>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</si>
  <si>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</si>
  <si>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</si>
  <si>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</si>
  <si>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</si>
  <si>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</si>
  <si>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</si>
  <si>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</si>
  <si>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</si>
  <si>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</si>
  <si>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</si>
  <si>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</si>
  <si>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</si>
  <si>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</si>
  <si>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</si>
  <si>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</si>
  <si>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</si>
  <si>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</si>
  <si>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</si>
  <si>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</si>
  <si>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</si>
  <si>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</si>
  <si>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</si>
  <si>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</si>
  <si>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</si>
  <si>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</si>
  <si>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</si>
  <si>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</si>
  <si>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</si>
  <si>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</si>
  <si>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</si>
  <si>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</si>
  <si>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</si>
  <si>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</si>
  <si>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</si>
  <si>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</si>
  <si>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</si>
  <si>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</si>
  <si>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</si>
  <si>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</si>
  <si>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</si>
  <si>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</si>
  <si>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</si>
  <si>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</si>
  <si>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</si>
  <si>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</si>
  <si>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</si>
  <si>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</si>
  <si>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</si>
  <si>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</si>
  <si>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</si>
  <si>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</si>
  <si>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</si>
  <si>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</si>
  <si>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</si>
  <si>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</si>
  <si>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</si>
  <si>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</si>
  <si>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</si>
  <si>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</si>
  <si>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</si>
  <si>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</si>
  <si>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</si>
  <si>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</si>
  <si>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</si>
  <si>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</si>
  <si>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</si>
  <si>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</si>
  <si>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</si>
  <si>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</si>
  <si>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</si>
  <si>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</si>
  <si>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</si>
  <si>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</si>
  <si>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</si>
  <si>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</si>
  <si>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</si>
  <si>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</si>
  <si>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</si>
  <si>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</si>
  <si>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</si>
  <si>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</si>
  <si>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</si>
  <si>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</si>
  <si>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</si>
  <si>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</si>
  <si>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</si>
  <si>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</si>
  <si>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</si>
  <si>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</si>
  <si>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</si>
  <si>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</si>
  <si>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</si>
  <si>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</si>
  <si>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</si>
  <si>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</si>
  <si>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</si>
  <si>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</si>
  <si>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</si>
  <si>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</si>
  <si>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</si>
  <si>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</si>
  <si>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</si>
  <si>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</si>
  <si>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</si>
  <si>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</si>
  <si>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</si>
  <si>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</si>
  <si>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</si>
  <si>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</si>
  <si>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</si>
  <si>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</si>
  <si>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</si>
  <si>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</si>
  <si>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</si>
  <si>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</si>
  <si>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</si>
  <si>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</si>
  <si>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</si>
  <si>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</si>
  <si>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</si>
  <si>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</si>
  <si>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</si>
  <si>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</si>
  <si>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</si>
  <si>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</si>
  <si>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</si>
  <si>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</si>
  <si>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</si>
  <si>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</si>
  <si>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</si>
  <si>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</si>
  <si>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</si>
  <si>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</si>
  <si>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</si>
  <si>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</si>
  <si>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</si>
  <si>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</si>
  <si>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</si>
  <si>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</si>
  <si>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</si>
  <si>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</si>
  <si>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</si>
  <si>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</si>
  <si>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</si>
  <si>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</si>
  <si>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</si>
  <si>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</si>
  <si>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</si>
  <si>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</si>
  <si>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</si>
  <si>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</si>
  <si>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</si>
  <si>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</si>
  <si>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</si>
  <si>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</si>
  <si>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</si>
  <si>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</si>
  <si>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</si>
  <si>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</si>
  <si>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</si>
  <si>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</si>
  <si>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</si>
  <si>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</si>
  <si>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</si>
  <si>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</si>
  <si>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</si>
  <si>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</si>
  <si>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</si>
  <si>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</si>
  <si>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</si>
  <si>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</si>
  <si>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</si>
  <si>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</si>
  <si>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</si>
  <si>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</si>
  <si>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</si>
  <si>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</si>
  <si>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</si>
  <si>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</si>
  <si>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</si>
  <si>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</si>
  <si>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</si>
  <si>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</si>
  <si>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</si>
  <si>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</si>
  <si>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</si>
  <si>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</si>
  <si>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</si>
  <si>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</si>
  <si>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</si>
  <si>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</si>
  <si>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</si>
  <si>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</si>
  <si>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</si>
  <si>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</si>
  <si>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</si>
  <si>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</si>
  <si>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</si>
  <si>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</si>
  <si>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</si>
  <si>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</si>
  <si>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</si>
  <si>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</si>
  <si>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</si>
  <si>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</si>
  <si>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</si>
  <si>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</si>
  <si>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</si>
  <si>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</si>
  <si>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</si>
  <si>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</si>
  <si>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</si>
  <si>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</si>
  <si>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</si>
  <si>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</si>
  <si>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</si>
  <si>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</si>
  <si>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</si>
  <si>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</si>
  <si>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</si>
  <si>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</si>
  <si>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</si>
  <si>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</si>
  <si>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</si>
  <si>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</si>
  <si>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</si>
  <si>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</si>
  <si>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</si>
  <si>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</si>
  <si>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</si>
  <si>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</si>
  <si>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</si>
  <si>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</si>
  <si>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</si>
  <si>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</si>
  <si>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</si>
  <si>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</si>
  <si>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</si>
  <si>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</si>
  <si>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</si>
  <si>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</si>
  <si>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</si>
  <si>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</si>
  <si>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</si>
  <si>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</si>
  <si>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</si>
  <si>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</si>
  <si>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</si>
  <si>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</si>
  <si>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</si>
  <si>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</si>
  <si>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</si>
  <si>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</si>
  <si>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</si>
  <si>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</si>
  <si>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</si>
  <si>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</si>
  <si>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</si>
  <si>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</si>
  <si>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</si>
  <si>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</si>
  <si>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</si>
  <si>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</si>
  <si>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</si>
  <si>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</si>
  <si>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</si>
  <si>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</si>
  <si>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</si>
  <si>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</si>
  <si>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</si>
  <si>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</si>
  <si>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</si>
  <si>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</si>
  <si>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</si>
  <si>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</si>
  <si>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</si>
  <si>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</si>
  <si>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</si>
  <si>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</si>
  <si>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</si>
  <si>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</si>
  <si>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</si>
  <si>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</si>
  <si>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</si>
  <si>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</si>
  <si>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</si>
  <si>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</si>
  <si>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</si>
  <si>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</si>
  <si>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</si>
  <si>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</si>
  <si>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</si>
  <si>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</si>
  <si>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</si>
  <si>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</si>
  <si>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</si>
  <si>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</si>
  <si>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</si>
  <si>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</si>
  <si>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</si>
  <si>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</si>
  <si>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</si>
  <si>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</si>
  <si>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</si>
  <si>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</si>
  <si>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</si>
  <si>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</si>
  <si>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</si>
  <si>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</si>
  <si>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</si>
  <si>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</si>
  <si>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</si>
  <si>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</si>
  <si>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</si>
  <si>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</si>
  <si>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</si>
  <si>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</si>
  <si>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</si>
  <si>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</si>
  <si>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</si>
  <si>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</si>
  <si>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</si>
  <si>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</si>
  <si>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</si>
  <si>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</si>
  <si>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</si>
  <si>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</si>
  <si>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</si>
  <si>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</si>
  <si>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</si>
  <si>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</si>
  <si>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</si>
  <si>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</si>
  <si>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</si>
  <si>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</si>
  <si>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</si>
  <si>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</si>
  <si>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</si>
  <si>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</si>
  <si>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</si>
  <si>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</si>
  <si>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</si>
  <si>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</si>
  <si>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</si>
  <si>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</si>
  <si>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</si>
  <si>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</si>
  <si>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</si>
  <si>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</si>
  <si>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</si>
  <si>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</si>
  <si>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</si>
  <si>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</si>
  <si>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</si>
  <si>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</si>
  <si>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</si>
  <si>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</si>
  <si>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</si>
  <si>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</si>
  <si>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</si>
  <si>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</si>
  <si>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</si>
  <si>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</si>
  <si>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</si>
  <si>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</si>
  <si>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</si>
  <si>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</si>
  <si>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</si>
  <si>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</si>
  <si>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</si>
  <si>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</si>
  <si>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</si>
  <si>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</si>
  <si>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</si>
  <si>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</si>
  <si>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</si>
  <si>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</si>
  <si>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</si>
  <si>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</si>
  <si>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</si>
  <si>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</si>
  <si>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</si>
  <si>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</si>
  <si>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</si>
  <si>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</si>
  <si>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</si>
  <si>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</si>
  <si>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</si>
  <si>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</si>
  <si>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</si>
  <si>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</si>
  <si>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</si>
  <si>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</si>
  <si>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</si>
  <si>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</si>
  <si>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</si>
  <si>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</si>
  <si>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</si>
  <si>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</si>
  <si>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</si>
  <si>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</si>
  <si>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</si>
  <si>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</si>
  <si>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</si>
  <si>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</si>
  <si>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</si>
  <si>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</si>
  <si>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</si>
  <si>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</si>
  <si>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</si>
  <si>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</si>
  <si>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</si>
  <si>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</si>
  <si>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</si>
  <si>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</si>
  <si>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</si>
  <si>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</si>
  <si>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</si>
  <si>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</si>
  <si>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</si>
  <si>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</si>
  <si>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</si>
  <si>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</si>
  <si>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</si>
  <si>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</si>
  <si>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</si>
  <si>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</si>
  <si>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</si>
  <si>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</si>
  <si>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</si>
  <si>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</si>
  <si>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</si>
  <si>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</si>
  <si>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</si>
  <si>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</si>
  <si>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</si>
  <si>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</si>
  <si>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</si>
  <si>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</si>
  <si>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</si>
  <si>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</si>
  <si>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</si>
  <si>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</si>
  <si>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</si>
  <si>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</si>
  <si>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</si>
  <si>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</si>
  <si>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</si>
  <si>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</si>
  <si>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</si>
  <si>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</si>
  <si>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</si>
  <si>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</si>
  <si>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</si>
  <si>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</si>
  <si>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</si>
  <si>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</si>
  <si>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</si>
  <si>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</si>
  <si>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</si>
  <si>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</si>
  <si>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</si>
  <si>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</si>
  <si>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</si>
  <si>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</si>
  <si>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</si>
  <si>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</si>
  <si>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</si>
  <si>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</si>
  <si>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</si>
  <si>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</si>
  <si>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</si>
  <si>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</si>
  <si>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</si>
  <si>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</si>
  <si>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</si>
  <si>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</si>
  <si>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</si>
  <si>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</si>
  <si>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</si>
  <si>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</si>
  <si>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</si>
  <si>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</si>
  <si>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</si>
  <si>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</si>
  <si>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</si>
  <si>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</si>
  <si>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</si>
  <si>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</si>
  <si>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</si>
  <si>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</si>
  <si>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</si>
  <si>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</si>
  <si>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</si>
  <si>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</si>
  <si>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</si>
  <si>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</si>
  <si>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</si>
  <si>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</si>
  <si>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</si>
  <si>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</si>
  <si>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</si>
  <si>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</si>
  <si>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</si>
  <si>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</si>
  <si>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</si>
  <si>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</si>
  <si>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</si>
  <si>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</si>
  <si>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</si>
  <si>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</si>
  <si>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</si>
  <si>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</si>
  <si>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</si>
  <si>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</si>
  <si>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</si>
  <si>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</si>
  <si>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</si>
  <si>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</si>
  <si>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</si>
  <si>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</si>
  <si>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</si>
  <si>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</si>
  <si>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</si>
  <si>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</si>
  <si>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</si>
  <si>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</si>
  <si>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</si>
  <si>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</si>
  <si>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</si>
  <si>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</si>
  <si>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</si>
  <si>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</si>
  <si>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</si>
  <si>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</si>
  <si>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</si>
  <si>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</si>
  <si>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</si>
  <si>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</si>
  <si>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</si>
  <si>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</si>
  <si>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</si>
  <si>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</si>
  <si>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</si>
  <si>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</si>
  <si>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</si>
  <si>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</si>
  <si>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</si>
  <si>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</si>
  <si>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</si>
  <si>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</si>
  <si>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</si>
  <si>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</si>
  <si>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</si>
  <si>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</si>
  <si>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</si>
  <si>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</si>
  <si>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</si>
  <si>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</si>
  <si>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</si>
  <si>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</si>
  <si>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</si>
  <si>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</si>
  <si>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</si>
  <si>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</si>
  <si>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</si>
  <si>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</si>
  <si>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</si>
  <si>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</si>
  <si>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</si>
  <si>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</si>
  <si>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</si>
  <si>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</si>
  <si>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</si>
  <si>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</si>
  <si>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</si>
  <si>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</si>
  <si>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</si>
  <si>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</si>
  <si>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</si>
  <si>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</si>
  <si>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</si>
  <si>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</si>
  <si>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</si>
  <si>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</si>
  <si>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</si>
  <si>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</si>
  <si>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</si>
  <si>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</si>
  <si>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</si>
  <si>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</si>
  <si>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</si>
  <si>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</si>
  <si>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</si>
  <si>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</si>
  <si>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</si>
  <si>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</si>
  <si>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</si>
  <si>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</si>
  <si>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</si>
  <si>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</si>
  <si>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</si>
  <si>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</si>
  <si>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</si>
  <si>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</si>
  <si>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</si>
  <si>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</si>
  <si>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</si>
  <si>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</si>
  <si>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</si>
  <si>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</si>
  <si>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</si>
  <si>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</si>
  <si>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</si>
  <si>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</si>
  <si>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</si>
  <si>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</si>
  <si>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</si>
  <si>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</si>
  <si>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</si>
  <si>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</si>
  <si>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</si>
  <si>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</si>
  <si>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</si>
  <si>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</si>
  <si>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</si>
  <si>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</si>
  <si>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</si>
  <si>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</si>
  <si>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</si>
  <si>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</si>
  <si>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</si>
  <si>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</si>
  <si>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</si>
  <si>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</si>
  <si>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</si>
  <si>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</si>
  <si>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</si>
  <si>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</si>
  <si>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</si>
  <si>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</si>
  <si>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</si>
  <si>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</si>
  <si>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</si>
  <si>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</si>
  <si>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</si>
  <si>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</si>
  <si>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</si>
  <si>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</si>
  <si>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</si>
  <si>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</si>
  <si>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</si>
  <si>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</si>
  <si>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</si>
  <si>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</si>
  <si>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</si>
  <si>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</si>
  <si>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</si>
  <si>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</si>
  <si>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</si>
  <si>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</si>
  <si>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</si>
  <si>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</si>
  <si>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</si>
  <si>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</si>
  <si>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</si>
  <si>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</si>
  <si>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</si>
  <si>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</si>
  <si>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</si>
  <si>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</si>
  <si>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</si>
  <si>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</si>
  <si>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</si>
  <si>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</si>
  <si>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</si>
  <si>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</si>
  <si>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</si>
  <si>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</si>
  <si>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</si>
  <si>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</si>
  <si>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</si>
  <si>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</si>
  <si>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</si>
  <si>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</si>
  <si>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</si>
  <si>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</si>
  <si>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</si>
  <si>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</si>
  <si>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</si>
  <si>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</si>
  <si>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</si>
  <si>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</si>
  <si>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</si>
  <si>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</si>
  <si>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</si>
  <si>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</si>
  <si>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</si>
  <si>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</si>
  <si>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</si>
  <si>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</si>
  <si>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</si>
  <si>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</si>
  <si>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</si>
  <si>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</si>
  <si>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</si>
  <si>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</si>
  <si>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</si>
  <si>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</si>
  <si>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</si>
  <si>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</si>
  <si>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</si>
  <si>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</si>
  <si>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</si>
  <si>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</si>
  <si>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</si>
  <si>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</si>
  <si>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</si>
  <si>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</si>
  <si>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</si>
  <si>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</si>
  <si>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</si>
  <si>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</si>
  <si>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</si>
  <si>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</si>
  <si>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</si>
  <si>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</si>
  <si>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</si>
  <si>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</si>
  <si>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</si>
  <si>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</si>
  <si>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</si>
  <si>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</si>
  <si>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</si>
  <si>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</si>
  <si>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</si>
  <si>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</si>
  <si>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</si>
  <si>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</si>
  <si>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</si>
  <si>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</si>
  <si>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</si>
  <si>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</si>
  <si>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</si>
  <si>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</si>
  <si>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</si>
  <si>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</si>
  <si>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</si>
  <si>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</si>
  <si>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</si>
  <si>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</si>
  <si>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</si>
  <si>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</si>
  <si>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</si>
  <si>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</si>
  <si>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</si>
  <si>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</si>
  <si>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</si>
  <si>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</si>
  <si>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</si>
  <si>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</si>
  <si>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</si>
  <si>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</si>
  <si>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</si>
  <si>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</si>
  <si>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</si>
  <si>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</si>
  <si>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</si>
  <si>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</si>
  <si>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</si>
  <si>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</si>
  <si>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</si>
  <si>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</si>
  <si>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</si>
  <si>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</si>
  <si>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</si>
  <si>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</si>
  <si>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</si>
  <si>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</si>
  <si>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</si>
  <si>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</si>
  <si>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</si>
  <si>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</si>
  <si>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</si>
  <si>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</si>
  <si>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</si>
  <si>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</si>
  <si>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</si>
  <si>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</si>
  <si>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</si>
  <si>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</si>
  <si>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</si>
  <si>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</si>
  <si>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</si>
  <si>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</si>
  <si>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</si>
  <si>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</si>
  <si>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</si>
  <si>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</si>
  <si>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</si>
  <si>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</si>
  <si>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</si>
  <si>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</si>
  <si>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</si>
  <si>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</si>
  <si>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</si>
  <si>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</si>
  <si>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</si>
  <si>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</si>
  <si>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</si>
  <si>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</si>
  <si>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</si>
  <si>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</si>
  <si>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</si>
  <si>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</si>
  <si>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</si>
  <si>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</si>
  <si>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</si>
  <si>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</si>
  <si>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</si>
  <si>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</si>
  <si>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</si>
  <si>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</si>
  <si>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</si>
  <si>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</si>
  <si>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</si>
  <si>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</si>
  <si>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</si>
  <si>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</si>
  <si>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</si>
  <si>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</si>
  <si>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</si>
  <si>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</si>
  <si>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</si>
  <si>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</si>
  <si>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</si>
  <si>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</si>
  <si>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</si>
  <si>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</si>
  <si>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</si>
  <si>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</si>
  <si>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</si>
  <si>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</si>
  <si>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</si>
  <si>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</si>
  <si>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</si>
  <si>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</si>
  <si>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</si>
  <si>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</si>
  <si>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</si>
  <si>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</si>
  <si>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</si>
  <si>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</si>
  <si>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</si>
  <si>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</si>
  <si>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</si>
  <si>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</si>
  <si>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</si>
  <si>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</si>
  <si>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</si>
  <si>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</si>
  <si>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</si>
  <si>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</si>
  <si>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</si>
  <si>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</si>
  <si>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</si>
  <si>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</si>
  <si>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</si>
  <si>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</si>
  <si>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</si>
  <si>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</si>
  <si>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</si>
  <si>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</si>
  <si>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</si>
  <si>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</si>
  <si>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</si>
  <si>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outcome</t>
  </si>
  <si>
    <t>Parent Category</t>
  </si>
  <si>
    <t>Average Donation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</si>
  <si>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</si>
  <si>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</si>
  <si>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</si>
  <si>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</si>
  <si>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</si>
  <si>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</si>
  <si>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</si>
  <si>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</si>
  <si>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</si>
  <si>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</si>
  <si>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</si>
  <si>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</si>
  <si>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</si>
  <si>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</si>
  <si>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</si>
  <si>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</si>
  <si>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</si>
  <si>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</si>
  <si>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</si>
  <si>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</si>
  <si>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</si>
  <si>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</si>
  <si>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</si>
  <si>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</si>
  <si>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</si>
  <si>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</si>
  <si>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</si>
  <si>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</si>
  <si>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</si>
  <si>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</si>
  <si>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</si>
  <si>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</si>
  <si>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</si>
  <si>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</si>
  <si>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</si>
  <si>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</si>
  <si>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</si>
  <si>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</si>
  <si>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</si>
  <si>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</si>
  <si>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</si>
  <si>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Outcome</t>
  </si>
  <si>
    <t xml:space="preserve">I believe the median represents the data better because the variance and standard deviations of the successful and failed outcomes seems a little too high.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</si>
</sst>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43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0" fontId="0" fillId="0" borderId="0" xfId="0" applyAlignment="1">
      <alignment horizontal="right"/>
    </xf>
    <xf numFmtId="0" fontId="1" fillId="0" borderId="0" xfId="0" applyFont="1" applyFill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3" fontId="0" fillId="0" borderId="1" xfId="2" applyFont="1" applyBorder="1"/>
  </cellXfs>
  <cellStyles count="3">
    <cellStyle name="Comma" xfId="2" builtinId="3"/>
    <cellStyle name="Normal" xfId="0" builtinId="0"/>
    <cellStyle name="Percent" xfId="1" builtinId="5"/>
  </cellStyles>
  <dxfs count="16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ndeering.xlsx]Parent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B-49C9-BA73-196C852B77DC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B-49C9-BA73-196C852B77DC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DB-49C9-BA73-196C852B77DC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DB-49C9-BA73-196C852B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776072"/>
        <c:axId val="476767544"/>
      </c:barChart>
      <c:catAx>
        <c:axId val="476776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67544"/>
        <c:crosses val="autoZero"/>
        <c:auto val="1"/>
        <c:lblAlgn val="ctr"/>
        <c:lblOffset val="100"/>
        <c:noMultiLvlLbl val="0"/>
      </c:catAx>
      <c:valAx>
        <c:axId val="47676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7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ndeering.xlsx]Sub-category!PivotTable3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7-4136-B9C8-043E6D9F4622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CE-48F7-BE08-A1C7DB4F1F34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ACE-48F7-BE08-A1C7DB4F1F34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ACE-48F7-BE08-A1C7DB4F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853480"/>
        <c:axId val="476854792"/>
      </c:barChart>
      <c:catAx>
        <c:axId val="47685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54792"/>
        <c:crosses val="autoZero"/>
        <c:auto val="1"/>
        <c:lblAlgn val="ctr"/>
        <c:lblOffset val="100"/>
        <c:noMultiLvlLbl val="0"/>
      </c:catAx>
      <c:valAx>
        <c:axId val="47685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5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ndeering.xlsx]Date Created!PivotTable1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8-4028-A81C-CFFB44CDDA3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8-4028-A81C-CFFB44CDDA3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8-4028-A81C-CFFB44CD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17656"/>
        <c:axId val="572521592"/>
      </c:lineChart>
      <c:catAx>
        <c:axId val="572517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21592"/>
        <c:crosses val="autoZero"/>
        <c:auto val="1"/>
        <c:lblAlgn val="ctr"/>
        <c:lblOffset val="100"/>
        <c:noMultiLvlLbl val="0"/>
      </c:catAx>
      <c:valAx>
        <c:axId val="57252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1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5-4B40-B446-938DB0CFC97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5-4B40-B446-938DB0CFC97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5-4B40-B446-938DB0CF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685592"/>
        <c:axId val="602681000"/>
      </c:lineChart>
      <c:catAx>
        <c:axId val="60268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81000"/>
        <c:crosses val="autoZero"/>
        <c:auto val="1"/>
        <c:lblAlgn val="ctr"/>
        <c:lblOffset val="100"/>
        <c:noMultiLvlLbl val="0"/>
      </c:catAx>
      <c:valAx>
        <c:axId val="6026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8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19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538F9-E8A0-439B-8799-37B0EA429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26D70-3688-4A28-8C13-D839C1D22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17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17F72-8CC0-4E19-93B7-923C5F5CE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7</xdr:col>
      <xdr:colOff>1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BDABF-29C4-44FC-AF33-CFDF40014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Deering" refreshedDate="43633.612407870372" createdVersion="6" refreshedVersion="6" minRefreshableVersion="3" recordCount="4114" xr:uid="{7ACCD01B-6DE6-4A61-A8CE-CDAF9996DADD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ge Donation" numFmtId="43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Deering" refreshedDate="43633.661018865743" createdVersion="6" refreshedVersion="6" minRefreshableVersion="3" recordCount="4114" xr:uid="{89590B8B-7171-4AEC-8B85-82FF908EA9E8}">
  <cacheSource type="worksheet">
    <worksheetSource ref="A1:S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2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n v="136.85882352941178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n v="105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n v="101.22222222222221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n v="165.29333333333335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n v="159.97142857142856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n v="109.13513513513513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n v="118.5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n v="133.33333333333331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n v="111.72500000000001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n v="166.5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n v="142.15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n v="110.04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n v="107.94999999999999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n v="100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n v="116.21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n v="128.95348837209301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n v="101.89999999999999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n v="100.12570000000001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n v="107.52857142857141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n v="110.9423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n v="153.33333333333334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n v="12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n v="115.06666666666668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n v="106.25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n v="106.25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n v="100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n v="127.75000000000001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n v="105.15384615384616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n v="107.40909090909089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n v="102.46666666666667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n v="219.49999999999997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n v="104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n v="103.33333333333334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n v="100.49377777777779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n v="3.3333333333333333E-2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n v="2.375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n v="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n v="9.5687499999999996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n v="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n v="3.1413333333333333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n v="0.57499999999999996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n v="5.5999999999999994E-2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n v="0.01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n v="0.53333333333333333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n v="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n v="60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n v="0.01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n v="4.0625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n v="3.25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n v="2E-3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n v="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n v="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n v="40"/>
    <x v="153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n v="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n v="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n v="3.4000000000000004"/>
    <x v="157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n v="5.5"/>
    <x v="158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n v="6.8999999999999992E-2"/>
    <x v="160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n v="10.48"/>
    <x v="164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n v="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n v="58.461538461538467"/>
    <x v="167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n v="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n v="16.25"/>
    <x v="170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n v="44.6"/>
    <x v="17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n v="55.698440000000005"/>
    <x v="17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n v="2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n v="0.72"/>
    <x v="177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n v="13"/>
    <x v="178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n v="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n v="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n v="2.75"/>
    <x v="18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n v="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n v="112.63736263736264"/>
    <x v="18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n v="116.94725"/>
    <x v="197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n v="106.4"/>
    <x v="203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n v="107.4"/>
    <x v="20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n v="145.5"/>
    <x v="209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n v="156"/>
    <x v="217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n v="108.395"/>
    <x v="218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n v="110.38153846153847"/>
    <x v="220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n v="101.18888888888888"/>
    <x v="225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n v="109.15333333333332"/>
    <x v="229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n v="120.02"/>
    <x v="234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n v="133.10911999999999"/>
    <x v="237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n v="118.72620000000001"/>
    <x v="238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n v="100.64"/>
    <x v="239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n v="101.72264"/>
    <x v="242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n v="231.64705882352939"/>
    <x v="246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n v="130.33333333333331"/>
    <x v="247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n v="292.89999999999998"/>
    <x v="248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n v="104.129"/>
    <x v="25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n v="101.248"/>
    <x v="257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n v="106.58000000000001"/>
    <x v="262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n v="102.66285714285715"/>
    <x v="263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n v="108.08333333333333"/>
    <x v="281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n v="106.71428571428572"/>
    <x v="283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n v="103"/>
    <x v="290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n v="103.94285714285714"/>
    <x v="296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n v="116.25714285714285"/>
    <x v="297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n v="103.97333333333334"/>
    <x v="307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n v="122.02"/>
    <x v="31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n v="114.16866666666667"/>
    <x v="313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n v="141.5"/>
    <x v="322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n v="112.105"/>
    <x v="326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n v="141.65"/>
    <x v="343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n v="103.09142857142857"/>
    <x v="345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n v="107.70464285714286"/>
    <x v="347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n v="100.63392857142857"/>
    <x v="359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n v="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n v="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n v="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n v="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n v="39.358823529411765"/>
    <x v="374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n v="0.1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n v="2.25"/>
    <x v="377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n v="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n v="6.4102564102564097E-2"/>
    <x v="384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n v="9.9009900990099015E-2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n v="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n v="2.87"/>
    <x v="39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n v="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n v="32.56"/>
    <x v="394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n v="19.41"/>
    <x v="395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n v="6.1"/>
    <x v="396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n v="0.28667813379201834"/>
    <x v="400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n v="0.155"/>
    <x v="401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n v="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n v="1.6666666666666668E-3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n v="0.8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n v="0.2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n v="0.13749999999999998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n v="25.41340206185567"/>
    <x v="41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n v="104.64"/>
    <x v="417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n v="120.6"/>
    <x v="419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n v="100"/>
    <x v="421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n v="100.85"/>
    <x v="42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n v="100"/>
    <x v="427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n v="6.6666666666666671E-3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n v="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n v="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n v="1"/>
    <x v="448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n v="0.8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n v="0.43166666666666664"/>
    <x v="452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n v="1.25E-3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n v="0.2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n v="1.12E-2"/>
    <x v="453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n v="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n v="1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n v="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n v="3.3444444444444441"/>
    <x v="456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n v="23"/>
    <x v="459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n v="0.104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n v="0.42599999999999999"/>
    <x v="460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n v="0.26666666666666666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n v="34"/>
    <x v="461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n v="6.2E-2"/>
    <x v="462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n v="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n v="0.64102564102564097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n v="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n v="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n v="1.38"/>
    <x v="474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n v="12.45"/>
    <x v="475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n v="0.02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n v="8.0000000000000002E-3"/>
    <x v="453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n v="0"/>
    <x v="121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n v="9.0000000000000011E-3"/>
    <x v="366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n v="300.11791999999997"/>
    <x v="480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n v="107.05"/>
    <x v="48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n v="104.46206037108834"/>
    <x v="49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n v="3.0579999999999998"/>
    <x v="496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n v="0.95"/>
    <x v="497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n v="18.64"/>
    <x v="500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n v="0.04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n v="0.85142857142857142"/>
    <x v="515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n v="57.648750000000007"/>
    <x v="520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n v="1.06"/>
    <x v="525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n v="5.58"/>
    <x v="531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n v="0.87454545454545463"/>
    <x v="532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n v="22.092500000000001"/>
    <x v="53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n v="0.40666666666666662"/>
    <x v="458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n v="10.214285714285715"/>
    <x v="541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n v="132.024"/>
    <x v="546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n v="130.65"/>
    <x v="553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n v="120.48"/>
    <x v="557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n v="107.4"/>
    <x v="563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n v="148"/>
    <x v="5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n v="179.09909909909908"/>
    <x v="568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n v="100.25"/>
    <x v="571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n v="238"/>
    <x v="580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n v="102"/>
    <x v="58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n v="0.11655011655011654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n v="104"/>
    <x v="591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n v="103.86666666666666"/>
    <x v="601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n v="100.02"/>
    <x v="609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n v="152.13333333333335"/>
    <x v="610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n v="105"/>
    <x v="615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n v="104.4375"/>
    <x v="616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n v="100"/>
    <x v="618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n v="105"/>
    <x v="615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n v="151.83333333333334"/>
    <x v="620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n v="127.3"/>
    <x v="622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n v="107"/>
    <x v="62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n v="155.71428571428572"/>
    <x v="626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n v="100"/>
    <x v="629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n v="119.16666666666667"/>
    <x v="630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n v="134.38124999999999"/>
    <x v="63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n v="107"/>
    <x v="636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n v="107.83333333333334"/>
    <x v="63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n v="100.60706666666665"/>
    <x v="63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n v="117.25000000000001"/>
    <x v="64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n v="145.4"/>
    <x v="64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n v="122.00090909090908"/>
    <x v="65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n v="100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n v="119.9"/>
    <x v="65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n v="100"/>
    <x v="18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n v="218.00000000000003"/>
    <x v="66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n v="144.00583333333333"/>
    <x v="66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n v="0.8125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n v="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n v="2.8000000000000003"/>
    <x v="436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n v="37.333333333333336"/>
    <x v="436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n v="0.30199999999999999"/>
    <x v="690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n v="3.0153846153846153"/>
    <x v="691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n v="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n v="5.0256410256410255"/>
    <x v="695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n v="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n v="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n v="6.5500000000000007"/>
    <x v="702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n v="8.9066666666666663"/>
    <x v="707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n v="13.325999999999999"/>
    <x v="709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n v="2.484"/>
    <x v="710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n v="12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n v="1.365"/>
    <x v="498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n v="28.04"/>
    <x v="71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n v="38.39"/>
    <x v="71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n v="1.722"/>
    <x v="718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n v="28.48"/>
    <x v="724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n v="14.799999999999999"/>
    <x v="728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n v="1.325"/>
    <x v="730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n v="2.0549999999999997"/>
    <x v="73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n v="1.2375123751237513E-2"/>
    <x v="743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n v="12.75"/>
    <x v="74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n v="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n v="4.24"/>
    <x v="750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n v="7.26"/>
    <x v="754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n v="1.625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n v="1.3"/>
    <x v="75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n v="16.055"/>
    <x v="761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n v="34.527999999999999"/>
    <x v="768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n v="22.878799999999998"/>
    <x v="771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n v="351.80366666666669"/>
    <x v="77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n v="118.63774999999998"/>
    <x v="77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n v="117.27000000000001"/>
    <x v="781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n v="111.75999999999999"/>
    <x v="782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n v="107.4"/>
    <x v="784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n v="1.4133333333333333"/>
    <x v="450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n v="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n v="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n v="1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n v="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n v="2.7"/>
    <x v="796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n v="0.15"/>
    <x v="798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n v="6.8000000000000005E-2"/>
    <x v="800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n v="6.3092592592592585"/>
    <x v="801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n v="2.6076923076923078"/>
    <x v="80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n v="9.1050000000000004"/>
    <x v="805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n v="0.82000000000000006"/>
    <x v="807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n v="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n v="3.42"/>
    <x v="808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n v="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n v="14.182977777777777"/>
    <x v="809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n v="17.933333333333334"/>
    <x v="81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n v="4.7E-2"/>
    <x v="815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n v="0.5"/>
    <x v="384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n v="2.5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n v="5.3125"/>
    <x v="818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n v="0.159"/>
    <x v="820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n v="0.13250000000000001"/>
    <x v="514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n v="3.5704000000000007E-2"/>
    <x v="826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n v="0.23809523809523811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n v="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n v="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n v="1.6714285714285713"/>
    <x v="83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n v="0.1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n v="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n v="14.38"/>
    <x v="833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n v="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n v="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n v="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n v="0.48666666666666669"/>
    <x v="838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n v="0.15"/>
    <x v="839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n v="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n v="5.6937500000000005"/>
    <x v="841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n v="0.625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n v="0.4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n v="0.1"/>
    <x v="384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n v="2.4E-2"/>
    <x v="18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n v="11.75"/>
    <x v="851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n v="104.12571428571428"/>
    <x v="857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n v="109.07407407407408"/>
    <x v="861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n v="135"/>
    <x v="865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n v="114.99999999999999"/>
    <x v="876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n v="106"/>
    <x v="879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n v="786.0802000000001"/>
    <x v="885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n v="172.27777777777777"/>
    <x v="888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n v="159.16819571865443"/>
    <x v="88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n v="111.40954545454547"/>
    <x v="891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n v="280.375"/>
    <x v="892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n v="112.10606060606061"/>
    <x v="893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n v="2.7873639500929119"/>
    <x v="436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n v="17.8"/>
    <x v="898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n v="117"/>
    <x v="904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n v="122.14285714285715"/>
    <x v="90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n v="113.66666666666667"/>
    <x v="918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n v="125.41538461538462"/>
    <x v="920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n v="119.14771428571429"/>
    <x v="923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n v="101.8"/>
    <x v="925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n v="162.14066666666668"/>
    <x v="93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n v="123.61333333333333"/>
    <x v="939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n v="101"/>
    <x v="9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n v="100.44999999999999"/>
    <x v="94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n v="125.06666666666666"/>
    <x v="946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n v="104.65"/>
    <x v="955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n v="100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n v="65.24636363636364"/>
    <x v="962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n v="11.514000000000001"/>
    <x v="96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n v="11.360000000000001"/>
    <x v="9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n v="111.99130434782609"/>
    <x v="965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n v="3.3033333333333332"/>
    <x v="98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n v="6.6339999999999995"/>
    <x v="99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n v="125"/>
    <x v="994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n v="104.05"/>
    <x v="9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n v="115.75757575757575"/>
    <x v="1008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n v="100.26666666666667"/>
    <x v="1013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n v="105.34805315203954"/>
    <x v="101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n v="107.08672667523933"/>
    <x v="1019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n v="124"/>
    <x v="1020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n v="171.32499999999999"/>
    <x v="10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n v="116.15384615384616"/>
    <x v="1025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n v="203.35000000000002"/>
    <x v="1026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n v="111.60000000000001"/>
    <x v="1027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n v="107.1"/>
    <x v="102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n v="110.406125"/>
    <x v="103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n v="134.8074"/>
    <x v="1035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n v="145.4"/>
    <x v="1036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n v="109.10714285714285"/>
    <x v="1037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n v="110.2"/>
    <x v="10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n v="113.64000000000001"/>
    <x v="1039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n v="122.13333333333334"/>
    <x v="104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n v="1.6620689655172414"/>
    <x v="1051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n v="0.42"/>
    <x v="1052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n v="7.0634920634920633"/>
    <x v="901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n v="4.5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n v="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n v="1E-3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n v="1.0554089709762533E-2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n v="10.5"/>
    <x v="1066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n v="2.9000000000000004"/>
    <x v="1067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n v="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n v="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n v="101.24459999999999"/>
    <x v="1068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n v="147.66666666666666"/>
    <x v="1070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n v="107.87731249999999"/>
    <x v="1073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n v="102.36842105263158"/>
    <x v="1075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n v="138.70400000000001"/>
    <x v="1079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n v="188.66966666666667"/>
    <x v="1082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n v="0.7142857142857143"/>
    <x v="384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n v="0.24"/>
    <x v="587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n v="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n v="0.75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n v="8.9"/>
    <x v="1089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n v="25.035714285714285"/>
    <x v="1091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n v="107.89146666666667"/>
    <x v="1094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n v="150.01875000000001"/>
    <x v="110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n v="161.97999999999999"/>
    <x v="1108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n v="103.36388888888889"/>
    <x v="1110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n v="110.44428571428573"/>
    <x v="1118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n v="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n v="28.9"/>
    <x v="1132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n v="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n v="4.666666666666667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n v="13.639999999999999"/>
    <x v="1139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n v="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n v="22.91"/>
    <x v="1143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n v="0.5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n v="79"/>
    <x v="1145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n v="1.3333333333333334E-2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n v="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n v="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n v="29.228571428571428"/>
    <x v="1147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n v="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n v="1.3636363636363637E-2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n v="0.27999999999999997"/>
    <x v="379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n v="0.125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n v="100.16666666666667"/>
    <x v="1150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n v="271.85000000000002"/>
    <x v="1158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n v="104.2"/>
    <x v="116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n v="145.85714285714286"/>
    <x v="116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n v="133.33333333333331"/>
    <x v="116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n v="101.06666666666666"/>
    <x v="117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n v="117"/>
    <x v="117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n v="100.925"/>
    <x v="11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n v="100"/>
    <x v="118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n v="103.8"/>
    <x v="118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n v="169.86"/>
    <x v="118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n v="100"/>
    <x v="317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n v="100.58763157894737"/>
    <x v="119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n v="119.90909090909089"/>
    <x v="120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n v="102.6375"/>
    <x v="1208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n v="108"/>
    <x v="1209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n v="102.60000000000001"/>
    <x v="1215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n v="100.67349999999999"/>
    <x v="1216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n v="201.7"/>
    <x v="121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n v="137.416"/>
    <x v="1220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n v="175"/>
    <x v="372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n v="21.714285714285715"/>
    <x v="122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n v="44.3"/>
    <x v="1230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n v="0.19801980198019803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n v="1.02"/>
    <x v="157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n v="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n v="4.8571428571428568"/>
    <x v="1241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n v="7.5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n v="42.725880551301685"/>
    <x v="1244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n v="10.181818181818182"/>
    <x v="1247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n v="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n v="11"/>
    <x v="698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n v="21.25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n v="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n v="104.95555555555556"/>
    <x v="1257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n v="201.62"/>
    <x v="1260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n v="102.89999999999999"/>
    <x v="1261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n v="114.7"/>
    <x v="1267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n v="165.44"/>
    <x v="1269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n v="155"/>
    <x v="1270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n v="59.467839999999995"/>
    <x v="1274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n v="3.74"/>
    <x v="1276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n v="21.30952380952381"/>
    <x v="1278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n v="47.631578947368418"/>
    <x v="1292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n v="15.329999999999998"/>
    <x v="1293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n v="4.957575757575758"/>
    <x v="1294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n v="11.077777777777778"/>
    <x v="1297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n v="13.637499999999999"/>
    <x v="1301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n v="13.852941176470587"/>
    <x v="1304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n v="2.9550000000000001"/>
    <x v="1309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n v="10.857142857142858"/>
    <x v="131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n v="3.3333333333333335"/>
    <x v="507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n v="13.307692307692307"/>
    <x v="13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n v="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n v="2.036"/>
    <x v="1316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n v="52.327777777777776"/>
    <x v="1317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n v="115.85714285714286"/>
    <x v="1321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n v="105.05"/>
    <x v="1323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n v="262.5"/>
    <x v="840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n v="104"/>
    <x v="1331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n v="108.88888888888889"/>
    <x v="1336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n v="107.36666666666667"/>
    <x v="134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n v="108.74800874800874"/>
    <x v="1354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n v="8.0833333333333321"/>
    <x v="1357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n v="1.6250000000000001E-2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n v="0.12"/>
    <x v="366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n v="104"/>
    <x v="137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n v="1.2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n v="42.76"/>
    <x v="138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n v="59.3"/>
    <x v="139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n v="1.6"/>
    <x v="453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n v="0.51"/>
    <x v="1363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n v="43.03"/>
    <x v="139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n v="195.37933333333334"/>
    <x v="140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n v="100.3125"/>
    <x v="140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n v="127"/>
    <x v="140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n v="100.63375000000001"/>
    <x v="142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n v="800.21100000000001"/>
    <x v="142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n v="198.47237142857145"/>
    <x v="142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n v="225.94666666666666"/>
    <x v="1427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n v="294.0333333333333"/>
    <x v="1430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n v="370.13"/>
    <x v="1441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n v="375.49599999999998"/>
    <x v="1448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n v="208.70837499999996"/>
    <x v="144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n v="346.6"/>
    <x v="1450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n v="114.901155"/>
    <x v="145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n v="0.05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n v="42.472727272727276"/>
    <x v="1458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n v="16.966666666666665"/>
    <x v="1459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n v="7.0000000000000009"/>
    <x v="1460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n v="26.200000000000003"/>
    <x v="1461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n v="12.5"/>
    <x v="384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n v="234.42048"/>
    <x v="146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n v="305.15800000000002"/>
    <x v="1471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n v="113.00013888888888"/>
    <x v="1477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n v="201.14999999999998"/>
    <x v="1487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n v="120.24900000000001"/>
    <x v="1489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n v="126.16666666666667"/>
    <x v="1490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n v="136.21680000000001"/>
    <x v="1501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n v="148.33229411764705"/>
    <x v="1510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n v="202.23220000000001"/>
    <x v="1519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n v="218.6"/>
    <x v="1528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n v="152.60429999999999"/>
    <x v="1535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n v="1678.3738373837384"/>
    <x v="153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n v="115.51066666666668"/>
    <x v="154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n v="100.33333333333334"/>
    <x v="1558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n v="136"/>
    <x v="1562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n v="106.52500000000001"/>
    <x v="1568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n v="106.5"/>
    <x v="1570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n v="100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n v="147.75"/>
    <x v="1575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n v="134.61099999999999"/>
    <x v="1576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n v="100.75"/>
    <x v="1577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n v="100.880375"/>
    <x v="1578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n v="0.05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n v="11.799999999999999"/>
    <x v="1584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n v="0.20238095238095236"/>
    <x v="1241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n v="5"/>
    <x v="1585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n v="1.6"/>
    <x v="1587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n v="9.56"/>
    <x v="1589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n v="28.405999999999999"/>
    <x v="1591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n v="12.8"/>
    <x v="1592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n v="11.25"/>
    <x v="834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n v="0.02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n v="0.69641025641025645"/>
    <x v="159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n v="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n v="9.124454880912446E-3"/>
    <x v="439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n v="0.8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n v="2.2999999999999998"/>
    <x v="1581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n v="2.6660714285714282"/>
    <x v="1600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n v="28.192"/>
    <x v="1601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n v="0.85000000000000009"/>
    <x v="1603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n v="132.20000000000002"/>
    <x v="160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n v="146.6"/>
    <x v="1609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n v="120"/>
    <x v="381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n v="100"/>
    <x v="1611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n v="250"/>
    <x v="1616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n v="138.64000000000001"/>
    <x v="1619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n v="161.4"/>
    <x v="1620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n v="153.1"/>
    <x v="1622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n v="1856.97"/>
    <x v="162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n v="537.37"/>
    <x v="163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n v="120.32608695652173"/>
    <x v="163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n v="132.89249999999998"/>
    <x v="163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n v="292.50166666666667"/>
    <x v="1652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n v="122.833"/>
    <x v="1656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n v="125.95294117647057"/>
    <x v="1668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n v="1165"/>
    <x v="1672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n v="352.92777777777775"/>
    <x v="1675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n v="137.4"/>
    <x v="1676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n v="806.4"/>
    <x v="1679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n v="100.12"/>
    <x v="1684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n v="107.21428571428571"/>
    <x v="1686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n v="112.6875"/>
    <x v="1691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n v="459.8"/>
    <x v="169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n v="286.65822784810126"/>
    <x v="1693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n v="636.14"/>
    <x v="169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n v="779.5"/>
    <x v="1699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n v="298.5"/>
    <x v="1703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n v="283.09000000000003"/>
    <x v="1709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n v="185"/>
    <x v="171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n v="100.85533333333332"/>
    <x v="1721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n v="107.2505"/>
    <x v="1730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n v="149.07142857142856"/>
    <x v="1734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n v="100.6"/>
    <x v="173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n v="101.25"/>
    <x v="1738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n v="104.11111111111111"/>
    <x v="1749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n v="107.86666666666666"/>
    <x v="1750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n v="108.66"/>
    <x v="1758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n v="48"/>
    <x v="18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n v="0.72"/>
    <x v="1762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n v="520.73254999999995"/>
    <x v="1772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n v="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n v="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n v="0.6875"/>
    <x v="446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n v="3.2727272727272729"/>
    <x v="18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n v="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n v="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n v="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n v="0.06"/>
    <x v="1788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n v="0.71785714285714286"/>
    <x v="1789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n v="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n v="25.259090909090908"/>
    <x v="1793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n v="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n v="14.825133372851216"/>
    <x v="1796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n v="1.6666666666666666E-2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n v="0.2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n v="1.3333333333333334E-2"/>
    <x v="1797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n v="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n v="2E-3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n v="0.70000000000000007"/>
    <x v="689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n v="2E-3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n v="3.8461538461538464E-2"/>
    <x v="381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n v="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n v="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n v="0.2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n v="107.88"/>
    <x v="1801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n v="182"/>
    <x v="1814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n v="110.70833333333334"/>
    <x v="1821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n v="111.1"/>
    <x v="1822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n v="100"/>
    <x v="1824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n v="118.5"/>
    <x v="1825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n v="104.71999999999998"/>
    <x v="1833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n v="105.02249999999999"/>
    <x v="1834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n v="127.49999999999999"/>
    <x v="1836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n v="103.2"/>
    <x v="1847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n v="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n v="0.6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n v="0.15"/>
    <x v="839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n v="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n v="156.44444444444446"/>
    <x v="186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n v="102.125"/>
    <x v="1869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n v="107.24974999999999"/>
    <x v="187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n v="105"/>
    <x v="1876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n v="110.00000000000001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n v="156.4"/>
    <x v="1884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n v="105.50335570469798"/>
    <x v="1897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n v="118.44444444444444"/>
    <x v="1898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n v="0.75"/>
    <x v="384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n v="0.25"/>
    <x v="372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n v="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n v="0.6"/>
    <x v="157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n v="10.6"/>
    <x v="1905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n v="1.1111111111111111E-3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n v="0.5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n v="0.16666666666666669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n v="1.25E-3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n v="39"/>
    <x v="1911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n v="0.99546510341776351"/>
    <x v="66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n v="326.0916666666667"/>
    <x v="1914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n v="303.80111428571428"/>
    <x v="1921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n v="877.6"/>
    <x v="1929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n v="646.66666666666663"/>
    <x v="1938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n v="110.36948748510132"/>
    <x v="1939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n v="114.66525000000001"/>
    <x v="1942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n v="187.3"/>
    <x v="1947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n v="166.2"/>
    <x v="1948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n v="0.88333333333333341"/>
    <x v="1956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n v="5.1000000000000004E-2"/>
    <x v="439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n v="21.033333333333335"/>
    <x v="1962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n v="9.285714285714286E-2"/>
    <x v="196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n v="110.66666666666667"/>
    <x v="1974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n v="0.33"/>
    <x v="895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n v="0.6875"/>
    <x v="446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n v="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n v="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n v="10.7325"/>
    <x v="1988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n v="3.3333333333333335E-3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n v="0.325125"/>
    <x v="1992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n v="34.410000000000004"/>
    <x v="199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n v="6.0263157894736841"/>
    <x v="1996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n v="350.84462500000001"/>
    <x v="1999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n v="101.60599999999999"/>
    <x v="2001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n v="102.24133333333334"/>
    <x v="2005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n v="108.83333333333334"/>
    <x v="2011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n v="144.54249999999999"/>
    <x v="2017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n v="493.21000000000004"/>
    <x v="2019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n v="201.82666666666668"/>
    <x v="2020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n v="104.44"/>
    <x v="2021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n v="384.09090909090907"/>
    <x v="203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n v="103.33333333333334"/>
    <x v="2032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n v="0.43750000000000006"/>
    <x v="440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n v="1.06"/>
    <x v="514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n v="1.0999999999999999"/>
    <x v="698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n v="52"/>
    <x v="203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n v="10.48"/>
    <x v="2039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n v="0.76923076923076927"/>
    <x v="384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n v="2"/>
    <x v="384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n v="2.12"/>
    <x v="450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n v="105.28"/>
    <x v="1224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n v="119"/>
    <x v="2047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n v="104.67999999999999"/>
    <x v="2048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n v="119.7"/>
    <x v="2050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n v="102.49999999999999"/>
    <x v="594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n v="150"/>
    <x v="384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n v="133"/>
    <x v="2060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n v="127.95"/>
    <x v="20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n v="112.1"/>
    <x v="20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n v="108.2"/>
    <x v="2069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n v="130"/>
    <x v="2076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n v="124"/>
    <x v="2081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n v="106.52"/>
    <x v="2086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n v="100"/>
    <x v="2087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n v="114.71959999999999"/>
    <x v="208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n v="170"/>
    <x v="2091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n v="104"/>
    <x v="2096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n v="0.2"/>
    <x v="46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n v="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n v="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n v="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n v="6.65"/>
    <x v="2101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n v="0.04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n v="1.6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n v="15"/>
    <x v="161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n v="4.67"/>
    <x v="2105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n v="19.079999999999998"/>
    <x v="2112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n v="0.41111111111111115"/>
    <x v="2113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n v="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n v="2.73"/>
    <x v="2115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n v="9.0909090909090917"/>
    <x v="2116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n v="0.5"/>
    <x v="38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n v="36.5"/>
    <x v="2125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n v="0.02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n v="61.1"/>
    <x v="212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n v="27.24"/>
    <x v="2130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n v="100"/>
    <x v="161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n v="130.83333333333334"/>
    <x v="213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n v="102.76"/>
    <x v="2139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n v="128"/>
    <x v="1829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n v="113.92"/>
    <x v="2159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n v="100.15624999999999"/>
    <x v="216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n v="100.125"/>
    <x v="216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n v="101.4"/>
    <x v="217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n v="102.06"/>
    <x v="2173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n v="100"/>
    <x v="680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n v="104.5"/>
    <x v="2182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n v="104.96000000000001"/>
    <x v="2185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n v="120.49622641509434"/>
    <x v="219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n v="107.74999999999999"/>
    <x v="2195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n v="113.104"/>
    <x v="2202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n v="131.44"/>
    <x v="2214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n v="100"/>
    <x v="2218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n v="112.53599999999999"/>
    <x v="222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n v="108.71389999999998"/>
    <x v="2226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n v="107.5"/>
    <x v="2227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n v="190.84810126582278"/>
    <x v="2233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n v="106.66666666666667"/>
    <x v="223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n v="0.15"/>
    <x v="839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n v="3.0066666666666664"/>
    <x v="2239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n v="0.15227272727272728"/>
    <x v="1795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n v="66.84"/>
    <x v="2240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n v="19.566666666666666"/>
    <x v="224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n v="0.04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n v="3.34"/>
    <x v="2246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n v="8.64"/>
    <x v="2250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n v="22.75"/>
    <x v="226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n v="39.112499999999997"/>
    <x v="226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n v="19.762499999999999"/>
    <x v="227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n v="0.04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n v="3"/>
    <x v="468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n v="57.333333333333336"/>
    <x v="138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n v="0.1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n v="0.05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n v="0.66666666666666674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n v="3.2499999999999999E-3"/>
    <x v="2280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n v="0.8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n v="3.75"/>
    <x v="2283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n v="15.731707317073171"/>
    <x v="404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n v="75.400000000000006"/>
    <x v="2288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n v="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n v="117.52499999999999"/>
    <x v="2290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n v="101"/>
    <x v="2292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n v="105.95454545454545"/>
    <x v="2294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n v="101.81818181818181"/>
    <x v="2298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n v="101"/>
    <x v="2299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n v="113.99999999999999"/>
    <x v="2300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n v="160.22808571428573"/>
    <x v="2308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n v="124.2"/>
    <x v="2310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n v="103.01249999999999"/>
    <x v="984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n v="171.73333333333335"/>
    <x v="231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n v="100.88571428571429"/>
    <x v="2322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n v="109.00000000000001"/>
    <x v="232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n v="100"/>
    <x v="69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n v="0.06"/>
    <x v="468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n v="119.74347826086958"/>
    <x v="2340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n v="100.05"/>
    <x v="2345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n v="102.1"/>
    <x v="234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n v="100.11000000000001"/>
    <x v="2348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n v="124.8"/>
    <x v="2351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n v="12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n v="131.20000000000002"/>
    <x v="2359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n v="100.6"/>
    <x v="2363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n v="115.30588235294117"/>
    <x v="2368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n v="105.86"/>
    <x v="2374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n v="110.73333333333333"/>
    <x v="2378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n v="127.82222222222221"/>
    <x v="237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n v="106.29949999999999"/>
    <x v="2384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n v="100.45454545454547"/>
    <x v="2388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n v="103.04098360655738"/>
    <x v="23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n v="112.1664"/>
    <x v="2390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n v="164"/>
    <x v="23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n v="101.66666666666666"/>
    <x v="2397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n v="101.6"/>
    <x v="2411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n v="101.76666666666667"/>
    <x v="24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n v="133.46666666666667"/>
    <x v="711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n v="122.28571428571429"/>
    <x v="2433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n v="159.42857142857144"/>
    <x v="66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n v="109.84"/>
    <x v="2435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n v="106.19047619047619"/>
    <x v="2440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n v="108"/>
    <x v="1209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n v="125.89999999999999"/>
    <x v="2444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n v="112.5"/>
    <x v="18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n v="146.38888888888889"/>
    <x v="2448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n v="104.52"/>
    <x v="2451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n v="100.32000000000001"/>
    <x v="2455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n v="110.2"/>
    <x v="2456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n v="100"/>
    <x v="2460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n v="315"/>
    <x v="2469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n v="102.99000000000001"/>
    <x v="2473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n v="106.25"/>
    <x v="2474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n v="138.5"/>
    <x v="2486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n v="100"/>
    <x v="248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n v="103.8"/>
    <x v="118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n v="223"/>
    <x v="2440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n v="100"/>
    <x v="69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n v="142.36363636363635"/>
    <x v="210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n v="184"/>
    <x v="2504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n v="137.57142857142856"/>
    <x v="2513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n v="211"/>
    <x v="2516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n v="130"/>
    <x v="252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n v="103.49999999999999"/>
    <x v="2522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n v="109.1"/>
    <x v="2530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n v="102.97033333333331"/>
    <x v="2532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n v="130"/>
    <x v="1862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n v="100"/>
    <x v="2536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n v="109.65"/>
    <x v="2537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n v="101"/>
    <x v="2542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n v="104.2"/>
    <x v="2543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n v="108.2"/>
    <x v="2550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n v="191.3"/>
    <x v="255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n v="126.2"/>
    <x v="2562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n v="103"/>
    <x v="2567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n v="127.14285714285714"/>
    <x v="2568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n v="113.39285714285714"/>
    <x v="2571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n v="100"/>
    <x v="2574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n v="101"/>
    <x v="2575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n v="112.85000000000001"/>
    <x v="2577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n v="105.4"/>
    <x v="2597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n v="100.55555555555556"/>
    <x v="2602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n v="100"/>
    <x v="260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n v="110.04599999999999"/>
    <x v="260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n v="101.35000000000001"/>
    <x v="2610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n v="100"/>
    <x v="261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n v="100"/>
    <x v="179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n v="126.2"/>
    <x v="262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n v="105"/>
    <x v="262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n v="104.66666666666666"/>
    <x v="2631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n v="102"/>
    <x v="263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n v="100"/>
    <x v="2638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n v="100"/>
    <x v="1231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n v="105.49000000000002"/>
    <x v="2648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n v="100.47999999999999"/>
    <x v="26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n v="122.06666666666666"/>
    <x v="2656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n v="100"/>
    <x v="26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n v="130"/>
    <x v="684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n v="100"/>
    <x v="680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n v="100"/>
    <x v="85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n v="119.11764705882352"/>
    <x v="2665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n v="126.6"/>
    <x v="2667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n v="125.93749999999999"/>
    <x v="2674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n v="102.60000000000001"/>
    <x v="2677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n v="110.1"/>
    <x v="114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n v="202"/>
    <x v="2678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n v="130.26666666666665"/>
    <x v="2684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n v="144.4"/>
    <x v="2688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n v="109.73333333333332"/>
    <x v="2695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n v="100.099"/>
    <x v="2696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n v="4.246666666666667"/>
    <x v="270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n v="30.866666666666664"/>
    <x v="2706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n v="0.1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n v="6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n v="110.75"/>
    <x v="271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n v="115.16129032258064"/>
    <x v="2722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n v="101.53333333333335"/>
    <x v="2729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n v="128.75"/>
    <x v="2732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n v="102.90416666666667"/>
    <x v="2733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n v="120"/>
    <x v="274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n v="127.96000000000001"/>
    <x v="274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n v="100.8"/>
    <x v="2111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n v="121.2"/>
    <x v="241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n v="300"/>
    <x v="275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n v="108.25"/>
    <x v="276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n v="141.15384615384616"/>
    <x v="276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n v="100.75"/>
    <x v="2768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n v="239.4"/>
    <x v="2769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n v="210"/>
    <x v="2600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n v="111.20000000000002"/>
    <x v="2772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n v="100.75"/>
    <x v="2777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n v="15.411764705882353"/>
    <x v="164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n v="28.466666666666669"/>
    <x v="2397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n v="0.66666666666666674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n v="17.899999999999999"/>
    <x v="2781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n v="2"/>
    <x v="384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n v="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n v="10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n v="2.3764705882352941"/>
    <x v="278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n v="1"/>
    <x v="384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n v="100.44999999999999"/>
    <x v="2784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n v="120"/>
    <x v="2787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n v="108.51428571428572"/>
    <x v="2790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n v="102.33333333333334"/>
    <x v="2791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n v="100"/>
    <x v="2794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n v="106.24"/>
    <x v="2795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n v="100"/>
    <x v="26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n v="100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n v="110.2"/>
    <x v="2803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n v="143.19999999999999"/>
    <x v="2807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n v="105.04166666666667"/>
    <x v="2808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n v="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n v="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n v="1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n v="1.4642857142857144"/>
    <x v="1536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n v="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n v="101.25"/>
    <x v="1352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n v="140.13333333333333"/>
    <x v="28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n v="106.4"/>
    <x v="2831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n v="110.02000000000001"/>
    <x v="2834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n v="105.42"/>
    <x v="283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n v="100.2"/>
    <x v="2840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n v="160"/>
    <x v="379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n v="112.5"/>
    <x v="2845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n v="101.25"/>
    <x v="284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n v="2.105"/>
    <x v="2853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n v="2.7"/>
    <x v="2854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n v="7.043333333333333"/>
    <x v="2857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n v="3.8"/>
    <x v="2858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n v="0.2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n v="2.5999999999999999E-2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n v="17.666666666666668"/>
    <x v="2861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n v="5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n v="26.937422295897225"/>
    <x v="252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n v="12.55"/>
    <x v="286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n v="0.2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n v="15"/>
    <x v="1876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n v="13.066666666666665"/>
    <x v="2866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n v="0"/>
    <x v="121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n v="16.826666666666668"/>
    <x v="286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n v="5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n v="1.25"/>
    <x v="372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n v="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n v="36.36"/>
    <x v="241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n v="0.2"/>
    <x v="379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n v="10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n v="0.1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n v="0.25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n v="0.97142857142857131"/>
    <x v="2893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n v="18"/>
    <x v="2845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n v="9.76"/>
    <x v="2901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n v="37.75"/>
    <x v="290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n v="4.1818181818181817"/>
    <x v="1581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n v="6.0000000000000001E-3"/>
    <x v="366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n v="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n v="16.514285714285716"/>
    <x v="2906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n v="10.050000000000001"/>
    <x v="984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n v="1.3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n v="1.05"/>
    <x v="1859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n v="16.666666666666664"/>
    <x v="85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n v="0.83333333333333337"/>
    <x v="372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n v="69.561111111111103"/>
    <x v="2909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n v="5"/>
    <x v="372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n v="1.4814814814814816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n v="12.04"/>
    <x v="2913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n v="31.25"/>
    <x v="2914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n v="0.42"/>
    <x v="689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n v="0.21"/>
    <x v="589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n v="17.62"/>
    <x v="2917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n v="2.85"/>
    <x v="2830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n v="19.25"/>
    <x v="2920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n v="60.9"/>
    <x v="292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n v="1"/>
    <x v="292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n v="34.4"/>
    <x v="2924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n v="8.9"/>
    <x v="2927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n v="4.7"/>
    <x v="2929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n v="36.5"/>
    <x v="2930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n v="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n v="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x v="0"/>
    <b v="1"/>
    <x v="0"/>
    <n v="63.917582417582416"/>
    <x v="0"/>
    <s v="television"/>
    <x v="0"/>
    <x v="0"/>
  </r>
  <r>
    <n v="1"/>
    <s v="FannibalFest Fan Convention"/>
    <x v="1"/>
    <n v="10275"/>
    <n v="14653"/>
    <x v="0"/>
    <x v="0"/>
    <s v="USD"/>
    <n v="1488464683"/>
    <n v="1485872683"/>
    <b v="0"/>
    <x v="1"/>
    <b v="1"/>
    <x v="1"/>
    <n v="185.48101265822785"/>
    <x v="0"/>
    <s v="television"/>
    <x v="1"/>
    <x v="1"/>
  </r>
  <r>
    <n v="2"/>
    <s v="Charlie teaser completion"/>
    <x v="2"/>
    <n v="500"/>
    <n v="525"/>
    <x v="0"/>
    <x v="1"/>
    <s v="GBP"/>
    <n v="1455555083"/>
    <n v="1454691083"/>
    <b v="0"/>
    <x v="2"/>
    <b v="1"/>
    <x v="2"/>
    <n v="15"/>
    <x v="0"/>
    <s v="television"/>
    <x v="2"/>
    <x v="2"/>
  </r>
  <r>
    <n v="3"/>
    <s v="Unsure/Positive: A Dramedy Series About Life with HIV"/>
    <x v="3"/>
    <n v="10000"/>
    <n v="10390"/>
    <x v="0"/>
    <x v="0"/>
    <s v="USD"/>
    <n v="1407414107"/>
    <n v="1404822107"/>
    <b v="0"/>
    <x v="3"/>
    <b v="1"/>
    <x v="3"/>
    <n v="69.266666666666666"/>
    <x v="0"/>
    <s v="television"/>
    <x v="3"/>
    <x v="3"/>
  </r>
  <r>
    <n v="4"/>
    <s v="Party Monsters"/>
    <x v="4"/>
    <n v="44000"/>
    <n v="54116.28"/>
    <x v="0"/>
    <x v="0"/>
    <s v="USD"/>
    <n v="1450555279"/>
    <n v="1447963279"/>
    <b v="0"/>
    <x v="4"/>
    <b v="1"/>
    <x v="4"/>
    <n v="190.55028169014085"/>
    <x v="0"/>
    <s v="television"/>
    <x v="4"/>
    <x v="4"/>
  </r>
  <r>
    <n v="5"/>
    <s v="Terry Matthews to be the NEXT star on the Network Television"/>
    <x v="5"/>
    <n v="3999"/>
    <n v="4390"/>
    <x v="0"/>
    <x v="0"/>
    <s v="USD"/>
    <n v="1469770500"/>
    <n v="1468362207"/>
    <b v="0"/>
    <x v="5"/>
    <b v="1"/>
    <x v="5"/>
    <n v="93.40425531914893"/>
    <x v="0"/>
    <s v="television"/>
    <x v="5"/>
    <x v="5"/>
  </r>
  <r>
    <n v="6"/>
    <s v="POINT HOPE"/>
    <x v="6"/>
    <n v="8000"/>
    <n v="8519"/>
    <x v="0"/>
    <x v="0"/>
    <s v="USD"/>
    <n v="1402710250"/>
    <n v="1401846250"/>
    <b v="0"/>
    <x v="6"/>
    <b v="1"/>
    <x v="6"/>
    <n v="146.87931034482759"/>
    <x v="0"/>
    <s v="television"/>
    <x v="6"/>
    <x v="6"/>
  </r>
  <r>
    <n v="7"/>
    <s v="Skin: Film Production By 14 Year Old Aniya Wolfe"/>
    <x v="7"/>
    <n v="9000"/>
    <n v="9110"/>
    <x v="0"/>
    <x v="0"/>
    <s v="USD"/>
    <n v="1467680867"/>
    <n v="1464224867"/>
    <b v="0"/>
    <x v="7"/>
    <b v="1"/>
    <x v="7"/>
    <n v="159.82456140350877"/>
    <x v="0"/>
    <s v="television"/>
    <x v="7"/>
    <x v="7"/>
  </r>
  <r>
    <n v="8"/>
    <s v="Sizzling in the Kitchen Flynn Style"/>
    <x v="8"/>
    <n v="3500"/>
    <n v="3501.52"/>
    <x v="0"/>
    <x v="0"/>
    <s v="USD"/>
    <n v="1460754000"/>
    <n v="1460155212"/>
    <b v="0"/>
    <x v="8"/>
    <b v="1"/>
    <x v="8"/>
    <n v="291.79333333333335"/>
    <x v="0"/>
    <s v="television"/>
    <x v="8"/>
    <x v="8"/>
  </r>
  <r>
    <n v="9"/>
    <s v="The Academy: Mockumentary Sitcom TV Pilot"/>
    <x v="9"/>
    <n v="500"/>
    <n v="629.99"/>
    <x v="0"/>
    <x v="0"/>
    <s v="USD"/>
    <n v="1460860144"/>
    <n v="1458268144"/>
    <b v="0"/>
    <x v="9"/>
    <b v="1"/>
    <x v="9"/>
    <n v="31.499500000000001"/>
    <x v="0"/>
    <s v="television"/>
    <x v="9"/>
    <x v="9"/>
  </r>
  <r>
    <n v="10"/>
    <s v="Big in Beijing. A reality tv show about eccentric Beijing."/>
    <x v="10"/>
    <n v="3000"/>
    <n v="3015"/>
    <x v="0"/>
    <x v="0"/>
    <s v="USD"/>
    <n v="1403660279"/>
    <n v="1400636279"/>
    <b v="0"/>
    <x v="10"/>
    <b v="1"/>
    <x v="10"/>
    <n v="158.68421052631578"/>
    <x v="0"/>
    <s v="television"/>
    <x v="10"/>
    <x v="10"/>
  </r>
  <r>
    <n v="11"/>
    <s v="2016 TAPR DCC Video on HamRadioNow"/>
    <x v="11"/>
    <n v="5000"/>
    <n v="6025"/>
    <x v="0"/>
    <x v="0"/>
    <s v="USD"/>
    <n v="1471834800"/>
    <n v="1469126462"/>
    <b v="0"/>
    <x v="11"/>
    <b v="1"/>
    <x v="11"/>
    <n v="80.333333333333329"/>
    <x v="0"/>
    <s v="television"/>
    <x v="11"/>
    <x v="11"/>
  </r>
  <r>
    <n v="12"/>
    <s v="Spinward Traveller (T.V. Pilot)"/>
    <x v="12"/>
    <n v="30000"/>
    <n v="49588"/>
    <x v="0"/>
    <x v="0"/>
    <s v="USD"/>
    <n v="1405479600"/>
    <n v="1401642425"/>
    <b v="0"/>
    <x v="12"/>
    <b v="1"/>
    <x v="12"/>
    <n v="59.961305925030231"/>
    <x v="0"/>
    <s v="television"/>
    <x v="12"/>
    <x v="12"/>
  </r>
  <r>
    <n v="13"/>
    <s v="Can't Go Home"/>
    <x v="13"/>
    <n v="3500"/>
    <n v="5599"/>
    <x v="0"/>
    <x v="0"/>
    <s v="USD"/>
    <n v="1466713620"/>
    <n v="1463588109"/>
    <b v="0"/>
    <x v="13"/>
    <b v="1"/>
    <x v="13"/>
    <n v="109.78431372549019"/>
    <x v="0"/>
    <s v="television"/>
    <x v="13"/>
    <x v="13"/>
  </r>
  <r>
    <n v="14"/>
    <s v="3010 | Sci-fi Series"/>
    <x v="14"/>
    <n v="6000"/>
    <n v="6056"/>
    <x v="0"/>
    <x v="2"/>
    <s v="AUD"/>
    <n v="1405259940"/>
    <n v="1403051888"/>
    <b v="0"/>
    <x v="14"/>
    <b v="1"/>
    <x v="14"/>
    <n v="147.70731707317074"/>
    <x v="0"/>
    <s v="television"/>
    <x v="14"/>
    <x v="14"/>
  </r>
  <r>
    <n v="15"/>
    <s v="Cien&amp;Cia"/>
    <x v="15"/>
    <n v="2000"/>
    <n v="2132"/>
    <x v="0"/>
    <x v="3"/>
    <s v="EUR"/>
    <n v="1443384840"/>
    <n v="1441790658"/>
    <b v="0"/>
    <x v="15"/>
    <b v="1"/>
    <x v="15"/>
    <n v="21.755102040816325"/>
    <x v="0"/>
    <s v="television"/>
    <x v="15"/>
    <x v="15"/>
  </r>
  <r>
    <n v="16"/>
    <s v="ArtMoose TV Series"/>
    <x v="16"/>
    <n v="12000"/>
    <n v="12029"/>
    <x v="0"/>
    <x v="0"/>
    <s v="USD"/>
    <n v="1402896600"/>
    <n v="1398971211"/>
    <b v="0"/>
    <x v="16"/>
    <b v="1"/>
    <x v="16"/>
    <n v="171.84285714285716"/>
    <x v="0"/>
    <s v="television"/>
    <x v="16"/>
    <x v="16"/>
  </r>
  <r>
    <n v="17"/>
    <s v="Humble Pie"/>
    <x v="17"/>
    <n v="1500"/>
    <n v="1510"/>
    <x v="0"/>
    <x v="1"/>
    <s v="GBP"/>
    <n v="1415126022"/>
    <n v="1412530422"/>
    <b v="0"/>
    <x v="17"/>
    <b v="1"/>
    <x v="17"/>
    <n v="41.944444444444443"/>
    <x v="0"/>
    <s v="television"/>
    <x v="17"/>
    <x v="17"/>
  </r>
  <r>
    <n v="18"/>
    <s v="Indian As Apple Pie TV"/>
    <x v="18"/>
    <n v="30000"/>
    <n v="31896.33"/>
    <x v="0"/>
    <x v="0"/>
    <s v="USD"/>
    <n v="1410958856"/>
    <n v="1408366856"/>
    <b v="0"/>
    <x v="18"/>
    <b v="1"/>
    <x v="18"/>
    <n v="93.264122807017543"/>
    <x v="0"/>
    <s v="television"/>
    <x v="18"/>
    <x v="18"/>
  </r>
  <r>
    <n v="19"/>
    <s v="Brouhaha (an Original Sitcom)"/>
    <x v="19"/>
    <n v="850"/>
    <n v="1235"/>
    <x v="0"/>
    <x v="0"/>
    <s v="USD"/>
    <n v="1437420934"/>
    <n v="1434828934"/>
    <b v="0"/>
    <x v="19"/>
    <b v="1"/>
    <x v="19"/>
    <n v="56.136363636363633"/>
    <x v="0"/>
    <s v="television"/>
    <x v="19"/>
    <x v="19"/>
  </r>
  <r>
    <n v="20"/>
    <s v="Finding Kylie Hard Read Fund"/>
    <x v="20"/>
    <n v="2000"/>
    <n v="2004"/>
    <x v="0"/>
    <x v="0"/>
    <s v="USD"/>
    <n v="1442167912"/>
    <n v="1436983912"/>
    <b v="0"/>
    <x v="20"/>
    <b v="1"/>
    <x v="20"/>
    <n v="80.16"/>
    <x v="0"/>
    <s v="television"/>
    <x v="20"/>
    <x v="20"/>
  </r>
  <r>
    <n v="21"/>
    <s v="Life of an Ingredient: The Pilot Episode"/>
    <x v="21"/>
    <n v="18500"/>
    <n v="20190"/>
    <x v="0"/>
    <x v="0"/>
    <s v="USD"/>
    <n v="1411743789"/>
    <n v="1409151789"/>
    <b v="0"/>
    <x v="21"/>
    <b v="1"/>
    <x v="21"/>
    <n v="199.9009900990099"/>
    <x v="0"/>
    <s v="television"/>
    <x v="21"/>
    <x v="21"/>
  </r>
  <r>
    <n v="22"/>
    <s v="CREATURES OF HABIT!"/>
    <x v="22"/>
    <n v="350"/>
    <n v="410"/>
    <x v="0"/>
    <x v="0"/>
    <s v="USD"/>
    <n v="1420099140"/>
    <n v="1418766740"/>
    <b v="0"/>
    <x v="22"/>
    <b v="1"/>
    <x v="22"/>
    <n v="51.25"/>
    <x v="0"/>
    <s v="television"/>
    <x v="22"/>
    <x v="22"/>
  </r>
  <r>
    <n v="23"/>
    <s v="Bad Boy of Beauty and Bride Crashers!"/>
    <x v="23"/>
    <n v="2000"/>
    <n v="2370"/>
    <x v="0"/>
    <x v="0"/>
    <s v="USD"/>
    <n v="1430407200"/>
    <n v="1428086501"/>
    <b v="0"/>
    <x v="23"/>
    <b v="1"/>
    <x v="23"/>
    <n v="103.04347826086956"/>
    <x v="0"/>
    <s v="television"/>
    <x v="23"/>
    <x v="23"/>
  </r>
  <r>
    <n v="24"/>
    <s v="Bring STL Up Late to TV"/>
    <x v="24"/>
    <n v="35000"/>
    <n v="38082.69"/>
    <x v="0"/>
    <x v="0"/>
    <s v="USD"/>
    <n v="1442345940"/>
    <n v="1439494863"/>
    <b v="0"/>
    <x v="24"/>
    <b v="1"/>
    <x v="24"/>
    <n v="66.346149825783982"/>
    <x v="0"/>
    <s v="television"/>
    <x v="24"/>
    <x v="24"/>
  </r>
  <r>
    <n v="25"/>
    <s v="RAM- An independent writer's breakthrough tv production"/>
    <x v="25"/>
    <n v="600"/>
    <n v="800"/>
    <x v="0"/>
    <x v="0"/>
    <s v="USD"/>
    <n v="1452299761"/>
    <n v="1447115761"/>
    <b v="0"/>
    <x v="25"/>
    <b v="1"/>
    <x v="25"/>
    <n v="57.142857142857146"/>
    <x v="0"/>
    <s v="television"/>
    <x v="25"/>
    <x v="25"/>
  </r>
  <r>
    <n v="26"/>
    <s v="You, Me &amp; Sicily:  Part I Editing"/>
    <x v="26"/>
    <n v="1250"/>
    <n v="1940"/>
    <x v="0"/>
    <x v="0"/>
    <s v="USD"/>
    <n v="1408278144"/>
    <n v="1404822144"/>
    <b v="0"/>
    <x v="10"/>
    <b v="1"/>
    <x v="26"/>
    <n v="102.10526315789474"/>
    <x v="0"/>
    <s v="television"/>
    <x v="26"/>
    <x v="26"/>
  </r>
  <r>
    <n v="27"/>
    <s v="B-Rabbit TV Comedy Pilot"/>
    <x v="27"/>
    <n v="20000"/>
    <n v="22345"/>
    <x v="0"/>
    <x v="4"/>
    <s v="NZD"/>
    <n v="1416113833"/>
    <n v="1413518233"/>
    <b v="0"/>
    <x v="3"/>
    <b v="1"/>
    <x v="27"/>
    <n v="148.96666666666667"/>
    <x v="0"/>
    <s v="television"/>
    <x v="27"/>
    <x v="27"/>
  </r>
  <r>
    <n v="28"/>
    <s v="John Earle Dog Training Concept Development Reel"/>
    <x v="28"/>
    <n v="12000"/>
    <n v="12042"/>
    <x v="0"/>
    <x v="0"/>
    <s v="USD"/>
    <n v="1450307284"/>
    <n v="1447715284"/>
    <b v="0"/>
    <x v="26"/>
    <b v="1"/>
    <x v="28"/>
    <n v="169.6056338028169"/>
    <x v="0"/>
    <s v="television"/>
    <x v="28"/>
    <x v="28"/>
  </r>
  <r>
    <n v="29"/>
    <s v="The JOB Prelude."/>
    <x v="29"/>
    <n v="3000"/>
    <n v="3700"/>
    <x v="0"/>
    <x v="1"/>
    <s v="GBP"/>
    <n v="1406045368"/>
    <n v="1403453368"/>
    <b v="0"/>
    <x v="27"/>
    <b v="1"/>
    <x v="29"/>
    <n v="31.623931623931625"/>
    <x v="0"/>
    <s v="television"/>
    <x v="29"/>
    <x v="29"/>
  </r>
  <r>
    <n v="30"/>
    <s v="Introverts Web Series"/>
    <x v="30"/>
    <n v="4000"/>
    <n v="4051.99"/>
    <x v="0"/>
    <x v="0"/>
    <s v="USD"/>
    <n v="1408604515"/>
    <n v="1406012515"/>
    <b v="0"/>
    <x v="28"/>
    <b v="1"/>
    <x v="30"/>
    <n v="76.45264150943396"/>
    <x v="0"/>
    <s v="television"/>
    <x v="30"/>
    <x v="30"/>
  </r>
  <r>
    <n v="31"/>
    <s v="The Alan Katz Show"/>
    <x v="31"/>
    <n v="13"/>
    <n v="13"/>
    <x v="0"/>
    <x v="0"/>
    <s v="USD"/>
    <n v="1453748434"/>
    <n v="1452193234"/>
    <b v="0"/>
    <x v="29"/>
    <b v="1"/>
    <x v="31"/>
    <n v="13"/>
    <x v="0"/>
    <s v="television"/>
    <x v="31"/>
    <x v="31"/>
  </r>
  <r>
    <n v="32"/>
    <s v="Over &amp; Out"/>
    <x v="32"/>
    <n v="28450"/>
    <n v="28520"/>
    <x v="0"/>
    <x v="0"/>
    <s v="USD"/>
    <n v="1463111940"/>
    <n v="1459523017"/>
    <b v="0"/>
    <x v="30"/>
    <b v="1"/>
    <x v="32"/>
    <n v="320.44943820224717"/>
    <x v="0"/>
    <s v="television"/>
    <x v="32"/>
    <x v="32"/>
  </r>
  <r>
    <n v="33"/>
    <s v="Imaginary Problems"/>
    <x v="33"/>
    <n v="5250"/>
    <n v="5360"/>
    <x v="0"/>
    <x v="0"/>
    <s v="USD"/>
    <n v="1447001501"/>
    <n v="1444405901"/>
    <b v="0"/>
    <x v="31"/>
    <b v="1"/>
    <x v="33"/>
    <n v="83.75"/>
    <x v="0"/>
    <s v="television"/>
    <x v="33"/>
    <x v="33"/>
  </r>
  <r>
    <n v="34"/>
    <s v="#Josh: T.V. Show Sizzle Reel"/>
    <x v="34"/>
    <n v="2600"/>
    <n v="3392"/>
    <x v="0"/>
    <x v="0"/>
    <s v="USD"/>
    <n v="1407224601"/>
    <n v="1405928601"/>
    <b v="0"/>
    <x v="32"/>
    <b v="1"/>
    <x v="34"/>
    <n v="49.882352941176471"/>
    <x v="0"/>
    <s v="television"/>
    <x v="34"/>
    <x v="34"/>
  </r>
  <r>
    <n v="35"/>
    <s v="Why Adam? A TV show about the science behind everyday life!"/>
    <x v="35"/>
    <n v="1000"/>
    <n v="1665"/>
    <x v="0"/>
    <x v="0"/>
    <s v="USD"/>
    <n v="1430179200"/>
    <n v="1428130814"/>
    <b v="0"/>
    <x v="33"/>
    <b v="1"/>
    <x v="35"/>
    <n v="59.464285714285715"/>
    <x v="0"/>
    <s v="television"/>
    <x v="35"/>
    <x v="35"/>
  </r>
  <r>
    <n v="36"/>
    <s v="THE LISTENING BOX"/>
    <x v="36"/>
    <n v="6000"/>
    <n v="8529"/>
    <x v="0"/>
    <x v="0"/>
    <s v="USD"/>
    <n v="1428128525"/>
    <n v="1425540125"/>
    <b v="0"/>
    <x v="34"/>
    <b v="1"/>
    <x v="36"/>
    <n v="193.84090909090909"/>
    <x v="0"/>
    <s v="television"/>
    <x v="36"/>
    <x v="36"/>
  </r>
  <r>
    <n v="37"/>
    <s v="The Journey"/>
    <x v="37"/>
    <n v="22000"/>
    <n v="40357"/>
    <x v="0"/>
    <x v="0"/>
    <s v="USD"/>
    <n v="1425055079"/>
    <n v="1422463079"/>
    <b v="0"/>
    <x v="35"/>
    <b v="1"/>
    <x v="37"/>
    <n v="159.51383399209487"/>
    <x v="0"/>
    <s v="television"/>
    <x v="37"/>
    <x v="37"/>
  </r>
  <r>
    <n v="38"/>
    <s v="Brewz Brothers TV"/>
    <x v="38"/>
    <n v="2500"/>
    <n v="2751"/>
    <x v="0"/>
    <x v="0"/>
    <s v="USD"/>
    <n v="1368235344"/>
    <n v="1365643344"/>
    <b v="0"/>
    <x v="36"/>
    <b v="1"/>
    <x v="38"/>
    <n v="41.68181818181818"/>
    <x v="0"/>
    <s v="television"/>
    <x v="38"/>
    <x v="38"/>
  </r>
  <r>
    <n v="39"/>
    <s v="Deep Cuts - Series"/>
    <x v="39"/>
    <n v="25000"/>
    <n v="32745"/>
    <x v="0"/>
    <x v="1"/>
    <s v="GBP"/>
    <n v="1401058740"/>
    <n v="1398388068"/>
    <b v="0"/>
    <x v="37"/>
    <b v="1"/>
    <x v="39"/>
    <n v="150.89861751152074"/>
    <x v="0"/>
    <s v="television"/>
    <x v="39"/>
    <x v="39"/>
  </r>
  <r>
    <n v="40"/>
    <s v="Regal Fare Season One"/>
    <x v="40"/>
    <n v="2000"/>
    <n v="2027"/>
    <x v="0"/>
    <x v="0"/>
    <s v="USD"/>
    <n v="1403150400"/>
    <n v="1401426488"/>
    <b v="0"/>
    <x v="38"/>
    <b v="1"/>
    <x v="40"/>
    <n v="126.6875"/>
    <x v="0"/>
    <s v="television"/>
    <x v="40"/>
    <x v="40"/>
  </r>
  <r>
    <n v="41"/>
    <s v="Up on High Ground TV series"/>
    <x v="41"/>
    <n v="2000"/>
    <n v="2000"/>
    <x v="0"/>
    <x v="0"/>
    <s v="USD"/>
    <n v="1412516354"/>
    <n v="1409924354"/>
    <b v="0"/>
    <x v="10"/>
    <b v="1"/>
    <x v="31"/>
    <n v="105.26315789473684"/>
    <x v="0"/>
    <s v="television"/>
    <x v="41"/>
    <x v="41"/>
  </r>
  <r>
    <n v="42"/>
    <s v="BROS TV Pilot (Iraq)"/>
    <x v="42"/>
    <n v="14000"/>
    <n v="19860"/>
    <x v="0"/>
    <x v="0"/>
    <s v="USD"/>
    <n v="1419780026"/>
    <n v="1417188026"/>
    <b v="0"/>
    <x v="39"/>
    <b v="1"/>
    <x v="41"/>
    <n v="117.51479289940828"/>
    <x v="0"/>
    <s v="television"/>
    <x v="42"/>
    <x v="42"/>
  </r>
  <r>
    <n v="43"/>
    <s v="Anglicon 2015: A Doctor Who &amp; British media fan convention"/>
    <x v="43"/>
    <n v="10000"/>
    <n v="30866"/>
    <x v="0"/>
    <x v="0"/>
    <s v="USD"/>
    <n v="1405209600"/>
    <n v="1402599486"/>
    <b v="0"/>
    <x v="40"/>
    <b v="1"/>
    <x v="42"/>
    <n v="117.36121673003802"/>
    <x v="0"/>
    <s v="television"/>
    <x v="43"/>
    <x v="43"/>
  </r>
  <r>
    <n v="44"/>
    <s v="BIG WHISKEY TV Show"/>
    <x v="44"/>
    <n v="2000"/>
    <n v="2000"/>
    <x v="0"/>
    <x v="0"/>
    <s v="USD"/>
    <n v="1412648537"/>
    <n v="1408760537"/>
    <b v="0"/>
    <x v="41"/>
    <b v="1"/>
    <x v="31"/>
    <n v="133.33333333333334"/>
    <x v="0"/>
    <s v="television"/>
    <x v="44"/>
    <x v="44"/>
  </r>
  <r>
    <n v="45"/>
    <s v="The Art of the Lift"/>
    <x v="45"/>
    <n v="5000"/>
    <n v="6000"/>
    <x v="0"/>
    <x v="0"/>
    <s v="USD"/>
    <n v="1461769107"/>
    <n v="1459177107"/>
    <b v="0"/>
    <x v="42"/>
    <b v="1"/>
    <x v="43"/>
    <n v="98.360655737704917"/>
    <x v="0"/>
    <s v="television"/>
    <x v="45"/>
    <x v="45"/>
  </r>
  <r>
    <n v="46"/>
    <s v="New equipment for Joy's World!"/>
    <x v="46"/>
    <n v="8400"/>
    <n v="8750"/>
    <x v="0"/>
    <x v="2"/>
    <s v="AUD"/>
    <n v="1450220974"/>
    <n v="1447628974"/>
    <b v="0"/>
    <x v="43"/>
    <b v="1"/>
    <x v="44"/>
    <n v="194.44444444444446"/>
    <x v="0"/>
    <s v="television"/>
    <x v="46"/>
    <x v="46"/>
  </r>
  <r>
    <n v="47"/>
    <s v="Jane Don't Date - TV pilot (sitcom)"/>
    <x v="47"/>
    <n v="5000"/>
    <n v="5380.55"/>
    <x v="0"/>
    <x v="0"/>
    <s v="USD"/>
    <n v="1419021607"/>
    <n v="1413834007"/>
    <b v="0"/>
    <x v="16"/>
    <b v="1"/>
    <x v="45"/>
    <n v="76.865000000000009"/>
    <x v="0"/>
    <s v="television"/>
    <x v="47"/>
    <x v="47"/>
  </r>
  <r>
    <n v="48"/>
    <s v="'Noir' A New Independant Tech-Noir TV Pilot"/>
    <x v="48"/>
    <n v="2000"/>
    <n v="2159"/>
    <x v="0"/>
    <x v="1"/>
    <s v="GBP"/>
    <n v="1425211200"/>
    <n v="1422534260"/>
    <b v="0"/>
    <x v="44"/>
    <b v="1"/>
    <x v="46"/>
    <n v="56.815789473684212"/>
    <x v="0"/>
    <s v="television"/>
    <x v="48"/>
    <x v="48"/>
  </r>
  <r>
    <n v="49"/>
    <s v="Driving Jersey - Season Five"/>
    <x v="49"/>
    <n v="12000"/>
    <n v="12000"/>
    <x v="0"/>
    <x v="0"/>
    <s v="USD"/>
    <n v="1445660045"/>
    <n v="1443068045"/>
    <b v="0"/>
    <x v="45"/>
    <b v="1"/>
    <x v="31"/>
    <n v="137.93103448275863"/>
    <x v="0"/>
    <s v="television"/>
    <x v="49"/>
    <x v="49"/>
  </r>
  <r>
    <n v="50"/>
    <s v="The Love Lounge"/>
    <x v="50"/>
    <n v="600"/>
    <n v="600"/>
    <x v="0"/>
    <x v="1"/>
    <s v="GBP"/>
    <n v="1422637200"/>
    <n v="1419271458"/>
    <b v="0"/>
    <x v="19"/>
    <b v="1"/>
    <x v="31"/>
    <n v="27.272727272727273"/>
    <x v="0"/>
    <s v="television"/>
    <x v="50"/>
    <x v="50"/>
  </r>
  <r>
    <n v="51"/>
    <s v="SKY CITY HAYA"/>
    <x v="51"/>
    <n v="11000"/>
    <n v="14082"/>
    <x v="0"/>
    <x v="0"/>
    <s v="USD"/>
    <n v="1439245037"/>
    <n v="1436653037"/>
    <b v="0"/>
    <x v="46"/>
    <b v="1"/>
    <x v="47"/>
    <n v="118.33613445378151"/>
    <x v="0"/>
    <s v="television"/>
    <x v="51"/>
    <x v="51"/>
  </r>
  <r>
    <n v="52"/>
    <s v="Kode Orange - New TV Series"/>
    <x v="52"/>
    <n v="10000"/>
    <n v="11621"/>
    <x v="0"/>
    <x v="0"/>
    <s v="USD"/>
    <n v="1405615846"/>
    <n v="1403023846"/>
    <b v="0"/>
    <x v="47"/>
    <b v="1"/>
    <x v="48"/>
    <n v="223.48076923076923"/>
    <x v="0"/>
    <s v="television"/>
    <x v="52"/>
    <x v="52"/>
  </r>
  <r>
    <n v="53"/>
    <s v="Rolling out Vegan Mashup's Season 2"/>
    <x v="53"/>
    <n v="3000"/>
    <n v="3289"/>
    <x v="0"/>
    <x v="0"/>
    <s v="USD"/>
    <n v="1396648800"/>
    <n v="1395407445"/>
    <b v="0"/>
    <x v="27"/>
    <b v="1"/>
    <x v="49"/>
    <n v="28.111111111111111"/>
    <x v="0"/>
    <s v="television"/>
    <x v="53"/>
    <x v="53"/>
  </r>
  <r>
    <n v="54"/>
    <s v="&quot;Stand-In&quot; Television Pilot"/>
    <x v="54"/>
    <n v="10000"/>
    <n v="10100"/>
    <x v="0"/>
    <x v="0"/>
    <s v="USD"/>
    <n v="1451063221"/>
    <n v="1448471221"/>
    <b v="0"/>
    <x v="47"/>
    <b v="1"/>
    <x v="50"/>
    <n v="194.23076923076923"/>
    <x v="0"/>
    <s v="television"/>
    <x v="54"/>
    <x v="54"/>
  </r>
  <r>
    <n v="55"/>
    <s v="Di FAMILY"/>
    <x v="55"/>
    <n v="8600"/>
    <n v="11090"/>
    <x v="0"/>
    <x v="0"/>
    <s v="USD"/>
    <n v="1464390916"/>
    <n v="1462576516"/>
    <b v="0"/>
    <x v="48"/>
    <b v="1"/>
    <x v="51"/>
    <n v="128.95348837209303"/>
    <x v="0"/>
    <s v="television"/>
    <x v="55"/>
    <x v="55"/>
  </r>
  <r>
    <n v="56"/>
    <s v="Voxwomen Cycling Show"/>
    <x v="56"/>
    <n v="8000"/>
    <n v="8581"/>
    <x v="0"/>
    <x v="1"/>
    <s v="GBP"/>
    <n v="1433779200"/>
    <n v="1432559424"/>
    <b v="0"/>
    <x v="49"/>
    <b v="1"/>
    <x v="52"/>
    <n v="49.316091954022987"/>
    <x v="0"/>
    <s v="television"/>
    <x v="56"/>
    <x v="56"/>
  </r>
  <r>
    <n v="57"/>
    <s v="Our Gay Group - Quality Online Programming For the Gay Man"/>
    <x v="57"/>
    <n v="15000"/>
    <n v="15285"/>
    <x v="0"/>
    <x v="0"/>
    <s v="USD"/>
    <n v="1429991962"/>
    <n v="1427399962"/>
    <b v="0"/>
    <x v="50"/>
    <b v="1"/>
    <x v="53"/>
    <n v="221.52173913043478"/>
    <x v="0"/>
    <s v="television"/>
    <x v="57"/>
    <x v="57"/>
  </r>
  <r>
    <n v="58"/>
    <s v="Gloaming"/>
    <x v="58"/>
    <n v="10000"/>
    <n v="10291"/>
    <x v="0"/>
    <x v="0"/>
    <s v="USD"/>
    <n v="1416423172"/>
    <n v="1413827572"/>
    <b v="0"/>
    <x v="11"/>
    <b v="1"/>
    <x v="54"/>
    <n v="137.21333333333334"/>
    <x v="0"/>
    <s v="television"/>
    <x v="58"/>
    <x v="58"/>
  </r>
  <r>
    <n v="59"/>
    <s v="&quot;Momentum&quot; - The Series"/>
    <x v="59"/>
    <n v="20000"/>
    <n v="20025.14"/>
    <x v="0"/>
    <x v="0"/>
    <s v="USD"/>
    <n v="1442264400"/>
    <n v="1439530776"/>
    <b v="0"/>
    <x v="51"/>
    <b v="1"/>
    <x v="55"/>
    <n v="606.82242424242418"/>
    <x v="0"/>
    <s v="television"/>
    <x v="59"/>
    <x v="59"/>
  </r>
  <r>
    <n v="60"/>
    <s v="Ever Since - Short Film"/>
    <x v="60"/>
    <n v="4500"/>
    <n v="4648.33"/>
    <x v="0"/>
    <x v="1"/>
    <s v="GBP"/>
    <n v="1395532800"/>
    <n v="1393882717"/>
    <b v="0"/>
    <x v="52"/>
    <b v="1"/>
    <x v="56"/>
    <n v="43.040092592592593"/>
    <x v="0"/>
    <s v="shorts"/>
    <x v="60"/>
    <x v="60"/>
  </r>
  <r>
    <n v="61"/>
    <s v="SPLITTING THE SYNAPSE"/>
    <x v="61"/>
    <n v="5000"/>
    <n v="7415"/>
    <x v="0"/>
    <x v="0"/>
    <s v="USD"/>
    <n v="1370547157"/>
    <n v="1368646357"/>
    <b v="0"/>
    <x v="23"/>
    <b v="1"/>
    <x v="57"/>
    <n v="322.39130434782606"/>
    <x v="0"/>
    <s v="shorts"/>
    <x v="61"/>
    <x v="61"/>
  </r>
  <r>
    <n v="62"/>
    <s v="SPECIMEN 0625c - Sci-Fi Thriller"/>
    <x v="62"/>
    <n v="3000"/>
    <n v="4642"/>
    <x v="0"/>
    <x v="0"/>
    <s v="USD"/>
    <n v="1362337878"/>
    <n v="1360177878"/>
    <b v="0"/>
    <x v="53"/>
    <b v="1"/>
    <x v="58"/>
    <n v="96.708333333333329"/>
    <x v="0"/>
    <s v="shorts"/>
    <x v="62"/>
    <x v="62"/>
  </r>
  <r>
    <n v="63"/>
    <s v="The Attic"/>
    <x v="63"/>
    <n v="2000"/>
    <n v="2270.37"/>
    <x v="0"/>
    <x v="0"/>
    <s v="USD"/>
    <n v="1388206740"/>
    <n v="1386194013"/>
    <b v="0"/>
    <x v="31"/>
    <b v="1"/>
    <x v="59"/>
    <n v="35.474531249999998"/>
    <x v="0"/>
    <s v="shorts"/>
    <x v="63"/>
    <x v="63"/>
  </r>
  <r>
    <n v="64"/>
    <s v="Millennial, The Movie"/>
    <x v="64"/>
    <n v="1200"/>
    <n v="2080"/>
    <x v="0"/>
    <x v="0"/>
    <s v="USD"/>
    <n v="1373243181"/>
    <n v="1370651181"/>
    <b v="0"/>
    <x v="54"/>
    <b v="1"/>
    <x v="60"/>
    <n v="86.666666666666671"/>
    <x v="0"/>
    <s v="shorts"/>
    <x v="64"/>
    <x v="64"/>
  </r>
  <r>
    <n v="65"/>
    <s v="Hello World - Post Production Funds"/>
    <x v="65"/>
    <n v="7000"/>
    <n v="7527"/>
    <x v="0"/>
    <x v="5"/>
    <s v="CAD"/>
    <n v="1407736740"/>
    <n v="1405453354"/>
    <b v="0"/>
    <x v="7"/>
    <b v="1"/>
    <x v="61"/>
    <n v="132.05263157894737"/>
    <x v="0"/>
    <s v="shorts"/>
    <x v="65"/>
    <x v="65"/>
  </r>
  <r>
    <n v="66"/>
    <s v="A Stagnant Fever: Short Film"/>
    <x v="66"/>
    <n v="2000"/>
    <n v="2372"/>
    <x v="0"/>
    <x v="0"/>
    <s v="USD"/>
    <n v="1468873420"/>
    <n v="1466281420"/>
    <b v="0"/>
    <x v="55"/>
    <b v="1"/>
    <x v="62"/>
    <n v="91.230769230769226"/>
    <x v="0"/>
    <s v="shorts"/>
    <x v="66"/>
    <x v="66"/>
  </r>
  <r>
    <n v="67"/>
    <s v="You are a Priest Forever"/>
    <x v="67"/>
    <n v="2000"/>
    <n v="2325"/>
    <x v="0"/>
    <x v="0"/>
    <s v="USD"/>
    <n v="1342360804"/>
    <n v="1339768804"/>
    <b v="0"/>
    <x v="9"/>
    <b v="1"/>
    <x v="63"/>
    <n v="116.25"/>
    <x v="0"/>
    <s v="shorts"/>
    <x v="67"/>
    <x v="67"/>
  </r>
  <r>
    <n v="68"/>
    <s v="King Eider: Short Film"/>
    <x v="68"/>
    <n v="600"/>
    <n v="763"/>
    <x v="0"/>
    <x v="1"/>
    <s v="GBP"/>
    <n v="1393162791"/>
    <n v="1390570791"/>
    <b v="0"/>
    <x v="17"/>
    <b v="1"/>
    <x v="64"/>
    <n v="21.194444444444443"/>
    <x v="0"/>
    <s v="shorts"/>
    <x v="68"/>
    <x v="68"/>
  </r>
  <r>
    <n v="69"/>
    <s v="More Than A Drive"/>
    <x v="69"/>
    <n v="10000"/>
    <n v="11094.23"/>
    <x v="0"/>
    <x v="0"/>
    <s v="USD"/>
    <n v="1317538740"/>
    <n v="1314765025"/>
    <b v="0"/>
    <x v="56"/>
    <b v="1"/>
    <x v="65"/>
    <n v="62.327134831460668"/>
    <x v="0"/>
    <s v="shorts"/>
    <x v="69"/>
    <x v="69"/>
  </r>
  <r>
    <n v="70"/>
    <s v="Scraps"/>
    <x v="70"/>
    <n v="500"/>
    <n v="636"/>
    <x v="0"/>
    <x v="0"/>
    <s v="USD"/>
    <n v="1315171845"/>
    <n v="1309987845"/>
    <b v="0"/>
    <x v="57"/>
    <b v="1"/>
    <x v="66"/>
    <n v="37.411764705882355"/>
    <x v="0"/>
    <s v="shorts"/>
    <x v="70"/>
    <x v="70"/>
  </r>
  <r>
    <n v="71"/>
    <s v="Diggin Deep to help find &quot;A Man, Buried&quot;"/>
    <x v="71"/>
    <n v="1800"/>
    <n v="2231"/>
    <x v="0"/>
    <x v="0"/>
    <s v="USD"/>
    <n v="1338186657"/>
    <n v="1333002657"/>
    <b v="0"/>
    <x v="58"/>
    <b v="1"/>
    <x v="67"/>
    <n v="69.71875"/>
    <x v="0"/>
    <s v="shorts"/>
    <x v="71"/>
    <x v="71"/>
  </r>
  <r>
    <n v="72"/>
    <s v="Trickle"/>
    <x v="72"/>
    <n v="2200"/>
    <n v="2385"/>
    <x v="0"/>
    <x v="0"/>
    <s v="USD"/>
    <n v="1352937600"/>
    <n v="1351210481"/>
    <b v="0"/>
    <x v="14"/>
    <b v="1"/>
    <x v="68"/>
    <n v="58.170731707317074"/>
    <x v="0"/>
    <s v="shorts"/>
    <x v="72"/>
    <x v="72"/>
  </r>
  <r>
    <n v="73"/>
    <s v="Project Z-6463 - a 3D short movie by Chris Eller"/>
    <x v="73"/>
    <n v="900"/>
    <n v="900"/>
    <x v="0"/>
    <x v="0"/>
    <s v="USD"/>
    <n v="1304395140"/>
    <n v="1297620584"/>
    <b v="0"/>
    <x v="59"/>
    <b v="1"/>
    <x v="31"/>
    <n v="50"/>
    <x v="0"/>
    <s v="shorts"/>
    <x v="73"/>
    <x v="73"/>
  </r>
  <r>
    <n v="74"/>
    <s v="L'oiseau la nuit - Court-mÃ©trage"/>
    <x v="74"/>
    <n v="500"/>
    <n v="564.66"/>
    <x v="0"/>
    <x v="6"/>
    <s v="EUR"/>
    <n v="1453376495"/>
    <n v="1450784495"/>
    <b v="0"/>
    <x v="60"/>
    <b v="1"/>
    <x v="69"/>
    <n v="19.471034482758618"/>
    <x v="0"/>
    <s v="shorts"/>
    <x v="74"/>
    <x v="74"/>
  </r>
  <r>
    <n v="75"/>
    <s v="&quot;DAD&quot; - A USC Short Film"/>
    <x v="75"/>
    <n v="3500"/>
    <n v="4040"/>
    <x v="0"/>
    <x v="0"/>
    <s v="USD"/>
    <n v="1366693272"/>
    <n v="1364101272"/>
    <b v="0"/>
    <x v="5"/>
    <b v="1"/>
    <x v="70"/>
    <n v="85.957446808510639"/>
    <x v="0"/>
    <s v="shorts"/>
    <x v="75"/>
    <x v="75"/>
  </r>
  <r>
    <n v="76"/>
    <s v="Star Wars: Insidious"/>
    <x v="76"/>
    <n v="300"/>
    <n v="460"/>
    <x v="0"/>
    <x v="0"/>
    <s v="USD"/>
    <n v="1325007358"/>
    <n v="1319819758"/>
    <b v="0"/>
    <x v="41"/>
    <b v="1"/>
    <x v="71"/>
    <n v="30.666666666666668"/>
    <x v="0"/>
    <s v="shorts"/>
    <x v="76"/>
    <x v="76"/>
  </r>
  <r>
    <n v="77"/>
    <s v="Jonah and the Crab"/>
    <x v="77"/>
    <n v="400"/>
    <n v="1570"/>
    <x v="0"/>
    <x v="0"/>
    <s v="USD"/>
    <n v="1337569140"/>
    <n v="1332991717"/>
    <b v="0"/>
    <x v="55"/>
    <b v="1"/>
    <x v="72"/>
    <n v="60.384615384615387"/>
    <x v="0"/>
    <s v="shorts"/>
    <x v="77"/>
    <x v="77"/>
  </r>
  <r>
    <n v="78"/>
    <s v="Daemon's scale up - Brieuc Le Meur _ Berlin"/>
    <x v="78"/>
    <n v="50"/>
    <n v="1351"/>
    <x v="0"/>
    <x v="6"/>
    <s v="EUR"/>
    <n v="1472751121"/>
    <n v="1471887121"/>
    <b v="0"/>
    <x v="2"/>
    <b v="1"/>
    <x v="73"/>
    <n v="38.6"/>
    <x v="0"/>
    <s v="shorts"/>
    <x v="78"/>
    <x v="78"/>
  </r>
  <r>
    <n v="79"/>
    <s v="Japanese/International Short Film &quot;Mtn.&quot;"/>
    <x v="79"/>
    <n v="1300"/>
    <n v="1651"/>
    <x v="0"/>
    <x v="1"/>
    <s v="GBP"/>
    <n v="1398451093"/>
    <n v="1395859093"/>
    <b v="0"/>
    <x v="14"/>
    <b v="1"/>
    <x v="74"/>
    <n v="40.268292682926827"/>
    <x v="0"/>
    <s v="shorts"/>
    <x v="79"/>
    <x v="79"/>
  </r>
  <r>
    <n v="80"/>
    <s v="Swingers Anonymous"/>
    <x v="80"/>
    <n v="12000"/>
    <n v="12870"/>
    <x v="0"/>
    <x v="0"/>
    <s v="USD"/>
    <n v="1386640856"/>
    <n v="1383616856"/>
    <b v="0"/>
    <x v="5"/>
    <b v="1"/>
    <x v="75"/>
    <n v="273.82978723404256"/>
    <x v="0"/>
    <s v="shorts"/>
    <x v="80"/>
    <x v="80"/>
  </r>
  <r>
    <n v="81"/>
    <s v="Carrying Place: A film of Maine hauntings"/>
    <x v="81"/>
    <n v="750"/>
    <n v="1485"/>
    <x v="0"/>
    <x v="0"/>
    <s v="USD"/>
    <n v="1342234920"/>
    <n v="1341892127"/>
    <b v="0"/>
    <x v="33"/>
    <b v="1"/>
    <x v="76"/>
    <n v="53.035714285714285"/>
    <x v="0"/>
    <s v="shorts"/>
    <x v="81"/>
    <x v="81"/>
  </r>
  <r>
    <n v="82"/>
    <s v="&quot;T IS FOR TANTRUM&quot; - HORROR/COMEDY"/>
    <x v="82"/>
    <n v="4000"/>
    <n v="4000.5"/>
    <x v="0"/>
    <x v="0"/>
    <s v="USD"/>
    <n v="1318189261"/>
    <n v="1315597261"/>
    <b v="0"/>
    <x v="61"/>
    <b v="1"/>
    <x v="77"/>
    <n v="40.005000000000003"/>
    <x v="0"/>
    <s v="shorts"/>
    <x v="82"/>
    <x v="82"/>
  </r>
  <r>
    <n v="83"/>
    <s v="Sleep Lovers - By Daniel Modeste"/>
    <x v="83"/>
    <n v="200"/>
    <n v="205"/>
    <x v="0"/>
    <x v="1"/>
    <s v="GBP"/>
    <n v="1424604600"/>
    <n v="1423320389"/>
    <b v="0"/>
    <x v="62"/>
    <b v="1"/>
    <x v="78"/>
    <n v="15.76923076923077"/>
    <x v="0"/>
    <s v="shorts"/>
    <x v="83"/>
    <x v="83"/>
  </r>
  <r>
    <n v="84"/>
    <s v="Redemption - Short Film"/>
    <x v="84"/>
    <n v="500"/>
    <n v="500"/>
    <x v="0"/>
    <x v="0"/>
    <s v="USD"/>
    <n v="1305483086"/>
    <n v="1302891086"/>
    <b v="0"/>
    <x v="63"/>
    <b v="1"/>
    <x v="31"/>
    <n v="71.428571428571431"/>
    <x v="0"/>
    <s v="shorts"/>
    <x v="84"/>
    <x v="84"/>
  </r>
  <r>
    <n v="85"/>
    <s v="In Her Voice: short film"/>
    <x v="85"/>
    <n v="1200"/>
    <n v="1506"/>
    <x v="0"/>
    <x v="0"/>
    <s v="USD"/>
    <n v="1316746837"/>
    <n v="1314154837"/>
    <b v="0"/>
    <x v="64"/>
    <b v="1"/>
    <x v="79"/>
    <n v="71.714285714285708"/>
    <x v="0"/>
    <s v="shorts"/>
    <x v="85"/>
    <x v="85"/>
  </r>
  <r>
    <n v="86"/>
    <s v="SECOND CHANCE - DEUXIÃˆME CHANCE"/>
    <x v="86"/>
    <n v="6000"/>
    <n v="6388"/>
    <x v="0"/>
    <x v="6"/>
    <s v="EUR"/>
    <n v="1451226045"/>
    <n v="1444828845"/>
    <b v="0"/>
    <x v="57"/>
    <b v="1"/>
    <x v="80"/>
    <n v="375.76470588235293"/>
    <x v="0"/>
    <s v="shorts"/>
    <x v="86"/>
    <x v="86"/>
  </r>
  <r>
    <n v="87"/>
    <s v="Village Films Summer Project Fund (TK 2)"/>
    <x v="87"/>
    <n v="2500"/>
    <n v="2615"/>
    <x v="0"/>
    <x v="0"/>
    <s v="USD"/>
    <n v="1275529260"/>
    <n v="1274705803"/>
    <b v="0"/>
    <x v="20"/>
    <b v="1"/>
    <x v="81"/>
    <n v="104.6"/>
    <x v="0"/>
    <s v="shorts"/>
    <x v="87"/>
    <x v="87"/>
  </r>
  <r>
    <n v="88"/>
    <s v="The Recursion Theorem (Short Film)"/>
    <x v="88"/>
    <n v="3500"/>
    <n v="3600"/>
    <x v="0"/>
    <x v="0"/>
    <s v="USD"/>
    <n v="1403452131"/>
    <n v="1401205731"/>
    <b v="0"/>
    <x v="65"/>
    <b v="1"/>
    <x v="82"/>
    <n v="60"/>
    <x v="0"/>
    <s v="shorts"/>
    <x v="88"/>
    <x v="88"/>
  </r>
  <r>
    <n v="89"/>
    <s v="The Southwest Chronicles"/>
    <x v="89"/>
    <n v="6000"/>
    <n v="6904"/>
    <x v="0"/>
    <x v="0"/>
    <s v="USD"/>
    <n v="1370196192"/>
    <n v="1368036192"/>
    <b v="0"/>
    <x v="66"/>
    <b v="1"/>
    <x v="83"/>
    <n v="123.28571428571429"/>
    <x v="0"/>
    <s v="shorts"/>
    <x v="89"/>
    <x v="89"/>
  </r>
  <r>
    <n v="90"/>
    <s v="Help Get the Short Film Interior Design into Film Festivals!"/>
    <x v="90"/>
    <n v="500"/>
    <n v="502"/>
    <x v="0"/>
    <x v="0"/>
    <s v="USD"/>
    <n v="1310454499"/>
    <n v="1307862499"/>
    <b v="0"/>
    <x v="38"/>
    <b v="1"/>
    <x v="84"/>
    <n v="31.375"/>
    <x v="0"/>
    <s v="shorts"/>
    <x v="90"/>
    <x v="90"/>
  </r>
  <r>
    <n v="91"/>
    <s v="OVERTIME: A Cerebral Horror Short Inspired by the Classics"/>
    <x v="91"/>
    <n v="3000"/>
    <n v="3600"/>
    <x v="0"/>
    <x v="0"/>
    <s v="USD"/>
    <n v="1305625164"/>
    <n v="1300354764"/>
    <b v="0"/>
    <x v="67"/>
    <b v="1"/>
    <x v="43"/>
    <n v="78.260869565217391"/>
    <x v="0"/>
    <s v="shorts"/>
    <x v="91"/>
    <x v="91"/>
  </r>
  <r>
    <n v="92"/>
    <s v="Euphoria"/>
    <x v="92"/>
    <n v="5000"/>
    <n v="5260"/>
    <x v="0"/>
    <x v="5"/>
    <s v="CAD"/>
    <n v="1485936000"/>
    <n v="1481949983"/>
    <b v="0"/>
    <x v="68"/>
    <b v="1"/>
    <x v="85"/>
    <n v="122.32558139534883"/>
    <x v="0"/>
    <s v="shorts"/>
    <x v="92"/>
    <x v="92"/>
  </r>
  <r>
    <n v="93"/>
    <s v="&quot;Someday Everyday&quot; Short Film"/>
    <x v="93"/>
    <n v="1000"/>
    <n v="1106"/>
    <x v="0"/>
    <x v="0"/>
    <s v="USD"/>
    <n v="1341349200"/>
    <n v="1338928537"/>
    <b v="0"/>
    <x v="41"/>
    <b v="1"/>
    <x v="86"/>
    <n v="73.733333333333334"/>
    <x v="0"/>
    <s v="shorts"/>
    <x v="93"/>
    <x v="93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x v="8"/>
    <b v="1"/>
    <x v="87"/>
    <n v="21.666666666666668"/>
    <x v="0"/>
    <s v="shorts"/>
    <x v="94"/>
    <x v="94"/>
  </r>
  <r>
    <n v="95"/>
    <s v="Gotham Knight Terrors: Comedic Batman Short"/>
    <x v="95"/>
    <n v="350"/>
    <n v="460"/>
    <x v="0"/>
    <x v="0"/>
    <s v="USD"/>
    <n v="1330214841"/>
    <n v="1327622841"/>
    <b v="0"/>
    <x v="64"/>
    <b v="1"/>
    <x v="88"/>
    <n v="21.904761904761905"/>
    <x v="0"/>
    <s v="shorts"/>
    <x v="95"/>
    <x v="95"/>
  </r>
  <r>
    <n v="96"/>
    <s v="Ice Hockey"/>
    <x v="96"/>
    <n v="1500"/>
    <n v="1720"/>
    <x v="0"/>
    <x v="0"/>
    <s v="USD"/>
    <n v="1280631600"/>
    <n v="1274889241"/>
    <b v="0"/>
    <x v="69"/>
    <b v="1"/>
    <x v="89"/>
    <n v="50.588235294117645"/>
    <x v="0"/>
    <s v="shorts"/>
    <x v="96"/>
    <x v="96"/>
  </r>
  <r>
    <n v="97"/>
    <s v="Innsmouth at 9000 ft. A Short Horror Film Project"/>
    <x v="97"/>
    <n v="400"/>
    <n v="425"/>
    <x v="0"/>
    <x v="0"/>
    <s v="USD"/>
    <n v="1310440482"/>
    <n v="1307848482"/>
    <b v="0"/>
    <x v="22"/>
    <b v="1"/>
    <x v="90"/>
    <n v="53.125"/>
    <x v="0"/>
    <s v="shorts"/>
    <x v="97"/>
    <x v="97"/>
  </r>
  <r>
    <n v="98"/>
    <s v="CUT OUT"/>
    <x v="98"/>
    <n v="3200"/>
    <n v="3400"/>
    <x v="0"/>
    <x v="0"/>
    <s v="USD"/>
    <n v="1354923000"/>
    <n v="1351796674"/>
    <b v="0"/>
    <x v="65"/>
    <b v="1"/>
    <x v="90"/>
    <n v="56.666666666666664"/>
    <x v="0"/>
    <s v="shorts"/>
    <x v="98"/>
    <x v="98"/>
  </r>
  <r>
    <n v="99"/>
    <s v="BEAT: An Original Short Film"/>
    <x v="99"/>
    <n v="1500"/>
    <n v="1590.29"/>
    <x v="0"/>
    <x v="0"/>
    <s v="USD"/>
    <n v="1390426799"/>
    <n v="1387834799"/>
    <b v="0"/>
    <x v="70"/>
    <b v="1"/>
    <x v="91"/>
    <n v="40.776666666666664"/>
    <x v="0"/>
    <s v="shorts"/>
    <x v="99"/>
    <x v="99"/>
  </r>
  <r>
    <n v="100"/>
    <s v="Two Sisters"/>
    <x v="100"/>
    <n v="5000"/>
    <n v="5000"/>
    <x v="0"/>
    <x v="0"/>
    <s v="USD"/>
    <n v="1352055886"/>
    <n v="1350324286"/>
    <b v="0"/>
    <x v="55"/>
    <b v="1"/>
    <x v="31"/>
    <n v="192.30769230769232"/>
    <x v="0"/>
    <s v="shorts"/>
    <x v="100"/>
    <x v="100"/>
  </r>
  <r>
    <n v="101"/>
    <s v="In Their Turn : A MFA Thesis Film"/>
    <x v="101"/>
    <n v="3500"/>
    <n v="3500"/>
    <x v="0"/>
    <x v="0"/>
    <s v="USD"/>
    <n v="1359052710"/>
    <n v="1356979110"/>
    <b v="0"/>
    <x v="2"/>
    <b v="1"/>
    <x v="31"/>
    <n v="100"/>
    <x v="0"/>
    <s v="shorts"/>
    <x v="101"/>
    <x v="101"/>
  </r>
  <r>
    <n v="102"/>
    <s v="Dear God No!"/>
    <x v="102"/>
    <n v="6000"/>
    <n v="7665"/>
    <x v="0"/>
    <x v="0"/>
    <s v="USD"/>
    <n v="1293073733"/>
    <n v="1290481733"/>
    <b v="0"/>
    <x v="71"/>
    <b v="1"/>
    <x v="92"/>
    <n v="117.92307692307692"/>
    <x v="0"/>
    <s v="shorts"/>
    <x v="102"/>
    <x v="102"/>
  </r>
  <r>
    <n v="103"/>
    <s v="I'M TWENTY SOMETHING"/>
    <x v="103"/>
    <n v="1300"/>
    <n v="1367"/>
    <x v="0"/>
    <x v="1"/>
    <s v="GBP"/>
    <n v="1394220030"/>
    <n v="1392232830"/>
    <b v="0"/>
    <x v="72"/>
    <b v="1"/>
    <x v="93"/>
    <n v="27.897959183673468"/>
    <x v="0"/>
    <s v="shorts"/>
    <x v="103"/>
    <x v="103"/>
  </r>
  <r>
    <n v="104"/>
    <s v="Good 'Ol Trumpet"/>
    <x v="104"/>
    <n v="500"/>
    <n v="600"/>
    <x v="0"/>
    <x v="0"/>
    <s v="USD"/>
    <n v="1301792400"/>
    <n v="1299775266"/>
    <b v="0"/>
    <x v="73"/>
    <b v="1"/>
    <x v="43"/>
    <n v="60"/>
    <x v="0"/>
    <s v="shorts"/>
    <x v="104"/>
    <x v="104"/>
  </r>
  <r>
    <n v="105"/>
    <s v="Single Parent Date Night-A Comedic Short Film"/>
    <x v="105"/>
    <n v="2200"/>
    <n v="2363"/>
    <x v="0"/>
    <x v="0"/>
    <s v="USD"/>
    <n v="1463184000"/>
    <n v="1461605020"/>
    <b v="0"/>
    <x v="65"/>
    <b v="1"/>
    <x v="94"/>
    <n v="39.383333333333333"/>
    <x v="0"/>
    <s v="shorts"/>
    <x v="105"/>
    <x v="105"/>
  </r>
  <r>
    <n v="106"/>
    <s v="LOST WEEKEND"/>
    <x v="106"/>
    <n v="5000"/>
    <n v="5025"/>
    <x v="0"/>
    <x v="0"/>
    <s v="USD"/>
    <n v="1333391901"/>
    <n v="1332182301"/>
    <b v="0"/>
    <x v="74"/>
    <b v="1"/>
    <x v="10"/>
    <n v="186.11111111111111"/>
    <x v="0"/>
    <s v="shorts"/>
    <x v="106"/>
    <x v="106"/>
  </r>
  <r>
    <n v="107"/>
    <s v="PRETTY LITTLE VICTIM - A Short Film by Paul Jones"/>
    <x v="107"/>
    <n v="7500"/>
    <n v="7685"/>
    <x v="0"/>
    <x v="0"/>
    <s v="USD"/>
    <n v="1303688087"/>
    <n v="1301787287"/>
    <b v="0"/>
    <x v="50"/>
    <b v="1"/>
    <x v="95"/>
    <n v="111.37681159420291"/>
    <x v="0"/>
    <s v="shorts"/>
    <x v="107"/>
    <x v="107"/>
  </r>
  <r>
    <n v="108"/>
    <s v="GLASS: A Love Story"/>
    <x v="108"/>
    <n v="1500"/>
    <n v="3700"/>
    <x v="0"/>
    <x v="0"/>
    <s v="USD"/>
    <n v="1370011370"/>
    <n v="1364827370"/>
    <b v="0"/>
    <x v="5"/>
    <b v="1"/>
    <x v="96"/>
    <n v="78.723404255319153"/>
    <x v="0"/>
    <s v="shorts"/>
    <x v="108"/>
    <x v="108"/>
  </r>
  <r>
    <n v="109"/>
    <s v="Dapper Dan - &quot;Fly As I Wanna&quot; Music Video"/>
    <x v="109"/>
    <n v="1000"/>
    <n v="2195"/>
    <x v="0"/>
    <x v="0"/>
    <s v="USD"/>
    <n v="1298680630"/>
    <n v="1296088630"/>
    <b v="0"/>
    <x v="5"/>
    <b v="1"/>
    <x v="97"/>
    <n v="46.702127659574465"/>
    <x v="0"/>
    <s v="shorts"/>
    <x v="109"/>
    <x v="109"/>
  </r>
  <r>
    <n v="110"/>
    <s v="Earlids"/>
    <x v="110"/>
    <n v="1300"/>
    <n v="1700"/>
    <x v="0"/>
    <x v="0"/>
    <s v="USD"/>
    <n v="1384408740"/>
    <n v="1381445253"/>
    <b v="0"/>
    <x v="55"/>
    <b v="1"/>
    <x v="98"/>
    <n v="65.384615384615387"/>
    <x v="0"/>
    <s v="shorts"/>
    <x v="110"/>
    <x v="110"/>
  </r>
  <r>
    <n v="111"/>
    <s v="Judi Dench is Cool in Person"/>
    <x v="111"/>
    <n v="3500"/>
    <n v="5410"/>
    <x v="0"/>
    <x v="2"/>
    <s v="AUD"/>
    <n v="1433059187"/>
    <n v="1430467187"/>
    <b v="0"/>
    <x v="28"/>
    <b v="1"/>
    <x v="99"/>
    <n v="102.0754716981132"/>
    <x v="0"/>
    <s v="shorts"/>
    <x v="111"/>
    <x v="111"/>
  </r>
  <r>
    <n v="112"/>
    <s v="MITOSIS | a short film"/>
    <x v="112"/>
    <n v="5000"/>
    <n v="5200"/>
    <x v="0"/>
    <x v="0"/>
    <s v="USD"/>
    <n v="1397354400"/>
    <n v="1395277318"/>
    <b v="0"/>
    <x v="75"/>
    <b v="1"/>
    <x v="87"/>
    <n v="64.197530864197532"/>
    <x v="0"/>
    <s v="shorts"/>
    <x v="112"/>
    <x v="112"/>
  </r>
  <r>
    <n v="113"/>
    <s v="&quot;The First Day&quot; by Julia Othmer- Music Video"/>
    <x v="113"/>
    <n v="5000"/>
    <n v="7050"/>
    <x v="0"/>
    <x v="0"/>
    <s v="USD"/>
    <n v="1312642800"/>
    <n v="1311963128"/>
    <b v="0"/>
    <x v="76"/>
    <b v="1"/>
    <x v="100"/>
    <n v="90.384615384615387"/>
    <x v="0"/>
    <s v="shorts"/>
    <x v="113"/>
    <x v="113"/>
  </r>
  <r>
    <n v="114"/>
    <s v="l'esprit d'escalier-a senior film"/>
    <x v="114"/>
    <n v="3000"/>
    <n v="3100"/>
    <x v="0"/>
    <x v="0"/>
    <s v="USD"/>
    <n v="1326436488"/>
    <n v="1321252488"/>
    <b v="0"/>
    <x v="2"/>
    <b v="1"/>
    <x v="101"/>
    <n v="88.571428571428569"/>
    <x v="0"/>
    <s v="shorts"/>
    <x v="114"/>
    <x v="114"/>
  </r>
  <r>
    <n v="115"/>
    <s v="The World's Greatest Lover"/>
    <x v="115"/>
    <n v="450"/>
    <n v="632"/>
    <x v="0"/>
    <x v="0"/>
    <s v="USD"/>
    <n v="1328377444"/>
    <n v="1326217444"/>
    <b v="0"/>
    <x v="19"/>
    <b v="1"/>
    <x v="102"/>
    <n v="28.727272727272727"/>
    <x v="0"/>
    <s v="shorts"/>
    <x v="115"/>
    <x v="115"/>
  </r>
  <r>
    <n v="116"/>
    <s v="Villanelle"/>
    <x v="116"/>
    <n v="3500"/>
    <n v="3978"/>
    <x v="0"/>
    <x v="0"/>
    <s v="USD"/>
    <n v="1302260155"/>
    <n v="1298289355"/>
    <b v="0"/>
    <x v="7"/>
    <b v="1"/>
    <x v="103"/>
    <n v="69.78947368421052"/>
    <x v="0"/>
    <s v="shorts"/>
    <x v="116"/>
    <x v="116"/>
  </r>
  <r>
    <n v="117"/>
    <s v="Funding for Production of Short Dramedy 'Six Women'"/>
    <x v="117"/>
    <n v="4500"/>
    <n v="4522.22"/>
    <x v="0"/>
    <x v="0"/>
    <s v="USD"/>
    <n v="1276110000"/>
    <n v="1268337744"/>
    <b v="0"/>
    <x v="74"/>
    <b v="1"/>
    <x v="104"/>
    <n v="167.48962962962963"/>
    <x v="0"/>
    <s v="shorts"/>
    <x v="117"/>
    <x v="117"/>
  </r>
  <r>
    <n v="118"/>
    <s v="DENOUNCED - A Short Film"/>
    <x v="118"/>
    <n v="5000"/>
    <n v="5651.58"/>
    <x v="0"/>
    <x v="0"/>
    <s v="USD"/>
    <n v="1311902236"/>
    <n v="1309310236"/>
    <b v="0"/>
    <x v="70"/>
    <b v="1"/>
    <x v="105"/>
    <n v="144.91230769230768"/>
    <x v="0"/>
    <s v="shorts"/>
    <x v="118"/>
    <x v="118"/>
  </r>
  <r>
    <n v="119"/>
    <s v="Inspire CANCER survivors to tell their STORIES"/>
    <x v="119"/>
    <n v="3250"/>
    <n v="3398.1"/>
    <x v="0"/>
    <x v="0"/>
    <s v="USD"/>
    <n v="1313276400"/>
    <n v="1310693986"/>
    <b v="0"/>
    <x v="77"/>
    <b v="1"/>
    <x v="106"/>
    <n v="91.840540540540545"/>
    <x v="0"/>
    <s v="shorts"/>
    <x v="119"/>
    <x v="119"/>
  </r>
  <r>
    <n v="120"/>
    <s v="Time Live: A short film (Canceled)"/>
    <x v="120"/>
    <n v="70000"/>
    <n v="10"/>
    <x v="1"/>
    <x v="7"/>
    <s v="HKD"/>
    <n v="1475457107"/>
    <n v="1472865107"/>
    <b v="0"/>
    <x v="29"/>
    <b v="0"/>
    <x v="107"/>
    <n v="10"/>
    <x v="0"/>
    <s v="science fiction"/>
    <x v="120"/>
    <x v="120"/>
  </r>
  <r>
    <n v="121"/>
    <s v="MICRO-MISSION"/>
    <x v="121"/>
    <n v="3000"/>
    <n v="1"/>
    <x v="1"/>
    <x v="0"/>
    <s v="USD"/>
    <n v="1429352160"/>
    <n v="1427993710"/>
    <b v="0"/>
    <x v="29"/>
    <b v="0"/>
    <x v="108"/>
    <n v="1"/>
    <x v="0"/>
    <s v="science fiction"/>
    <x v="121"/>
    <x v="121"/>
  </r>
  <r>
    <n v="122"/>
    <s v="The Time Jumper (Canceled)"/>
    <x v="122"/>
    <n v="100000000"/>
    <n v="0"/>
    <x v="1"/>
    <x v="0"/>
    <s v="USD"/>
    <n v="1476094907"/>
    <n v="1470910907"/>
    <b v="0"/>
    <x v="78"/>
    <b v="0"/>
    <x v="109"/>
    <e v="#DIV/0!"/>
    <x v="0"/>
    <s v="science fiction"/>
    <x v="122"/>
    <x v="122"/>
  </r>
  <r>
    <n v="123"/>
    <s v="Sentient - The Web Series (Canceled)"/>
    <x v="123"/>
    <n v="55000"/>
    <n v="151"/>
    <x v="1"/>
    <x v="0"/>
    <s v="USD"/>
    <n v="1414533600"/>
    <n v="1411411564"/>
    <b v="0"/>
    <x v="79"/>
    <b v="0"/>
    <x v="110"/>
    <n v="25.166666666666668"/>
    <x v="0"/>
    <s v="science fiction"/>
    <x v="123"/>
    <x v="123"/>
  </r>
  <r>
    <n v="124"/>
    <s v="Blank Bodies - Post Production (Canceled)"/>
    <x v="124"/>
    <n v="4000"/>
    <n v="0"/>
    <x v="1"/>
    <x v="0"/>
    <s v="USD"/>
    <n v="1431728242"/>
    <n v="1429568242"/>
    <b v="0"/>
    <x v="78"/>
    <b v="0"/>
    <x v="109"/>
    <e v="#DIV/0!"/>
    <x v="0"/>
    <s v="science fiction"/>
    <x v="124"/>
    <x v="124"/>
  </r>
  <r>
    <n v="125"/>
    <s v="Star Wars Fan Film (Canceled)"/>
    <x v="125"/>
    <n v="500"/>
    <n v="70"/>
    <x v="1"/>
    <x v="5"/>
    <s v="CAD"/>
    <n v="1486165880"/>
    <n v="1480981880"/>
    <b v="0"/>
    <x v="79"/>
    <b v="0"/>
    <x v="111"/>
    <n v="11.666666666666666"/>
    <x v="0"/>
    <s v="science fiction"/>
    <x v="125"/>
    <x v="125"/>
  </r>
  <r>
    <n v="126"/>
    <s v="SPECTRUM &quot;Adventures in Light&quot; (Canceled)"/>
    <x v="126"/>
    <n v="25000"/>
    <n v="1387"/>
    <x v="1"/>
    <x v="0"/>
    <s v="USD"/>
    <n v="1433988000"/>
    <n v="1431353337"/>
    <b v="0"/>
    <x v="62"/>
    <b v="0"/>
    <x v="112"/>
    <n v="106.69230769230769"/>
    <x v="0"/>
    <s v="science fiction"/>
    <x v="126"/>
    <x v="126"/>
  </r>
  <r>
    <n v="127"/>
    <s v="Human Evolution (Canceled)"/>
    <x v="127"/>
    <n v="8000"/>
    <n v="190"/>
    <x v="1"/>
    <x v="0"/>
    <s v="USD"/>
    <n v="1428069541"/>
    <n v="1425481141"/>
    <b v="0"/>
    <x v="80"/>
    <b v="0"/>
    <x v="113"/>
    <n v="47.5"/>
    <x v="0"/>
    <s v="science fiction"/>
    <x v="127"/>
    <x v="127"/>
  </r>
  <r>
    <n v="128"/>
    <s v="Ralphi3 (Canceled)"/>
    <x v="128"/>
    <n v="100000"/>
    <n v="1867"/>
    <x v="1"/>
    <x v="0"/>
    <s v="USD"/>
    <n v="1476941293"/>
    <n v="1473917293"/>
    <b v="0"/>
    <x v="79"/>
    <b v="0"/>
    <x v="114"/>
    <n v="311.16666666666669"/>
    <x v="0"/>
    <s v="science fiction"/>
    <x v="128"/>
    <x v="128"/>
  </r>
  <r>
    <n v="129"/>
    <s v="JUSTICE LEAGUE ORIGINS (Canceled)"/>
    <x v="129"/>
    <n v="20000"/>
    <n v="0"/>
    <x v="1"/>
    <x v="0"/>
    <s v="USD"/>
    <n v="1414708183"/>
    <n v="1409524183"/>
    <b v="0"/>
    <x v="78"/>
    <b v="0"/>
    <x v="109"/>
    <e v="#DIV/0!"/>
    <x v="0"/>
    <s v="science fiction"/>
    <x v="129"/>
    <x v="129"/>
  </r>
  <r>
    <n v="130"/>
    <s v="Blue in the Green (Canceled)"/>
    <x v="130"/>
    <n v="600"/>
    <n v="0"/>
    <x v="1"/>
    <x v="1"/>
    <s v="GBP"/>
    <n v="1402949760"/>
    <n v="1400536692"/>
    <b v="0"/>
    <x v="78"/>
    <b v="0"/>
    <x v="109"/>
    <e v="#DIV/0!"/>
    <x v="0"/>
    <s v="science fiction"/>
    <x v="130"/>
    <x v="130"/>
  </r>
  <r>
    <n v="131"/>
    <s v="I (Canceled)"/>
    <x v="131"/>
    <n v="1200"/>
    <n v="0"/>
    <x v="1"/>
    <x v="0"/>
    <s v="USD"/>
    <n v="1467763200"/>
    <n v="1466453161"/>
    <b v="0"/>
    <x v="78"/>
    <b v="0"/>
    <x v="109"/>
    <e v="#DIV/0!"/>
    <x v="0"/>
    <s v="science fiction"/>
    <x v="131"/>
    <x v="131"/>
  </r>
  <r>
    <n v="132"/>
    <s v="The Message (Canceled)"/>
    <x v="132"/>
    <n v="80000"/>
    <n v="7655"/>
    <x v="1"/>
    <x v="0"/>
    <s v="USD"/>
    <n v="1415392207"/>
    <n v="1411500607"/>
    <b v="0"/>
    <x v="75"/>
    <b v="0"/>
    <x v="115"/>
    <n v="94.506172839506178"/>
    <x v="0"/>
    <s v="science fiction"/>
    <x v="132"/>
    <x v="132"/>
  </r>
  <r>
    <n v="133"/>
    <s v="Demon Women from outer space (Canceled)"/>
    <x v="133"/>
    <n v="71764"/>
    <n v="0"/>
    <x v="1"/>
    <x v="0"/>
    <s v="USD"/>
    <n v="1464715860"/>
    <n v="1462130584"/>
    <b v="0"/>
    <x v="78"/>
    <b v="0"/>
    <x v="109"/>
    <e v="#DIV/0!"/>
    <x v="0"/>
    <s v="science fiction"/>
    <x v="133"/>
    <x v="133"/>
  </r>
  <r>
    <n v="134"/>
    <s v="MARLEY'S GHOST (AMBASSADORS OF STEAM) (Canceled)"/>
    <x v="134"/>
    <n v="5000"/>
    <n v="0"/>
    <x v="1"/>
    <x v="0"/>
    <s v="USD"/>
    <n v="1441386000"/>
    <n v="1438811418"/>
    <b v="0"/>
    <x v="78"/>
    <b v="0"/>
    <x v="109"/>
    <e v="#DIV/0!"/>
    <x v="0"/>
    <s v="science fiction"/>
    <x v="134"/>
    <x v="134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x v="81"/>
    <b v="0"/>
    <x v="116"/>
    <n v="80.599999999999994"/>
    <x v="0"/>
    <s v="science fiction"/>
    <x v="135"/>
    <x v="135"/>
  </r>
  <r>
    <n v="136"/>
    <s v="MICRO-MISSION (Canceled)"/>
    <x v="121"/>
    <n v="3000"/>
    <n v="0"/>
    <x v="1"/>
    <x v="0"/>
    <s v="USD"/>
    <n v="1431771360"/>
    <n v="1427968234"/>
    <b v="0"/>
    <x v="78"/>
    <b v="0"/>
    <x v="109"/>
    <e v="#DIV/0!"/>
    <x v="0"/>
    <s v="science fiction"/>
    <x v="136"/>
    <x v="136"/>
  </r>
  <r>
    <n v="137"/>
    <s v="Predator : Repentance (Canceled)"/>
    <x v="136"/>
    <n v="55000"/>
    <n v="0"/>
    <x v="1"/>
    <x v="8"/>
    <s v="DKK"/>
    <n v="1444657593"/>
    <n v="1440337593"/>
    <b v="0"/>
    <x v="78"/>
    <b v="0"/>
    <x v="109"/>
    <e v="#DIV/0!"/>
    <x v="0"/>
    <s v="science fiction"/>
    <x v="137"/>
    <x v="137"/>
  </r>
  <r>
    <n v="138"/>
    <s v="Thr33 Days Dead: The Sequ3l (Canceled)"/>
    <x v="137"/>
    <n v="150000"/>
    <n v="4712"/>
    <x v="1"/>
    <x v="0"/>
    <s v="USD"/>
    <n v="1438405140"/>
    <n v="1435731041"/>
    <b v="0"/>
    <x v="6"/>
    <b v="0"/>
    <x v="117"/>
    <n v="81.241379310344826"/>
    <x v="0"/>
    <s v="science fiction"/>
    <x v="138"/>
    <x v="138"/>
  </r>
  <r>
    <n v="139"/>
    <s v="Roman Dead (Canceled)"/>
    <x v="138"/>
    <n v="500"/>
    <n v="500"/>
    <x v="1"/>
    <x v="0"/>
    <s v="USD"/>
    <n v="1436738772"/>
    <n v="1435874772"/>
    <b v="0"/>
    <x v="29"/>
    <b v="0"/>
    <x v="31"/>
    <n v="500"/>
    <x v="0"/>
    <s v="science fiction"/>
    <x v="139"/>
    <x v="139"/>
  </r>
  <r>
    <n v="140"/>
    <s v="Rome of the Dead (Canceled)"/>
    <x v="139"/>
    <n v="200000"/>
    <n v="0"/>
    <x v="1"/>
    <x v="0"/>
    <s v="USD"/>
    <n v="1426823132"/>
    <n v="1424234732"/>
    <b v="0"/>
    <x v="78"/>
    <b v="0"/>
    <x v="109"/>
    <e v="#DIV/0!"/>
    <x v="0"/>
    <s v="science fiction"/>
    <x v="140"/>
    <x v="140"/>
  </r>
  <r>
    <n v="141"/>
    <s v="Catherine Kimbridge Chronicles - Live-Action SciFi TV Series"/>
    <x v="140"/>
    <n v="12000"/>
    <n v="1293"/>
    <x v="1"/>
    <x v="0"/>
    <s v="USD"/>
    <n v="1433043623"/>
    <n v="1429155623"/>
    <b v="0"/>
    <x v="33"/>
    <b v="0"/>
    <x v="118"/>
    <n v="46.178571428571431"/>
    <x v="0"/>
    <s v="science fiction"/>
    <x v="141"/>
    <x v="141"/>
  </r>
  <r>
    <n v="142"/>
    <s v="SAMANTHA  SHADOW (Canceled)"/>
    <x v="141"/>
    <n v="3000"/>
    <n v="10"/>
    <x v="1"/>
    <x v="0"/>
    <s v="USD"/>
    <n v="1416176778"/>
    <n v="1414358778"/>
    <b v="0"/>
    <x v="29"/>
    <b v="0"/>
    <x v="119"/>
    <n v="10"/>
    <x v="0"/>
    <s v="science fiction"/>
    <x v="142"/>
    <x v="142"/>
  </r>
  <r>
    <n v="143"/>
    <s v="CATTLE - AN AWESOME SCI-FI SHORT (Canceled)"/>
    <x v="142"/>
    <n v="5500"/>
    <n v="0"/>
    <x v="1"/>
    <x v="2"/>
    <s v="AUD"/>
    <n v="1472882100"/>
    <n v="1467941542"/>
    <b v="0"/>
    <x v="78"/>
    <b v="0"/>
    <x v="109"/>
    <e v="#DIV/0!"/>
    <x v="0"/>
    <s v="science fiction"/>
    <x v="143"/>
    <x v="143"/>
  </r>
  <r>
    <n v="144"/>
    <s v="The Great Fear - Post Production Funds (Canceled)"/>
    <x v="143"/>
    <n v="7500"/>
    <n v="2070"/>
    <x v="1"/>
    <x v="5"/>
    <s v="CAD"/>
    <n v="1428945472"/>
    <n v="1423765072"/>
    <b v="0"/>
    <x v="77"/>
    <b v="0"/>
    <x v="120"/>
    <n v="55.945945945945944"/>
    <x v="0"/>
    <s v="science fiction"/>
    <x v="144"/>
    <x v="144"/>
  </r>
  <r>
    <n v="145"/>
    <s v="Threshold (Canceled)"/>
    <x v="144"/>
    <n v="4500"/>
    <n v="338"/>
    <x v="1"/>
    <x v="0"/>
    <s v="USD"/>
    <n v="1439298052"/>
    <n v="1436965252"/>
    <b v="0"/>
    <x v="82"/>
    <b v="0"/>
    <x v="121"/>
    <n v="37.555555555555557"/>
    <x v="0"/>
    <s v="science fiction"/>
    <x v="145"/>
    <x v="145"/>
  </r>
  <r>
    <n v="146"/>
    <s v="#CalExit...War of 2020 (Canceled)"/>
    <x v="145"/>
    <n v="20000"/>
    <n v="115"/>
    <x v="1"/>
    <x v="0"/>
    <s v="USD"/>
    <n v="1484698998"/>
    <n v="1479514998"/>
    <b v="0"/>
    <x v="83"/>
    <b v="0"/>
    <x v="122"/>
    <n v="38.333333333333336"/>
    <x v="0"/>
    <s v="science fiction"/>
    <x v="146"/>
    <x v="146"/>
  </r>
  <r>
    <n v="147"/>
    <s v="Consumed (Static Air) (Canceled)"/>
    <x v="146"/>
    <n v="7000"/>
    <n v="0"/>
    <x v="1"/>
    <x v="1"/>
    <s v="GBP"/>
    <n v="1420741080"/>
    <n v="1417026340"/>
    <b v="0"/>
    <x v="78"/>
    <b v="0"/>
    <x v="109"/>
    <e v="#DIV/0!"/>
    <x v="0"/>
    <s v="science fiction"/>
    <x v="147"/>
    <x v="147"/>
  </r>
  <r>
    <n v="148"/>
    <s v="Space Gangstars (Canceled)"/>
    <x v="147"/>
    <n v="50000"/>
    <n v="40"/>
    <x v="1"/>
    <x v="0"/>
    <s v="USD"/>
    <n v="1456555536"/>
    <n v="1453963536"/>
    <b v="0"/>
    <x v="84"/>
    <b v="0"/>
    <x v="123"/>
    <n v="20"/>
    <x v="0"/>
    <s v="science fiction"/>
    <x v="148"/>
    <x v="148"/>
  </r>
  <r>
    <n v="149"/>
    <s v="Dichotomy (Canceled)"/>
    <x v="148"/>
    <n v="10000"/>
    <n v="92"/>
    <x v="1"/>
    <x v="0"/>
    <s v="USD"/>
    <n v="1419494400"/>
    <n v="1416888470"/>
    <b v="0"/>
    <x v="79"/>
    <b v="0"/>
    <x v="124"/>
    <n v="15.333333333333334"/>
    <x v="0"/>
    <s v="science fiction"/>
    <x v="149"/>
    <x v="149"/>
  </r>
  <r>
    <n v="150"/>
    <s v="Star Trek First Frontier (Canceled)"/>
    <x v="149"/>
    <n v="130000"/>
    <n v="30112"/>
    <x v="1"/>
    <x v="0"/>
    <s v="USD"/>
    <n v="1432612382"/>
    <n v="1427428382"/>
    <b v="0"/>
    <x v="85"/>
    <b v="0"/>
    <x v="125"/>
    <n v="449.43283582089555"/>
    <x v="0"/>
    <s v="science fiction"/>
    <x v="150"/>
    <x v="150"/>
  </r>
  <r>
    <n v="151"/>
    <s v="THE ASCENDENCE SHIFT Feature Film (Canceled)"/>
    <x v="150"/>
    <n v="250000"/>
    <n v="140"/>
    <x v="1"/>
    <x v="2"/>
    <s v="AUD"/>
    <n v="1434633191"/>
    <n v="1429449191"/>
    <b v="0"/>
    <x v="81"/>
    <b v="0"/>
    <x v="126"/>
    <n v="28"/>
    <x v="0"/>
    <s v="science fiction"/>
    <x v="151"/>
    <x v="151"/>
  </r>
  <r>
    <n v="152"/>
    <s v="The Great Dark (Canceled)"/>
    <x v="151"/>
    <n v="380000"/>
    <n v="30"/>
    <x v="1"/>
    <x v="0"/>
    <s v="USD"/>
    <n v="1411437100"/>
    <n v="1408845100"/>
    <b v="0"/>
    <x v="84"/>
    <b v="0"/>
    <x v="127"/>
    <n v="15"/>
    <x v="0"/>
    <s v="science fiction"/>
    <x v="152"/>
    <x v="152"/>
  </r>
  <r>
    <n v="153"/>
    <s v="Awakening (Canceled)"/>
    <x v="152"/>
    <n v="50000"/>
    <n v="359"/>
    <x v="1"/>
    <x v="0"/>
    <s v="USD"/>
    <n v="1417532644"/>
    <n v="1413900244"/>
    <b v="0"/>
    <x v="73"/>
    <b v="0"/>
    <x v="128"/>
    <n v="35.9"/>
    <x v="0"/>
    <s v="science fiction"/>
    <x v="153"/>
    <x v="153"/>
  </r>
  <r>
    <n v="154"/>
    <s v="Quantum Alterations: Sci-fi, Stop Motion &amp; Fantasy Fan Film"/>
    <x v="153"/>
    <n v="1500"/>
    <n v="40"/>
    <x v="1"/>
    <x v="0"/>
    <s v="USD"/>
    <n v="1433336895"/>
    <n v="1429621695"/>
    <b v="0"/>
    <x v="83"/>
    <b v="0"/>
    <x v="129"/>
    <n v="13.333333333333334"/>
    <x v="0"/>
    <s v="science fiction"/>
    <x v="154"/>
    <x v="154"/>
  </r>
  <r>
    <n v="155"/>
    <s v="The Last Armada (Canceled)"/>
    <x v="154"/>
    <n v="1350000"/>
    <n v="81"/>
    <x v="1"/>
    <x v="0"/>
    <s v="USD"/>
    <n v="1437657935"/>
    <n v="1434201935"/>
    <b v="0"/>
    <x v="80"/>
    <b v="0"/>
    <x v="130"/>
    <n v="20.25"/>
    <x v="0"/>
    <s v="science fiction"/>
    <x v="155"/>
    <x v="155"/>
  </r>
  <r>
    <n v="156"/>
    <s v="Mosaics (Canceled)"/>
    <x v="155"/>
    <n v="35000"/>
    <n v="1785"/>
    <x v="1"/>
    <x v="5"/>
    <s v="CAD"/>
    <n v="1407034796"/>
    <n v="1401850796"/>
    <b v="0"/>
    <x v="41"/>
    <b v="0"/>
    <x v="131"/>
    <n v="119"/>
    <x v="0"/>
    <s v="science fiction"/>
    <x v="156"/>
    <x v="156"/>
  </r>
  <r>
    <n v="157"/>
    <s v="Forever Man (short film) (Canceled)"/>
    <x v="156"/>
    <n v="2995"/>
    <n v="8"/>
    <x v="1"/>
    <x v="0"/>
    <s v="USD"/>
    <n v="1456523572"/>
    <n v="1453931572"/>
    <b v="0"/>
    <x v="84"/>
    <b v="0"/>
    <x v="132"/>
    <n v="4"/>
    <x v="0"/>
    <s v="science fiction"/>
    <x v="157"/>
    <x v="157"/>
  </r>
  <r>
    <n v="158"/>
    <s v="In The Dark POST Production Fund Request (Canceled)"/>
    <x v="157"/>
    <n v="5000"/>
    <n v="0"/>
    <x v="1"/>
    <x v="0"/>
    <s v="USD"/>
    <n v="1413942628"/>
    <n v="1411350628"/>
    <b v="0"/>
    <x v="78"/>
    <b v="0"/>
    <x v="109"/>
    <e v="#DIV/0!"/>
    <x v="0"/>
    <s v="science fiction"/>
    <x v="158"/>
    <x v="158"/>
  </r>
  <r>
    <n v="159"/>
    <s v="Rosette: Sci-Fi/Action Feature Film to Cast Hollywood Talent"/>
    <x v="158"/>
    <n v="500000"/>
    <n v="10"/>
    <x v="1"/>
    <x v="0"/>
    <s v="USD"/>
    <n v="1467541545"/>
    <n v="1464085545"/>
    <b v="0"/>
    <x v="29"/>
    <b v="0"/>
    <x v="133"/>
    <n v="10"/>
    <x v="0"/>
    <s v="science fiction"/>
    <x v="159"/>
    <x v="159"/>
  </r>
  <r>
    <n v="160"/>
    <s v="Con Todo mi Corazon: With all of my Heart."/>
    <x v="159"/>
    <n v="5000"/>
    <n v="0"/>
    <x v="2"/>
    <x v="0"/>
    <s v="USD"/>
    <n v="1439675691"/>
    <n v="1434491691"/>
    <b v="0"/>
    <x v="78"/>
    <b v="0"/>
    <x v="109"/>
    <e v="#DIV/0!"/>
    <x v="0"/>
    <s v="drama"/>
    <x v="160"/>
    <x v="160"/>
  </r>
  <r>
    <n v="161"/>
    <s v="Midway: The Turning Point"/>
    <x v="160"/>
    <n v="50000"/>
    <n v="5"/>
    <x v="2"/>
    <x v="0"/>
    <s v="USD"/>
    <n v="1404318595"/>
    <n v="1401726595"/>
    <b v="0"/>
    <x v="29"/>
    <b v="0"/>
    <x v="134"/>
    <n v="5"/>
    <x v="0"/>
    <s v="drama"/>
    <x v="161"/>
    <x v="161"/>
  </r>
  <r>
    <n v="162"/>
    <s v="See It My Way"/>
    <x v="161"/>
    <n v="2800"/>
    <n v="435"/>
    <x v="2"/>
    <x v="0"/>
    <s v="USD"/>
    <n v="1408232520"/>
    <n v="1405393356"/>
    <b v="0"/>
    <x v="73"/>
    <b v="0"/>
    <x v="135"/>
    <n v="43.5"/>
    <x v="0"/>
    <s v="drama"/>
    <x v="162"/>
    <x v="162"/>
  </r>
  <r>
    <n v="163"/>
    <s v="UNDIVIDED (Working Title)"/>
    <x v="162"/>
    <n v="2000000"/>
    <n v="0"/>
    <x v="2"/>
    <x v="0"/>
    <s v="USD"/>
    <n v="1443657600"/>
    <n v="1440716654"/>
    <b v="0"/>
    <x v="78"/>
    <b v="0"/>
    <x v="109"/>
    <e v="#DIV/0!"/>
    <x v="0"/>
    <s v="drama"/>
    <x v="163"/>
    <x v="163"/>
  </r>
  <r>
    <n v="164"/>
    <s v="Angelix"/>
    <x v="163"/>
    <n v="120000"/>
    <n v="640"/>
    <x v="2"/>
    <x v="0"/>
    <s v="USD"/>
    <n v="1411150701"/>
    <n v="1405966701"/>
    <b v="0"/>
    <x v="63"/>
    <b v="0"/>
    <x v="136"/>
    <n v="91.428571428571431"/>
    <x v="0"/>
    <s v="drama"/>
    <x v="164"/>
    <x v="164"/>
  </r>
  <r>
    <n v="165"/>
    <s v="NET"/>
    <x v="164"/>
    <n v="17000"/>
    <n v="0"/>
    <x v="2"/>
    <x v="1"/>
    <s v="GBP"/>
    <n v="1452613724"/>
    <n v="1450021724"/>
    <b v="0"/>
    <x v="78"/>
    <b v="0"/>
    <x v="109"/>
    <e v="#DIV/0!"/>
    <x v="0"/>
    <s v="drama"/>
    <x v="165"/>
    <x v="165"/>
  </r>
  <r>
    <n v="166"/>
    <s v="Pressure"/>
    <x v="165"/>
    <n v="5000"/>
    <n v="3000"/>
    <x v="2"/>
    <x v="0"/>
    <s v="USD"/>
    <n v="1484531362"/>
    <n v="1481939362"/>
    <b v="0"/>
    <x v="29"/>
    <b v="0"/>
    <x v="137"/>
    <n v="3000"/>
    <x v="0"/>
    <s v="drama"/>
    <x v="166"/>
    <x v="166"/>
  </r>
  <r>
    <n v="167"/>
    <s v="Past"/>
    <x v="166"/>
    <n v="110000"/>
    <n v="11"/>
    <x v="2"/>
    <x v="0"/>
    <s v="USD"/>
    <n v="1438726535"/>
    <n v="1433542535"/>
    <b v="0"/>
    <x v="84"/>
    <b v="0"/>
    <x v="134"/>
    <n v="5.5"/>
    <x v="0"/>
    <s v="drama"/>
    <x v="167"/>
    <x v="167"/>
  </r>
  <r>
    <n v="168"/>
    <s v="Moving On"/>
    <x v="167"/>
    <n v="8000"/>
    <n v="325"/>
    <x v="2"/>
    <x v="0"/>
    <s v="USD"/>
    <n v="1426791770"/>
    <n v="1424203370"/>
    <b v="0"/>
    <x v="83"/>
    <b v="0"/>
    <x v="138"/>
    <n v="108.33333333333333"/>
    <x v="0"/>
    <s v="drama"/>
    <x v="168"/>
    <x v="168"/>
  </r>
  <r>
    <n v="169"/>
    <s v="Family"/>
    <x v="168"/>
    <n v="2500"/>
    <n v="560"/>
    <x v="2"/>
    <x v="1"/>
    <s v="GBP"/>
    <n v="1413634059"/>
    <n v="1411042059"/>
    <b v="0"/>
    <x v="73"/>
    <b v="0"/>
    <x v="139"/>
    <n v="56"/>
    <x v="0"/>
    <s v="drama"/>
    <x v="169"/>
    <x v="169"/>
  </r>
  <r>
    <n v="170"/>
    <s v="Letters to Daniel"/>
    <x v="169"/>
    <n v="10000"/>
    <n v="325"/>
    <x v="2"/>
    <x v="0"/>
    <s v="USD"/>
    <n v="1440912480"/>
    <n v="1438385283"/>
    <b v="0"/>
    <x v="73"/>
    <b v="0"/>
    <x v="140"/>
    <n v="32.5"/>
    <x v="0"/>
    <s v="drama"/>
    <x v="170"/>
    <x v="170"/>
  </r>
  <r>
    <n v="171"/>
    <s v="IRL: Gamers Unite"/>
    <x v="170"/>
    <n v="50000"/>
    <n v="1"/>
    <x v="2"/>
    <x v="0"/>
    <s v="USD"/>
    <n v="1470975614"/>
    <n v="1465791614"/>
    <b v="0"/>
    <x v="29"/>
    <b v="0"/>
    <x v="133"/>
    <n v="1"/>
    <x v="0"/>
    <s v="drama"/>
    <x v="171"/>
    <x v="171"/>
  </r>
  <r>
    <n v="172"/>
    <s v="The Blind Dolphin Story"/>
    <x v="171"/>
    <n v="95000"/>
    <n v="0"/>
    <x v="2"/>
    <x v="0"/>
    <s v="USD"/>
    <n v="1426753723"/>
    <n v="1423733323"/>
    <b v="0"/>
    <x v="78"/>
    <b v="0"/>
    <x v="109"/>
    <e v="#DIV/0!"/>
    <x v="0"/>
    <s v="drama"/>
    <x v="172"/>
    <x v="172"/>
  </r>
  <r>
    <n v="173"/>
    <s v="7 Sins"/>
    <x v="172"/>
    <n v="1110"/>
    <n v="0"/>
    <x v="2"/>
    <x v="1"/>
    <s v="GBP"/>
    <n v="1425131108"/>
    <n v="1422539108"/>
    <b v="0"/>
    <x v="78"/>
    <b v="0"/>
    <x v="109"/>
    <e v="#DIV/0!"/>
    <x v="0"/>
    <s v="drama"/>
    <x v="173"/>
    <x v="173"/>
  </r>
  <r>
    <n v="174"/>
    <s v="I Am Forgotten"/>
    <x v="173"/>
    <n v="6000"/>
    <n v="0"/>
    <x v="2"/>
    <x v="9"/>
    <s v="EUR"/>
    <n v="1431108776"/>
    <n v="1425924776"/>
    <b v="0"/>
    <x v="78"/>
    <b v="0"/>
    <x v="109"/>
    <e v="#DIV/0!"/>
    <x v="0"/>
    <s v="drama"/>
    <x v="174"/>
    <x v="174"/>
  </r>
  <r>
    <n v="175"/>
    <s v="Gooseberry Fool - Feature Film"/>
    <x v="174"/>
    <n v="20000"/>
    <n v="1297"/>
    <x v="2"/>
    <x v="1"/>
    <s v="GBP"/>
    <n v="1409337611"/>
    <n v="1407177611"/>
    <b v="0"/>
    <x v="55"/>
    <b v="0"/>
    <x v="141"/>
    <n v="49.884615384615387"/>
    <x v="0"/>
    <s v="drama"/>
    <x v="175"/>
    <x v="175"/>
  </r>
  <r>
    <n v="176"/>
    <s v="Silent Monster"/>
    <x v="175"/>
    <n v="1500"/>
    <n v="0"/>
    <x v="2"/>
    <x v="0"/>
    <s v="USD"/>
    <n v="1438803999"/>
    <n v="1436211999"/>
    <b v="0"/>
    <x v="78"/>
    <b v="0"/>
    <x v="109"/>
    <e v="#DIV/0!"/>
    <x v="0"/>
    <s v="drama"/>
    <x v="176"/>
    <x v="176"/>
  </r>
  <r>
    <n v="177"/>
    <s v="The Good Samaritan"/>
    <x v="176"/>
    <n v="450"/>
    <n v="180"/>
    <x v="2"/>
    <x v="0"/>
    <s v="USD"/>
    <n v="1427155726"/>
    <n v="1425690526"/>
    <b v="0"/>
    <x v="63"/>
    <b v="0"/>
    <x v="142"/>
    <n v="25.714285714285715"/>
    <x v="0"/>
    <s v="drama"/>
    <x v="177"/>
    <x v="177"/>
  </r>
  <r>
    <n v="178"/>
    <s v="El viaje de LucÃ­a"/>
    <x v="177"/>
    <n v="500000"/>
    <n v="0"/>
    <x v="2"/>
    <x v="3"/>
    <s v="EUR"/>
    <n v="1448582145"/>
    <n v="1445986545"/>
    <b v="0"/>
    <x v="78"/>
    <b v="0"/>
    <x v="109"/>
    <e v="#DIV/0!"/>
    <x v="0"/>
    <s v="drama"/>
    <x v="178"/>
    <x v="178"/>
  </r>
  <r>
    <n v="179"/>
    <s v="Sustain: A Film About Survival"/>
    <x v="178"/>
    <n v="1000"/>
    <n v="200"/>
    <x v="2"/>
    <x v="0"/>
    <s v="USD"/>
    <n v="1457056555"/>
    <n v="1454464555"/>
    <b v="0"/>
    <x v="84"/>
    <b v="0"/>
    <x v="143"/>
    <n v="100"/>
    <x v="0"/>
    <s v="drama"/>
    <x v="179"/>
    <x v="179"/>
  </r>
  <r>
    <n v="180"/>
    <s v="The Rest of Us Mini-Series"/>
    <x v="179"/>
    <n v="1200"/>
    <n v="401"/>
    <x v="2"/>
    <x v="1"/>
    <s v="GBP"/>
    <n v="1428951600"/>
    <n v="1425512843"/>
    <b v="0"/>
    <x v="62"/>
    <b v="0"/>
    <x v="144"/>
    <n v="30.846153846153847"/>
    <x v="0"/>
    <s v="drama"/>
    <x v="180"/>
    <x v="180"/>
  </r>
  <r>
    <n v="181"/>
    <s v="Immemorial"/>
    <x v="180"/>
    <n v="3423"/>
    <n v="722"/>
    <x v="2"/>
    <x v="1"/>
    <s v="GBP"/>
    <n v="1434995295"/>
    <n v="1432403295"/>
    <b v="0"/>
    <x v="80"/>
    <b v="0"/>
    <x v="145"/>
    <n v="180.5"/>
    <x v="0"/>
    <s v="drama"/>
    <x v="181"/>
    <x v="181"/>
  </r>
  <r>
    <n v="182"/>
    <s v="ABU Pakistani Independent Feature Film"/>
    <x v="181"/>
    <n v="1000"/>
    <n v="0"/>
    <x v="2"/>
    <x v="0"/>
    <s v="USD"/>
    <n v="1483748232"/>
    <n v="1481156232"/>
    <b v="0"/>
    <x v="78"/>
    <b v="0"/>
    <x v="109"/>
    <e v="#DIV/0!"/>
    <x v="0"/>
    <s v="drama"/>
    <x v="182"/>
    <x v="182"/>
  </r>
  <r>
    <n v="183"/>
    <s v="Three Little Words"/>
    <x v="182"/>
    <n v="12500"/>
    <n v="4482"/>
    <x v="2"/>
    <x v="1"/>
    <s v="GBP"/>
    <n v="1417033610"/>
    <n v="1414438010"/>
    <b v="0"/>
    <x v="8"/>
    <b v="0"/>
    <x v="146"/>
    <n v="373.5"/>
    <x v="0"/>
    <s v="drama"/>
    <x v="183"/>
    <x v="183"/>
  </r>
  <r>
    <n v="184"/>
    <s v="Lana - Short film"/>
    <x v="183"/>
    <n v="1500"/>
    <n v="51"/>
    <x v="2"/>
    <x v="5"/>
    <s v="CAD"/>
    <n v="1409543940"/>
    <n v="1404586762"/>
    <b v="0"/>
    <x v="84"/>
    <b v="0"/>
    <x v="147"/>
    <n v="25.5"/>
    <x v="0"/>
    <s v="drama"/>
    <x v="184"/>
    <x v="184"/>
  </r>
  <r>
    <n v="185"/>
    <s v="BLANK Short Movie"/>
    <x v="184"/>
    <n v="40000"/>
    <n v="2200"/>
    <x v="2"/>
    <x v="10"/>
    <s v="NOK"/>
    <n v="1471557139"/>
    <n v="1468965139"/>
    <b v="0"/>
    <x v="73"/>
    <b v="0"/>
    <x v="148"/>
    <n v="220"/>
    <x v="0"/>
    <s v="drama"/>
    <x v="185"/>
    <x v="185"/>
  </r>
  <r>
    <n v="186"/>
    <s v="Feature Film: The Wolfes"/>
    <x v="185"/>
    <n v="5000"/>
    <n v="0"/>
    <x v="2"/>
    <x v="0"/>
    <s v="USD"/>
    <n v="1488571200"/>
    <n v="1485977434"/>
    <b v="0"/>
    <x v="78"/>
    <b v="0"/>
    <x v="109"/>
    <e v="#DIV/0!"/>
    <x v="0"/>
    <s v="drama"/>
    <x v="186"/>
    <x v="186"/>
  </r>
  <r>
    <n v="187"/>
    <s v="The Imbalanced Heart of a Symmetric Mind (film)"/>
    <x v="186"/>
    <n v="5000"/>
    <n v="800"/>
    <x v="2"/>
    <x v="0"/>
    <s v="USD"/>
    <n v="1437461940"/>
    <n v="1435383457"/>
    <b v="0"/>
    <x v="81"/>
    <b v="0"/>
    <x v="149"/>
    <n v="160"/>
    <x v="0"/>
    <s v="drama"/>
    <x v="187"/>
    <x v="187"/>
  </r>
  <r>
    <n v="188"/>
    <s v="Mariano (A Screenplay)"/>
    <x v="187"/>
    <n v="1500"/>
    <n v="0"/>
    <x v="2"/>
    <x v="0"/>
    <s v="USD"/>
    <n v="1409891015"/>
    <n v="1407299015"/>
    <b v="0"/>
    <x v="78"/>
    <b v="0"/>
    <x v="109"/>
    <e v="#DIV/0!"/>
    <x v="0"/>
    <s v="drama"/>
    <x v="188"/>
    <x v="188"/>
  </r>
  <r>
    <n v="189"/>
    <s v="A GOOD MAN'S DECISION"/>
    <x v="188"/>
    <n v="500000"/>
    <n v="345"/>
    <x v="2"/>
    <x v="0"/>
    <s v="USD"/>
    <n v="1472920477"/>
    <n v="1467736477"/>
    <b v="0"/>
    <x v="81"/>
    <b v="0"/>
    <x v="150"/>
    <n v="69"/>
    <x v="0"/>
    <s v="drama"/>
    <x v="189"/>
    <x v="189"/>
  </r>
  <r>
    <n v="190"/>
    <s v="REGIONRAT, the movie"/>
    <x v="189"/>
    <n v="12000"/>
    <n v="50"/>
    <x v="2"/>
    <x v="0"/>
    <s v="USD"/>
    <n v="1466091446"/>
    <n v="1465227446"/>
    <b v="0"/>
    <x v="29"/>
    <b v="0"/>
    <x v="151"/>
    <n v="50"/>
    <x v="0"/>
    <s v="drama"/>
    <x v="190"/>
    <x v="190"/>
  </r>
  <r>
    <n v="191"/>
    <s v="Trillion: Feature Film"/>
    <x v="190"/>
    <n v="5000"/>
    <n v="250"/>
    <x v="2"/>
    <x v="2"/>
    <s v="AUD"/>
    <n v="1443782138"/>
    <n v="1440326138"/>
    <b v="0"/>
    <x v="83"/>
    <b v="0"/>
    <x v="152"/>
    <n v="83.333333333333329"/>
    <x v="0"/>
    <s v="drama"/>
    <x v="191"/>
    <x v="191"/>
  </r>
  <r>
    <n v="192"/>
    <s v="&quot;SHADY BIZZNESS' The Eminem Movie Beyond 8 Mile&quot;"/>
    <x v="191"/>
    <n v="1000000"/>
    <n v="17"/>
    <x v="2"/>
    <x v="0"/>
    <s v="USD"/>
    <n v="1413572432"/>
    <n v="1410980432"/>
    <b v="0"/>
    <x v="83"/>
    <b v="0"/>
    <x v="153"/>
    <n v="5.666666666666667"/>
    <x v="0"/>
    <s v="drama"/>
    <x v="192"/>
    <x v="192"/>
  </r>
  <r>
    <n v="193"/>
    <s v="Help Towards a New PC for Editing Media College Productions!"/>
    <x v="192"/>
    <n v="1000"/>
    <n v="0"/>
    <x v="2"/>
    <x v="1"/>
    <s v="GBP"/>
    <n v="1417217166"/>
    <n v="1412029566"/>
    <b v="0"/>
    <x v="78"/>
    <b v="0"/>
    <x v="109"/>
    <e v="#DIV/0!"/>
    <x v="0"/>
    <s v="drama"/>
    <x v="193"/>
    <x v="193"/>
  </r>
  <r>
    <n v="194"/>
    <s v="Desperation Short Film"/>
    <x v="193"/>
    <n v="2500"/>
    <n v="3"/>
    <x v="2"/>
    <x v="1"/>
    <s v="GBP"/>
    <n v="1457308531"/>
    <n v="1452124531"/>
    <b v="0"/>
    <x v="83"/>
    <b v="0"/>
    <x v="154"/>
    <n v="1"/>
    <x v="0"/>
    <s v="drama"/>
    <x v="194"/>
    <x v="194"/>
  </r>
  <r>
    <n v="195"/>
    <s v="37 U.S. Navy Sailors Murdered, an American story"/>
    <x v="194"/>
    <n v="2000000"/>
    <n v="0"/>
    <x v="2"/>
    <x v="0"/>
    <s v="USD"/>
    <n v="1436544332"/>
    <n v="1431360332"/>
    <b v="0"/>
    <x v="78"/>
    <b v="0"/>
    <x v="109"/>
    <e v="#DIV/0!"/>
    <x v="0"/>
    <s v="drama"/>
    <x v="195"/>
    <x v="195"/>
  </r>
  <r>
    <n v="196"/>
    <s v="Thunder Under Control"/>
    <x v="195"/>
    <n v="3500"/>
    <n v="1465"/>
    <x v="2"/>
    <x v="1"/>
    <s v="GBP"/>
    <n v="1444510800"/>
    <n v="1442062898"/>
    <b v="0"/>
    <x v="10"/>
    <b v="0"/>
    <x v="155"/>
    <n v="77.10526315789474"/>
    <x v="0"/>
    <s v="drama"/>
    <x v="196"/>
    <x v="196"/>
  </r>
  <r>
    <n v="197"/>
    <s v="Cole - A Short Film."/>
    <x v="196"/>
    <n v="2500"/>
    <n v="262"/>
    <x v="2"/>
    <x v="1"/>
    <s v="GBP"/>
    <n v="1487365200"/>
    <n v="1483734100"/>
    <b v="0"/>
    <x v="22"/>
    <b v="0"/>
    <x v="156"/>
    <n v="32.75"/>
    <x v="0"/>
    <s v="drama"/>
    <x v="197"/>
    <x v="197"/>
  </r>
  <r>
    <n v="198"/>
    <s v="Nine Lives"/>
    <x v="197"/>
    <n v="25000"/>
    <n v="279"/>
    <x v="2"/>
    <x v="0"/>
    <s v="USD"/>
    <n v="1412500322"/>
    <n v="1409908322"/>
    <b v="0"/>
    <x v="79"/>
    <b v="0"/>
    <x v="157"/>
    <n v="46.5"/>
    <x v="0"/>
    <s v="drama"/>
    <x v="198"/>
    <x v="198"/>
  </r>
  <r>
    <n v="199"/>
    <s v="Independent Feature Film for Film Festivals &quot;BLUE&quot;"/>
    <x v="198"/>
    <n v="10000"/>
    <n v="0"/>
    <x v="2"/>
    <x v="0"/>
    <s v="USD"/>
    <n v="1472698702"/>
    <n v="1470106702"/>
    <b v="0"/>
    <x v="78"/>
    <b v="0"/>
    <x v="109"/>
    <e v="#DIV/0!"/>
    <x v="0"/>
    <s v="drama"/>
    <x v="199"/>
    <x v="199"/>
  </r>
  <r>
    <n v="200"/>
    <s v="The Crossing Shore"/>
    <x v="199"/>
    <n v="6000"/>
    <n v="1571.55"/>
    <x v="2"/>
    <x v="0"/>
    <s v="USD"/>
    <n v="1410746403"/>
    <n v="1408154403"/>
    <b v="0"/>
    <x v="59"/>
    <b v="0"/>
    <x v="158"/>
    <n v="87.308333333333337"/>
    <x v="0"/>
    <s v="drama"/>
    <x v="200"/>
    <x v="200"/>
  </r>
  <r>
    <n v="201"/>
    <s v="Life of Change"/>
    <x v="200"/>
    <n v="650"/>
    <n v="380"/>
    <x v="2"/>
    <x v="0"/>
    <s v="USD"/>
    <n v="1423424329"/>
    <n v="1421696329"/>
    <b v="0"/>
    <x v="63"/>
    <b v="0"/>
    <x v="159"/>
    <n v="54.285714285714285"/>
    <x v="0"/>
    <s v="drama"/>
    <x v="201"/>
    <x v="201"/>
  </r>
  <r>
    <n v="202"/>
    <s v="Modern Gangsters"/>
    <x v="201"/>
    <n v="6000"/>
    <n v="0"/>
    <x v="2"/>
    <x v="0"/>
    <s v="USD"/>
    <n v="1444337940"/>
    <n v="1441750564"/>
    <b v="0"/>
    <x v="78"/>
    <b v="0"/>
    <x v="109"/>
    <e v="#DIV/0!"/>
    <x v="0"/>
    <s v="drama"/>
    <x v="202"/>
    <x v="202"/>
  </r>
  <r>
    <n v="203"/>
    <s v="TheM"/>
    <x v="202"/>
    <n v="2500"/>
    <n v="746"/>
    <x v="2"/>
    <x v="1"/>
    <s v="GBP"/>
    <n v="1422562864"/>
    <n v="1417378864"/>
    <b v="0"/>
    <x v="22"/>
    <b v="0"/>
    <x v="160"/>
    <n v="93.25"/>
    <x v="0"/>
    <s v="drama"/>
    <x v="203"/>
    <x v="203"/>
  </r>
  <r>
    <n v="204"/>
    <s v="WHERE IS DANIEL? The feature film"/>
    <x v="203"/>
    <n v="300000"/>
    <n v="152165"/>
    <x v="2"/>
    <x v="2"/>
    <s v="AUD"/>
    <n v="1470319203"/>
    <n v="1467727203"/>
    <b v="0"/>
    <x v="86"/>
    <b v="0"/>
    <x v="161"/>
    <n v="117.68368136117556"/>
    <x v="0"/>
    <s v="drama"/>
    <x v="204"/>
    <x v="204"/>
  </r>
  <r>
    <n v="205"/>
    <s v="KISS ME GOODBYE - A REFRESHING VOICE IN INDIE FILMMAKING"/>
    <x v="204"/>
    <n v="8000"/>
    <n v="1300"/>
    <x v="2"/>
    <x v="0"/>
    <s v="USD"/>
    <n v="1444144222"/>
    <n v="1441120222"/>
    <b v="0"/>
    <x v="57"/>
    <b v="0"/>
    <x v="162"/>
    <n v="76.470588235294116"/>
    <x v="0"/>
    <s v="drama"/>
    <x v="205"/>
    <x v="205"/>
  </r>
  <r>
    <n v="206"/>
    <s v="Blood Bond Movie Development"/>
    <x v="205"/>
    <n v="12700"/>
    <n v="0"/>
    <x v="2"/>
    <x v="0"/>
    <s v="USD"/>
    <n v="1470441983"/>
    <n v="1468627583"/>
    <b v="0"/>
    <x v="78"/>
    <b v="0"/>
    <x v="109"/>
    <e v="#DIV/0!"/>
    <x v="0"/>
    <s v="drama"/>
    <x v="206"/>
    <x v="206"/>
  </r>
  <r>
    <n v="207"/>
    <s v="M39 - Action film / Drama"/>
    <x v="206"/>
    <n v="14000"/>
    <n v="2130"/>
    <x v="2"/>
    <x v="5"/>
    <s v="CAD"/>
    <n v="1420346638"/>
    <n v="1417754638"/>
    <b v="0"/>
    <x v="62"/>
    <b v="0"/>
    <x v="163"/>
    <n v="163.84615384615384"/>
    <x v="0"/>
    <s v="drama"/>
    <x v="207"/>
    <x v="207"/>
  </r>
  <r>
    <n v="208"/>
    <s v="OLIVIA"/>
    <x v="207"/>
    <n v="50000"/>
    <n v="0"/>
    <x v="2"/>
    <x v="2"/>
    <s v="AUD"/>
    <n v="1418719967"/>
    <n v="1416127967"/>
    <b v="0"/>
    <x v="78"/>
    <b v="0"/>
    <x v="109"/>
    <e v="#DIV/0!"/>
    <x v="0"/>
    <s v="drama"/>
    <x v="208"/>
    <x v="208"/>
  </r>
  <r>
    <n v="209"/>
    <s v="&quot;A Brighter Day&quot;"/>
    <x v="208"/>
    <n v="25000"/>
    <n v="0"/>
    <x v="2"/>
    <x v="0"/>
    <s v="USD"/>
    <n v="1436566135"/>
    <n v="1433974135"/>
    <b v="0"/>
    <x v="78"/>
    <b v="0"/>
    <x v="109"/>
    <e v="#DIV/0!"/>
    <x v="0"/>
    <s v="drama"/>
    <x v="209"/>
    <x v="209"/>
  </r>
  <r>
    <n v="210"/>
    <s v="Like Son, Like Father"/>
    <x v="209"/>
    <n v="12000"/>
    <n v="3030"/>
    <x v="2"/>
    <x v="0"/>
    <s v="USD"/>
    <n v="1443675600"/>
    <n v="1441157592"/>
    <b v="0"/>
    <x v="51"/>
    <b v="0"/>
    <x v="164"/>
    <n v="91.818181818181813"/>
    <x v="0"/>
    <s v="drama"/>
    <x v="210"/>
    <x v="210"/>
  </r>
  <r>
    <n v="211"/>
    <s v="Pre-production - The Heart of A Woman &amp; The Heart of A Man"/>
    <x v="210"/>
    <n v="5000"/>
    <n v="2230"/>
    <x v="2"/>
    <x v="0"/>
    <s v="USD"/>
    <n v="1442634617"/>
    <n v="1440042617"/>
    <b v="0"/>
    <x v="8"/>
    <b v="0"/>
    <x v="165"/>
    <n v="185.83333333333334"/>
    <x v="0"/>
    <s v="drama"/>
    <x v="211"/>
    <x v="211"/>
  </r>
  <r>
    <n v="212"/>
    <s v="The Ecstasy of Vengeance - Feature Length Film"/>
    <x v="211"/>
    <n v="6300"/>
    <n v="1"/>
    <x v="2"/>
    <x v="0"/>
    <s v="USD"/>
    <n v="1460837320"/>
    <n v="1455656920"/>
    <b v="0"/>
    <x v="29"/>
    <b v="0"/>
    <x v="166"/>
    <n v="1"/>
    <x v="0"/>
    <s v="drama"/>
    <x v="212"/>
    <x v="212"/>
  </r>
  <r>
    <n v="213"/>
    <s v="Hart Blvd. A feature film by Andrew Greve"/>
    <x v="212"/>
    <n v="50000"/>
    <n v="20"/>
    <x v="2"/>
    <x v="0"/>
    <s v="USD"/>
    <n v="1439734001"/>
    <n v="1437142547"/>
    <b v="0"/>
    <x v="29"/>
    <b v="0"/>
    <x v="167"/>
    <n v="20"/>
    <x v="0"/>
    <s v="drama"/>
    <x v="213"/>
    <x v="213"/>
  </r>
  <r>
    <n v="214"/>
    <s v="The Man Who Loved Dinosaurs. Based on a true story."/>
    <x v="213"/>
    <n v="12500"/>
    <n v="1"/>
    <x v="2"/>
    <x v="0"/>
    <s v="USD"/>
    <n v="1425655349"/>
    <n v="1420471349"/>
    <b v="0"/>
    <x v="29"/>
    <b v="0"/>
    <x v="168"/>
    <n v="1"/>
    <x v="0"/>
    <s v="drama"/>
    <x v="214"/>
    <x v="214"/>
  </r>
  <r>
    <n v="215"/>
    <s v="Invisible Scars"/>
    <x v="214"/>
    <n v="4400"/>
    <n v="10"/>
    <x v="2"/>
    <x v="1"/>
    <s v="GBP"/>
    <n v="1455753540"/>
    <n v="1452058282"/>
    <b v="0"/>
    <x v="29"/>
    <b v="0"/>
    <x v="169"/>
    <n v="10"/>
    <x v="0"/>
    <s v="drama"/>
    <x v="215"/>
    <x v="215"/>
  </r>
  <r>
    <n v="216"/>
    <s v="Another Brick In The Wall - Feature Film"/>
    <x v="215"/>
    <n v="50000"/>
    <n v="27849.22"/>
    <x v="2"/>
    <x v="0"/>
    <s v="USD"/>
    <n v="1429740037"/>
    <n v="1425423637"/>
    <b v="0"/>
    <x v="87"/>
    <b v="0"/>
    <x v="170"/>
    <n v="331.53833333333336"/>
    <x v="0"/>
    <s v="drama"/>
    <x v="216"/>
    <x v="216"/>
  </r>
  <r>
    <n v="217"/>
    <s v="Bitch"/>
    <x v="216"/>
    <n v="100000"/>
    <n v="11943"/>
    <x v="2"/>
    <x v="11"/>
    <s v="SEK"/>
    <n v="1419780149"/>
    <n v="1417101749"/>
    <b v="0"/>
    <x v="44"/>
    <b v="0"/>
    <x v="171"/>
    <n v="314.28947368421052"/>
    <x v="0"/>
    <s v="drama"/>
    <x v="217"/>
    <x v="217"/>
  </r>
  <r>
    <n v="218"/>
    <s v="Charmaine (Daughter of Charlotte)"/>
    <x v="217"/>
    <n v="5000"/>
    <n v="100"/>
    <x v="2"/>
    <x v="0"/>
    <s v="USD"/>
    <n v="1431702289"/>
    <n v="1426518289"/>
    <b v="0"/>
    <x v="29"/>
    <b v="0"/>
    <x v="172"/>
    <n v="100"/>
    <x v="0"/>
    <s v="drama"/>
    <x v="218"/>
    <x v="218"/>
  </r>
  <r>
    <n v="219"/>
    <s v="True Colors"/>
    <x v="218"/>
    <n v="50000"/>
    <n v="8815"/>
    <x v="2"/>
    <x v="0"/>
    <s v="USD"/>
    <n v="1459493940"/>
    <n v="1456732225"/>
    <b v="0"/>
    <x v="88"/>
    <b v="0"/>
    <x v="173"/>
    <n v="115.98684210526316"/>
    <x v="0"/>
    <s v="drama"/>
    <x v="219"/>
    <x v="219"/>
  </r>
  <r>
    <n v="220"/>
    <s v="LA VIE"/>
    <x v="219"/>
    <n v="50000"/>
    <n v="360"/>
    <x v="2"/>
    <x v="0"/>
    <s v="USD"/>
    <n v="1440101160"/>
    <n v="1436542030"/>
    <b v="0"/>
    <x v="83"/>
    <b v="0"/>
    <x v="174"/>
    <n v="120"/>
    <x v="0"/>
    <s v="drama"/>
    <x v="220"/>
    <x v="220"/>
  </r>
  <r>
    <n v="221"/>
    <s v="Archetypes"/>
    <x v="220"/>
    <n v="50000"/>
    <n v="0"/>
    <x v="2"/>
    <x v="0"/>
    <s v="USD"/>
    <n v="1427569564"/>
    <n v="1422389164"/>
    <b v="0"/>
    <x v="78"/>
    <b v="0"/>
    <x v="109"/>
    <e v="#DIV/0!"/>
    <x v="0"/>
    <s v="drama"/>
    <x v="221"/>
    <x v="221"/>
  </r>
  <r>
    <n v="222"/>
    <s v="SICKNESS 2014 Build Killian's Bike"/>
    <x v="221"/>
    <n v="1000"/>
    <n v="130"/>
    <x v="2"/>
    <x v="0"/>
    <s v="USD"/>
    <n v="1427423940"/>
    <n v="1422383318"/>
    <b v="0"/>
    <x v="84"/>
    <b v="0"/>
    <x v="175"/>
    <n v="65"/>
    <x v="0"/>
    <s v="drama"/>
    <x v="222"/>
    <x v="222"/>
  </r>
  <r>
    <n v="223"/>
    <s v="The Pass"/>
    <x v="222"/>
    <n v="1500000"/>
    <n v="0"/>
    <x v="2"/>
    <x v="0"/>
    <s v="USD"/>
    <n v="1463879100"/>
    <n v="1461287350"/>
    <b v="0"/>
    <x v="78"/>
    <b v="0"/>
    <x v="109"/>
    <e v="#DIV/0!"/>
    <x v="0"/>
    <s v="drama"/>
    <x v="223"/>
    <x v="223"/>
  </r>
  <r>
    <n v="224"/>
    <s v="Legend of the Stolen Guitar -- (Zimbabwe film)"/>
    <x v="223"/>
    <n v="6000000"/>
    <n v="0"/>
    <x v="2"/>
    <x v="2"/>
    <s v="AUD"/>
    <n v="1436506726"/>
    <n v="1431322726"/>
    <b v="0"/>
    <x v="78"/>
    <b v="0"/>
    <x v="109"/>
    <e v="#DIV/0!"/>
    <x v="0"/>
    <s v="drama"/>
    <x v="224"/>
    <x v="224"/>
  </r>
  <r>
    <n v="225"/>
    <s v="Backpage Shawty"/>
    <x v="224"/>
    <n v="200"/>
    <n v="0"/>
    <x v="2"/>
    <x v="0"/>
    <s v="USD"/>
    <n v="1460153054"/>
    <n v="1457564654"/>
    <b v="0"/>
    <x v="78"/>
    <b v="0"/>
    <x v="109"/>
    <e v="#DIV/0!"/>
    <x v="0"/>
    <s v="drama"/>
    <x v="225"/>
    <x v="225"/>
  </r>
  <r>
    <n v="226"/>
    <s v="MAGGIE Film"/>
    <x v="225"/>
    <n v="29000"/>
    <n v="250"/>
    <x v="2"/>
    <x v="1"/>
    <s v="GBP"/>
    <n v="1433064540"/>
    <n v="1428854344"/>
    <b v="0"/>
    <x v="84"/>
    <b v="0"/>
    <x v="176"/>
    <n v="125"/>
    <x v="0"/>
    <s v="drama"/>
    <x v="226"/>
    <x v="226"/>
  </r>
  <r>
    <n v="227"/>
    <s v="The Chance of Freedom Short Film"/>
    <x v="226"/>
    <n v="28000"/>
    <n v="0"/>
    <x v="2"/>
    <x v="0"/>
    <s v="USD"/>
    <n v="1436477241"/>
    <n v="1433885241"/>
    <b v="0"/>
    <x v="78"/>
    <b v="0"/>
    <x v="109"/>
    <e v="#DIV/0!"/>
    <x v="0"/>
    <s v="drama"/>
    <x v="227"/>
    <x v="227"/>
  </r>
  <r>
    <n v="228"/>
    <s v="Facets of a Geek life"/>
    <x v="227"/>
    <n v="8000"/>
    <n v="0"/>
    <x v="2"/>
    <x v="1"/>
    <s v="GBP"/>
    <n v="1433176105"/>
    <n v="1427992105"/>
    <b v="0"/>
    <x v="78"/>
    <b v="0"/>
    <x v="109"/>
    <e v="#DIV/0!"/>
    <x v="0"/>
    <s v="drama"/>
    <x v="228"/>
    <x v="228"/>
  </r>
  <r>
    <n v="229"/>
    <s v="The Perfect Plan"/>
    <x v="228"/>
    <n v="3000"/>
    <n v="0"/>
    <x v="2"/>
    <x v="12"/>
    <s v="EUR"/>
    <n v="1455402297"/>
    <n v="1452810297"/>
    <b v="0"/>
    <x v="78"/>
    <b v="0"/>
    <x v="109"/>
    <e v="#DIV/0!"/>
    <x v="0"/>
    <s v="drama"/>
    <x v="229"/>
    <x v="229"/>
  </r>
  <r>
    <n v="230"/>
    <s v="In Love There's War"/>
    <x v="229"/>
    <n v="15000"/>
    <n v="60"/>
    <x v="2"/>
    <x v="0"/>
    <s v="USD"/>
    <n v="1433443151"/>
    <n v="1430851151"/>
    <b v="0"/>
    <x v="84"/>
    <b v="0"/>
    <x v="177"/>
    <n v="30"/>
    <x v="0"/>
    <s v="drama"/>
    <x v="230"/>
    <x v="230"/>
  </r>
  <r>
    <n v="231"/>
    <s v="FAREWELL TO FREEDOM a modern day western by Anita Waggoner"/>
    <x v="230"/>
    <n v="1500000"/>
    <n v="0"/>
    <x v="2"/>
    <x v="0"/>
    <s v="USD"/>
    <n v="1451775651"/>
    <n v="1449183651"/>
    <b v="0"/>
    <x v="78"/>
    <b v="0"/>
    <x v="109"/>
    <e v="#DIV/0!"/>
    <x v="0"/>
    <s v="drama"/>
    <x v="231"/>
    <x v="231"/>
  </r>
  <r>
    <n v="232"/>
    <s v="#noblurredlines"/>
    <x v="231"/>
    <n v="4000"/>
    <n v="110"/>
    <x v="2"/>
    <x v="1"/>
    <s v="GBP"/>
    <n v="1425066546"/>
    <n v="1422474546"/>
    <b v="0"/>
    <x v="63"/>
    <b v="0"/>
    <x v="178"/>
    <n v="15.714285714285714"/>
    <x v="0"/>
    <s v="drama"/>
    <x v="232"/>
    <x v="232"/>
  </r>
  <r>
    <n v="233"/>
    <s v="Area 4 - The Film"/>
    <x v="232"/>
    <n v="350000"/>
    <n v="0"/>
    <x v="2"/>
    <x v="0"/>
    <s v="USD"/>
    <n v="1475185972"/>
    <n v="1472593972"/>
    <b v="0"/>
    <x v="78"/>
    <b v="0"/>
    <x v="109"/>
    <e v="#DIV/0!"/>
    <x v="0"/>
    <s v="drama"/>
    <x v="233"/>
    <x v="233"/>
  </r>
  <r>
    <n v="234"/>
    <s v="The Interviewer (Charity Movie)"/>
    <x v="233"/>
    <n v="1000"/>
    <n v="401"/>
    <x v="2"/>
    <x v="0"/>
    <s v="USD"/>
    <n v="1434847859"/>
    <n v="1431391859"/>
    <b v="0"/>
    <x v="81"/>
    <b v="0"/>
    <x v="179"/>
    <n v="80.2"/>
    <x v="0"/>
    <s v="drama"/>
    <x v="234"/>
    <x v="234"/>
  </r>
  <r>
    <n v="235"/>
    <s v="Film about help homeless child to live a better life."/>
    <x v="234"/>
    <n v="10000"/>
    <n v="0"/>
    <x v="2"/>
    <x v="0"/>
    <s v="USD"/>
    <n v="1436478497"/>
    <n v="1433886497"/>
    <b v="0"/>
    <x v="78"/>
    <b v="0"/>
    <x v="109"/>
    <e v="#DIV/0!"/>
    <x v="0"/>
    <s v="drama"/>
    <x v="235"/>
    <x v="235"/>
  </r>
  <r>
    <n v="236"/>
    <s v="NYPD Internal Affairs bureau (IAB)(pilot) tv drama"/>
    <x v="235"/>
    <n v="150000"/>
    <n v="0"/>
    <x v="2"/>
    <x v="0"/>
    <s v="USD"/>
    <n v="1451952000"/>
    <n v="1447380099"/>
    <b v="0"/>
    <x v="78"/>
    <b v="0"/>
    <x v="109"/>
    <e v="#DIV/0!"/>
    <x v="0"/>
    <s v="drama"/>
    <x v="236"/>
    <x v="236"/>
  </r>
  <r>
    <n v="237"/>
    <s v="Making The Choice"/>
    <x v="236"/>
    <n v="15000"/>
    <n v="50"/>
    <x v="2"/>
    <x v="0"/>
    <s v="USD"/>
    <n v="1457445069"/>
    <n v="1452261069"/>
    <b v="0"/>
    <x v="29"/>
    <b v="0"/>
    <x v="119"/>
    <n v="50"/>
    <x v="0"/>
    <s v="drama"/>
    <x v="237"/>
    <x v="237"/>
  </r>
  <r>
    <n v="238"/>
    <s v="Within The Threshold"/>
    <x v="237"/>
    <n v="26000"/>
    <n v="0"/>
    <x v="2"/>
    <x v="0"/>
    <s v="USD"/>
    <n v="1483088400"/>
    <n v="1481324760"/>
    <b v="0"/>
    <x v="78"/>
    <b v="0"/>
    <x v="109"/>
    <e v="#DIV/0!"/>
    <x v="0"/>
    <s v="drama"/>
    <x v="238"/>
    <x v="238"/>
  </r>
  <r>
    <n v="239"/>
    <s v="Filthy - Short Film"/>
    <x v="238"/>
    <n v="1000"/>
    <n v="250"/>
    <x v="2"/>
    <x v="2"/>
    <s v="AUD"/>
    <n v="1446984000"/>
    <n v="1445308730"/>
    <b v="0"/>
    <x v="81"/>
    <b v="0"/>
    <x v="180"/>
    <n v="50"/>
    <x v="0"/>
    <s v="drama"/>
    <x v="239"/>
    <x v="239"/>
  </r>
  <r>
    <n v="240"/>
    <s v="Hackers in Uganda: A Documentary"/>
    <x v="239"/>
    <n v="15000"/>
    <n v="16145.12"/>
    <x v="0"/>
    <x v="0"/>
    <s v="USD"/>
    <n v="1367773211"/>
    <n v="1363885211"/>
    <b v="1"/>
    <x v="89"/>
    <b v="1"/>
    <x v="181"/>
    <n v="117.84759124087591"/>
    <x v="0"/>
    <s v="documentary"/>
    <x v="240"/>
    <x v="240"/>
  </r>
  <r>
    <n v="241"/>
    <s v="&quot;LESLIE&quot;"/>
    <x v="240"/>
    <n v="36400"/>
    <n v="41000"/>
    <x v="0"/>
    <x v="0"/>
    <s v="USD"/>
    <n v="1419180304"/>
    <n v="1415292304"/>
    <b v="1"/>
    <x v="90"/>
    <b v="1"/>
    <x v="182"/>
    <n v="109.04255319148936"/>
    <x v="0"/>
    <s v="documentary"/>
    <x v="241"/>
    <x v="241"/>
  </r>
  <r>
    <n v="242"/>
    <s v="Hardwater"/>
    <x v="241"/>
    <n v="13000"/>
    <n v="14750"/>
    <x v="0"/>
    <x v="0"/>
    <s v="USD"/>
    <n v="1324381790"/>
    <n v="1321357790"/>
    <b v="1"/>
    <x v="91"/>
    <b v="1"/>
    <x v="183"/>
    <n v="73.019801980198025"/>
    <x v="0"/>
    <s v="documentary"/>
    <x v="242"/>
    <x v="242"/>
  </r>
  <r>
    <n v="243"/>
    <s v="Following Boruch"/>
    <x v="242"/>
    <n v="25000"/>
    <n v="25648"/>
    <x v="0"/>
    <x v="0"/>
    <s v="USD"/>
    <n v="1393031304"/>
    <n v="1390439304"/>
    <b v="1"/>
    <x v="92"/>
    <b v="1"/>
    <x v="184"/>
    <n v="78.195121951219505"/>
    <x v="0"/>
    <s v="documentary"/>
    <x v="243"/>
    <x v="243"/>
  </r>
  <r>
    <n v="244"/>
    <d v="2008-11-04T00:00:00"/>
    <x v="243"/>
    <n v="3500"/>
    <n v="3981.5"/>
    <x v="0"/>
    <x v="0"/>
    <s v="USD"/>
    <n v="1268723160"/>
    <n v="1265269559"/>
    <b v="1"/>
    <x v="87"/>
    <b v="1"/>
    <x v="185"/>
    <n v="47.398809523809526"/>
    <x v="0"/>
    <s v="documentary"/>
    <x v="244"/>
    <x v="244"/>
  </r>
  <r>
    <n v="245"/>
    <s v="We Lived Alone: The Connie Converse Documentary"/>
    <x v="244"/>
    <n v="5000"/>
    <n v="5186"/>
    <x v="0"/>
    <x v="0"/>
    <s v="USD"/>
    <n v="1345079785"/>
    <n v="1342487785"/>
    <b v="1"/>
    <x v="93"/>
    <b v="1"/>
    <x v="186"/>
    <n v="54.020833333333336"/>
    <x v="0"/>
    <s v="documentary"/>
    <x v="245"/>
    <x v="245"/>
  </r>
  <r>
    <n v="246"/>
    <s v="LEAVING ATLANTA THE FILM"/>
    <x v="245"/>
    <n v="5000"/>
    <n v="15273"/>
    <x v="0"/>
    <x v="0"/>
    <s v="USD"/>
    <n v="1292665405"/>
    <n v="1288341805"/>
    <b v="1"/>
    <x v="94"/>
    <b v="1"/>
    <x v="187"/>
    <n v="68.488789237668158"/>
    <x v="0"/>
    <s v="documentary"/>
    <x v="246"/>
    <x v="246"/>
  </r>
  <r>
    <n v="247"/>
    <s v="Deja-Vu: Dissecting Memory on Camera"/>
    <x v="246"/>
    <n v="5000"/>
    <n v="6705"/>
    <x v="0"/>
    <x v="0"/>
    <s v="USD"/>
    <n v="1287200340"/>
    <n v="1284042614"/>
    <b v="1"/>
    <x v="95"/>
    <b v="1"/>
    <x v="188"/>
    <n v="108.14516129032258"/>
    <x v="0"/>
    <s v="documentary"/>
    <x v="247"/>
    <x v="247"/>
  </r>
  <r>
    <n v="248"/>
    <s v="Far Out Isn't Far Enough: The Tomi Ungerer Story"/>
    <x v="247"/>
    <n v="85000"/>
    <n v="86133"/>
    <x v="0"/>
    <x v="0"/>
    <s v="USD"/>
    <n v="1325961309"/>
    <n v="1322073309"/>
    <b v="1"/>
    <x v="96"/>
    <b v="1"/>
    <x v="189"/>
    <n v="589.95205479452056"/>
    <x v="0"/>
    <s v="documentary"/>
    <x v="248"/>
    <x v="248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x v="97"/>
    <b v="1"/>
    <x v="190"/>
    <n v="48.051063829787232"/>
    <x v="0"/>
    <s v="documentary"/>
    <x v="249"/>
    <x v="249"/>
  </r>
  <r>
    <n v="250"/>
    <s v="BOONE- THE DOCUMENTARY"/>
    <x v="249"/>
    <n v="30000"/>
    <n v="31675"/>
    <x v="0"/>
    <x v="0"/>
    <s v="USD"/>
    <n v="1370525691"/>
    <n v="1367933691"/>
    <b v="1"/>
    <x v="98"/>
    <b v="1"/>
    <x v="191"/>
    <n v="72.482837528604122"/>
    <x v="0"/>
    <s v="documentary"/>
    <x v="250"/>
    <x v="250"/>
  </r>
  <r>
    <n v="251"/>
    <s v="The Way Back to Yarasquin: A Coffee Pilgrimage"/>
    <x v="250"/>
    <n v="3500"/>
    <n v="4395"/>
    <x v="0"/>
    <x v="0"/>
    <s v="USD"/>
    <n v="1337194800"/>
    <n v="1334429646"/>
    <b v="1"/>
    <x v="99"/>
    <b v="1"/>
    <x v="192"/>
    <n v="57.077922077922075"/>
    <x v="0"/>
    <s v="documentary"/>
    <x v="251"/>
    <x v="251"/>
  </r>
  <r>
    <n v="252"/>
    <s v="Good Grief: Making CARTOON COLLEGE - a documentary about comics"/>
    <x v="251"/>
    <n v="5000"/>
    <n v="9228"/>
    <x v="0"/>
    <x v="0"/>
    <s v="USD"/>
    <n v="1275364740"/>
    <n v="1269878058"/>
    <b v="1"/>
    <x v="52"/>
    <b v="1"/>
    <x v="193"/>
    <n v="85.444444444444443"/>
    <x v="0"/>
    <s v="documentary"/>
    <x v="252"/>
    <x v="252"/>
  </r>
  <r>
    <n v="253"/>
    <s v="Leon Claxton's HARLEM IN HAVANA"/>
    <x v="252"/>
    <n v="1500"/>
    <n v="1511"/>
    <x v="0"/>
    <x v="0"/>
    <s v="USD"/>
    <n v="1329320235"/>
    <n v="1326728235"/>
    <b v="1"/>
    <x v="63"/>
    <b v="1"/>
    <x v="194"/>
    <n v="215.85714285714286"/>
    <x v="0"/>
    <s v="documentary"/>
    <x v="253"/>
    <x v="253"/>
  </r>
  <r>
    <n v="254"/>
    <s v="&quot;I Clown You&quot; Documentary"/>
    <x v="253"/>
    <n v="24000"/>
    <n v="28067.34"/>
    <x v="0"/>
    <x v="0"/>
    <s v="USD"/>
    <n v="1445047200"/>
    <n v="1442443910"/>
    <b v="1"/>
    <x v="100"/>
    <b v="1"/>
    <x v="195"/>
    <n v="89.38643312101911"/>
    <x v="0"/>
    <s v="documentary"/>
    <x v="254"/>
    <x v="254"/>
  </r>
  <r>
    <n v="255"/>
    <s v="xoxosms: a documentary about love in the 21st century"/>
    <x v="254"/>
    <n v="8000"/>
    <n v="8538.66"/>
    <x v="0"/>
    <x v="0"/>
    <s v="USD"/>
    <n v="1300275482"/>
    <n v="1297687082"/>
    <b v="1"/>
    <x v="101"/>
    <b v="1"/>
    <x v="196"/>
    <n v="45.418404255319146"/>
    <x v="0"/>
    <s v="documentary"/>
    <x v="255"/>
    <x v="255"/>
  </r>
  <r>
    <n v="256"/>
    <s v="POW WOW: Share the arts community of Hawaii"/>
    <x v="255"/>
    <n v="13000"/>
    <n v="18083"/>
    <x v="0"/>
    <x v="0"/>
    <s v="USD"/>
    <n v="1363458467"/>
    <n v="1360866467"/>
    <b v="1"/>
    <x v="102"/>
    <b v="1"/>
    <x v="197"/>
    <n v="65.756363636363631"/>
    <x v="0"/>
    <s v="documentary"/>
    <x v="256"/>
    <x v="256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x v="103"/>
    <b v="1"/>
    <x v="198"/>
    <n v="66.70405357142856"/>
    <x v="0"/>
    <s v="documentary"/>
    <x v="257"/>
    <x v="257"/>
  </r>
  <r>
    <n v="258"/>
    <s v="HOW TO START A REVOLUTION a new documentary film"/>
    <x v="257"/>
    <n v="30000"/>
    <n v="57342"/>
    <x v="0"/>
    <x v="0"/>
    <s v="USD"/>
    <n v="1308359666"/>
    <n v="1305767666"/>
    <b v="1"/>
    <x v="104"/>
    <b v="1"/>
    <x v="199"/>
    <n v="83.345930232558146"/>
    <x v="0"/>
    <s v="documentary"/>
    <x v="258"/>
    <x v="258"/>
  </r>
  <r>
    <n v="259"/>
    <s v="The Colossus Of Destiny - A Melvins Tale"/>
    <x v="258"/>
    <n v="75000"/>
    <n v="98953.42"/>
    <x v="0"/>
    <x v="0"/>
    <s v="USD"/>
    <n v="1428514969"/>
    <n v="1425922969"/>
    <b v="1"/>
    <x v="105"/>
    <b v="1"/>
    <x v="200"/>
    <n v="105.04609341825902"/>
    <x v="0"/>
    <s v="documentary"/>
    <x v="259"/>
    <x v="259"/>
  </r>
  <r>
    <n v="260"/>
    <s v="Escaramuza: Riding from the Heart (a feature documentary)"/>
    <x v="259"/>
    <n v="10000"/>
    <n v="10640"/>
    <x v="0"/>
    <x v="0"/>
    <s v="USD"/>
    <n v="1279360740"/>
    <n v="1275415679"/>
    <b v="1"/>
    <x v="106"/>
    <b v="1"/>
    <x v="201"/>
    <n v="120.90909090909091"/>
    <x v="0"/>
    <s v="documentary"/>
    <x v="260"/>
    <x v="260"/>
  </r>
  <r>
    <n v="261"/>
    <s v="Empires: The Film"/>
    <x v="260"/>
    <n v="20000"/>
    <n v="21480"/>
    <x v="0"/>
    <x v="0"/>
    <s v="USD"/>
    <n v="1339080900"/>
    <n v="1334783704"/>
    <b v="1"/>
    <x v="107"/>
    <b v="1"/>
    <x v="202"/>
    <n v="97.63636363636364"/>
    <x v="0"/>
    <s v="documentary"/>
    <x v="261"/>
    <x v="261"/>
  </r>
  <r>
    <n v="262"/>
    <s v="The Last Cosmonaut"/>
    <x v="261"/>
    <n v="2500"/>
    <n v="6000"/>
    <x v="0"/>
    <x v="0"/>
    <s v="USD"/>
    <n v="1298699828"/>
    <n v="1294811828"/>
    <b v="1"/>
    <x v="108"/>
    <b v="1"/>
    <x v="203"/>
    <n v="41.379310344827587"/>
    <x v="0"/>
    <s v="documentary"/>
    <x v="262"/>
    <x v="262"/>
  </r>
  <r>
    <n v="263"/>
    <s v="AMERICAN WINTER: A Documentary Film"/>
    <x v="262"/>
    <n v="25000"/>
    <n v="29520.27"/>
    <x v="0"/>
    <x v="0"/>
    <s v="USD"/>
    <n v="1348786494"/>
    <n v="1346194494"/>
    <b v="1"/>
    <x v="109"/>
    <b v="1"/>
    <x v="204"/>
    <n v="30.654485981308412"/>
    <x v="0"/>
    <s v="documentary"/>
    <x v="263"/>
    <x v="263"/>
  </r>
  <r>
    <n v="264"/>
    <s v="A Moment in Her Story,  1970s Boston Women's Movement"/>
    <x v="263"/>
    <n v="5000"/>
    <n v="5910"/>
    <x v="0"/>
    <x v="0"/>
    <s v="USD"/>
    <n v="1336747995"/>
    <n v="1334155995"/>
    <b v="1"/>
    <x v="110"/>
    <b v="1"/>
    <x v="205"/>
    <n v="64.945054945054949"/>
    <x v="0"/>
    <s v="documentary"/>
    <x v="264"/>
    <x v="264"/>
  </r>
  <r>
    <n v="265"/>
    <s v="The Garden Summer"/>
    <x v="264"/>
    <n v="5000"/>
    <n v="5555"/>
    <x v="0"/>
    <x v="0"/>
    <s v="USD"/>
    <n v="1273522560"/>
    <n v="1269928430"/>
    <b v="1"/>
    <x v="6"/>
    <b v="1"/>
    <x v="206"/>
    <n v="95.775862068965523"/>
    <x v="0"/>
    <s v="documentary"/>
    <x v="265"/>
    <x v="265"/>
  </r>
  <r>
    <n v="266"/>
    <s v="The Eventful Life of Al Hawkes"/>
    <x v="265"/>
    <n v="1000"/>
    <n v="1455"/>
    <x v="0"/>
    <x v="0"/>
    <s v="USD"/>
    <n v="1271994660"/>
    <n v="1264565507"/>
    <b v="1"/>
    <x v="17"/>
    <b v="1"/>
    <x v="207"/>
    <n v="40.416666666666664"/>
    <x v="0"/>
    <s v="documentary"/>
    <x v="266"/>
    <x v="266"/>
  </r>
  <r>
    <n v="267"/>
    <s v="Uncharted Amazon"/>
    <x v="266"/>
    <n v="9850"/>
    <n v="12965.44"/>
    <x v="0"/>
    <x v="1"/>
    <s v="GBP"/>
    <n v="1403693499"/>
    <n v="1401101499"/>
    <b v="1"/>
    <x v="111"/>
    <b v="1"/>
    <x v="208"/>
    <n v="78.578424242424248"/>
    <x v="0"/>
    <s v="documentary"/>
    <x v="267"/>
    <x v="267"/>
  </r>
  <r>
    <n v="268"/>
    <s v="La Tierra de los Adioses"/>
    <x v="267"/>
    <n v="5000"/>
    <n v="5570"/>
    <x v="0"/>
    <x v="0"/>
    <s v="USD"/>
    <n v="1320640778"/>
    <n v="1316749178"/>
    <b v="1"/>
    <x v="112"/>
    <b v="1"/>
    <x v="209"/>
    <n v="50.18018018018018"/>
    <x v="0"/>
    <s v="documentary"/>
    <x v="268"/>
    <x v="268"/>
  </r>
  <r>
    <n v="269"/>
    <s v="Islam and the Future of Tolerance: The Movie"/>
    <x v="268"/>
    <n v="100000"/>
    <n v="147233.76999999999"/>
    <x v="0"/>
    <x v="2"/>
    <s v="AUD"/>
    <n v="1487738622"/>
    <n v="1485146622"/>
    <b v="1"/>
    <x v="113"/>
    <b v="1"/>
    <x v="210"/>
    <n v="92.251735588972423"/>
    <x v="0"/>
    <s v="documentary"/>
    <x v="269"/>
    <x v="269"/>
  </r>
  <r>
    <n v="270"/>
    <s v="rock on: inside the archive of an unlikely rock photographer"/>
    <x v="269"/>
    <n v="2300"/>
    <n v="3510"/>
    <x v="0"/>
    <x v="0"/>
    <s v="USD"/>
    <n v="1306296000"/>
    <n v="1301950070"/>
    <b v="1"/>
    <x v="42"/>
    <b v="1"/>
    <x v="211"/>
    <n v="57.540983606557376"/>
    <x v="0"/>
    <s v="documentary"/>
    <x v="270"/>
    <x v="270"/>
  </r>
  <r>
    <n v="271"/>
    <s v="The Mathare Project"/>
    <x v="270"/>
    <n v="30000"/>
    <n v="31404"/>
    <x v="0"/>
    <x v="0"/>
    <s v="USD"/>
    <n v="1388649600"/>
    <n v="1386123861"/>
    <b v="1"/>
    <x v="114"/>
    <b v="1"/>
    <x v="212"/>
    <n v="109.42160278745645"/>
    <x v="0"/>
    <s v="documentary"/>
    <x v="271"/>
    <x v="271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x v="71"/>
    <b v="1"/>
    <x v="213"/>
    <n v="81.892461538461546"/>
    <x v="0"/>
    <s v="documentary"/>
    <x v="272"/>
    <x v="272"/>
  </r>
  <r>
    <n v="273"/>
    <s v="The Man Who Ate New Orleans (and rebuilt it too!)"/>
    <x v="272"/>
    <n v="5000"/>
    <n v="5388.79"/>
    <x v="0"/>
    <x v="0"/>
    <s v="USD"/>
    <n v="1309694266"/>
    <n v="1307102266"/>
    <b v="1"/>
    <x v="115"/>
    <b v="1"/>
    <x v="214"/>
    <n v="45.667711864406776"/>
    <x v="0"/>
    <s v="documentary"/>
    <x v="273"/>
    <x v="273"/>
  </r>
  <r>
    <n v="274"/>
    <s v="In Search of Nabad (Documentary Film)"/>
    <x v="273"/>
    <n v="4000"/>
    <n v="6240"/>
    <x v="0"/>
    <x v="0"/>
    <s v="USD"/>
    <n v="1333609140"/>
    <n v="1330638829"/>
    <b v="1"/>
    <x v="116"/>
    <b v="1"/>
    <x v="215"/>
    <n v="55.221238938053098"/>
    <x v="0"/>
    <s v="documentary"/>
    <x v="274"/>
    <x v="274"/>
  </r>
  <r>
    <n v="275"/>
    <s v="Finding the Funk"/>
    <x v="274"/>
    <n v="20000"/>
    <n v="21679"/>
    <x v="0"/>
    <x v="0"/>
    <s v="USD"/>
    <n v="1352511966"/>
    <n v="1349916366"/>
    <b v="1"/>
    <x v="117"/>
    <b v="1"/>
    <x v="216"/>
    <n v="65.298192771084331"/>
    <x v="0"/>
    <s v="documentary"/>
    <x v="275"/>
    <x v="275"/>
  </r>
  <r>
    <n v="276"/>
    <s v="Abalimi"/>
    <x v="275"/>
    <n v="4000"/>
    <n v="5904"/>
    <x v="0"/>
    <x v="0"/>
    <s v="USD"/>
    <n v="1335574674"/>
    <n v="1330394274"/>
    <b v="1"/>
    <x v="95"/>
    <b v="1"/>
    <x v="217"/>
    <n v="95.225806451612897"/>
    <x v="0"/>
    <s v="documentary"/>
    <x v="276"/>
    <x v="276"/>
  </r>
  <r>
    <n v="277"/>
    <s v="Pressing On: The Letterpress Film"/>
    <x v="276"/>
    <n v="65000"/>
    <n v="71748"/>
    <x v="0"/>
    <x v="0"/>
    <s v="USD"/>
    <n v="1432416219"/>
    <n v="1429824219"/>
    <b v="1"/>
    <x v="118"/>
    <b v="1"/>
    <x v="218"/>
    <n v="75.444794952681391"/>
    <x v="0"/>
    <s v="documentary"/>
    <x v="277"/>
    <x v="277"/>
  </r>
  <r>
    <n v="278"/>
    <s v="The Babushkas of Chernobyl"/>
    <x v="277"/>
    <n v="27000"/>
    <n v="40594"/>
    <x v="0"/>
    <x v="0"/>
    <s v="USD"/>
    <n v="1350003539"/>
    <n v="1347411539"/>
    <b v="1"/>
    <x v="119"/>
    <b v="1"/>
    <x v="219"/>
    <n v="97.816867469879512"/>
    <x v="0"/>
    <s v="documentary"/>
    <x v="278"/>
    <x v="278"/>
  </r>
  <r>
    <n v="279"/>
    <s v="Instructions on Parting"/>
    <x v="278"/>
    <n v="17000"/>
    <n v="26744.11"/>
    <x v="0"/>
    <x v="0"/>
    <s v="USD"/>
    <n v="1488160860"/>
    <n v="1485237096"/>
    <b v="1"/>
    <x v="120"/>
    <b v="1"/>
    <x v="220"/>
    <n v="87.685606557377056"/>
    <x v="0"/>
    <s v="documentary"/>
    <x v="279"/>
    <x v="279"/>
  </r>
  <r>
    <n v="280"/>
    <s v="Korengal Theatrical Release"/>
    <x v="279"/>
    <n v="75000"/>
    <n v="117108"/>
    <x v="0"/>
    <x v="0"/>
    <s v="USD"/>
    <n v="1401459035"/>
    <n v="1397571035"/>
    <b v="1"/>
    <x v="121"/>
    <b v="1"/>
    <x v="221"/>
    <n v="54.748948106591868"/>
    <x v="0"/>
    <s v="documentary"/>
    <x v="280"/>
    <x v="280"/>
  </r>
  <r>
    <n v="281"/>
    <s v="Do It Again: One Man's Quest to Reunite the Kinks"/>
    <x v="280"/>
    <n v="5500"/>
    <n v="6632.32"/>
    <x v="0"/>
    <x v="0"/>
    <s v="USD"/>
    <n v="1249932360"/>
    <n v="1242532513"/>
    <b v="1"/>
    <x v="1"/>
    <b v="1"/>
    <x v="222"/>
    <n v="83.953417721518989"/>
    <x v="0"/>
    <s v="documentary"/>
    <x v="281"/>
    <x v="281"/>
  </r>
  <r>
    <n v="282"/>
    <s v="Greenlight the PATROL BASE JAKER Movie"/>
    <x v="281"/>
    <n v="45000"/>
    <n v="45535"/>
    <x v="0"/>
    <x v="0"/>
    <s v="USD"/>
    <n v="1266876000"/>
    <n v="1263679492"/>
    <b v="1"/>
    <x v="122"/>
    <b v="1"/>
    <x v="223"/>
    <n v="254.38547486033519"/>
    <x v="0"/>
    <s v="documentary"/>
    <x v="282"/>
    <x v="282"/>
  </r>
  <r>
    <n v="283"/>
    <s v="SOLE SURVIVOR"/>
    <x v="282"/>
    <n v="18000"/>
    <n v="20569.05"/>
    <x v="0"/>
    <x v="0"/>
    <s v="USD"/>
    <n v="1306904340"/>
    <n v="1305219744"/>
    <b v="1"/>
    <x v="91"/>
    <b v="1"/>
    <x v="224"/>
    <n v="101.8269801980198"/>
    <x v="0"/>
    <s v="documentary"/>
    <x v="283"/>
    <x v="283"/>
  </r>
  <r>
    <n v="284"/>
    <s v="Wisconsin Rising"/>
    <x v="283"/>
    <n v="40000"/>
    <n v="41850.46"/>
    <x v="0"/>
    <x v="0"/>
    <s v="USD"/>
    <n v="1327167780"/>
    <n v="1325007780"/>
    <b v="1"/>
    <x v="123"/>
    <b v="1"/>
    <x v="225"/>
    <n v="55.066394736842106"/>
    <x v="0"/>
    <s v="documentary"/>
    <x v="284"/>
    <x v="284"/>
  </r>
  <r>
    <n v="285"/>
    <s v="The Phantom Tollbooth: Beyond Expectations - Final Push"/>
    <x v="284"/>
    <n v="14000"/>
    <n v="32035.51"/>
    <x v="0"/>
    <x v="0"/>
    <s v="USD"/>
    <n v="1379614128"/>
    <n v="1377022128"/>
    <b v="1"/>
    <x v="124"/>
    <b v="1"/>
    <x v="226"/>
    <n v="56.901438721136763"/>
    <x v="0"/>
    <s v="documentary"/>
    <x v="285"/>
    <x v="285"/>
  </r>
  <r>
    <n v="286"/>
    <s v="George Tice: Seeing Beyond the Moment"/>
    <x v="285"/>
    <n v="15000"/>
    <n v="16373"/>
    <x v="0"/>
    <x v="0"/>
    <s v="USD"/>
    <n v="1364236524"/>
    <n v="1360352124"/>
    <b v="1"/>
    <x v="125"/>
    <b v="1"/>
    <x v="227"/>
    <n v="121.28148148148148"/>
    <x v="0"/>
    <s v="documentary"/>
    <x v="286"/>
    <x v="286"/>
  </r>
  <r>
    <n v="287"/>
    <s v="In Country: A Documentary Film (POSTPRODUCTION)"/>
    <x v="286"/>
    <n v="15000"/>
    <n v="26445"/>
    <x v="0"/>
    <x v="0"/>
    <s v="USD"/>
    <n v="1351828800"/>
    <n v="1349160018"/>
    <b v="1"/>
    <x v="126"/>
    <b v="1"/>
    <x v="228"/>
    <n v="91.189655172413794"/>
    <x v="0"/>
    <s v="documentary"/>
    <x v="287"/>
    <x v="287"/>
  </r>
  <r>
    <n v="288"/>
    <s v="Oxyana - A Feature Documentary Directed by Sean Dunne"/>
    <x v="287"/>
    <n v="50000"/>
    <n v="51605.31"/>
    <x v="0"/>
    <x v="0"/>
    <s v="USD"/>
    <n v="1340683393"/>
    <n v="1337659393"/>
    <b v="1"/>
    <x v="127"/>
    <b v="1"/>
    <x v="229"/>
    <n v="115.44812080536913"/>
    <x v="0"/>
    <s v="documentary"/>
    <x v="288"/>
    <x v="288"/>
  </r>
  <r>
    <n v="289"/>
    <s v="Audience Unlock: &quot;The UK Gold&quot;"/>
    <x v="288"/>
    <n v="15000"/>
    <n v="15723"/>
    <x v="0"/>
    <x v="1"/>
    <s v="GBP"/>
    <n v="1383389834"/>
    <n v="1380797834"/>
    <b v="1"/>
    <x v="128"/>
    <b v="1"/>
    <x v="230"/>
    <n v="67.771551724137936"/>
    <x v="0"/>
    <s v="documentary"/>
    <x v="289"/>
    <x v="289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x v="129"/>
    <b v="1"/>
    <x v="231"/>
    <n v="28.576190476190476"/>
    <x v="0"/>
    <s v="documentary"/>
    <x v="290"/>
    <x v="290"/>
  </r>
  <r>
    <n v="291"/>
    <s v="Zoe Goes Running - The Film: Running The Tour De France"/>
    <x v="290"/>
    <n v="5000"/>
    <n v="6001"/>
    <x v="0"/>
    <x v="0"/>
    <s v="USD"/>
    <n v="1367366460"/>
    <n v="1365791246"/>
    <b v="1"/>
    <x v="130"/>
    <b v="1"/>
    <x v="232"/>
    <n v="46.8828125"/>
    <x v="0"/>
    <s v="documentary"/>
    <x v="291"/>
    <x v="291"/>
  </r>
  <r>
    <n v="292"/>
    <s v="The Undocumented"/>
    <x v="291"/>
    <n v="75000"/>
    <n v="76130.2"/>
    <x v="0"/>
    <x v="0"/>
    <s v="USD"/>
    <n v="1319860740"/>
    <n v="1317064599"/>
    <b v="1"/>
    <x v="131"/>
    <b v="1"/>
    <x v="233"/>
    <n v="154.42231237322514"/>
    <x v="0"/>
    <s v="documentary"/>
    <x v="292"/>
    <x v="292"/>
  </r>
  <r>
    <n v="293"/>
    <s v="NELL SHIPMAN:GIRL FROM GOD'S COUNTRY FILM"/>
    <x v="292"/>
    <n v="26000"/>
    <n v="26360"/>
    <x v="0"/>
    <x v="0"/>
    <s v="USD"/>
    <n v="1398009714"/>
    <n v="1395417714"/>
    <b v="1"/>
    <x v="132"/>
    <b v="1"/>
    <x v="234"/>
    <n v="201.22137404580153"/>
    <x v="0"/>
    <s v="documentary"/>
    <x v="293"/>
    <x v="293"/>
  </r>
  <r>
    <n v="294"/>
    <s v="Spectacular Movements documentary film"/>
    <x v="293"/>
    <n v="5000"/>
    <n v="5000"/>
    <x v="0"/>
    <x v="0"/>
    <s v="USD"/>
    <n v="1279555200"/>
    <n v="1276480894"/>
    <b v="1"/>
    <x v="133"/>
    <b v="1"/>
    <x v="31"/>
    <n v="100"/>
    <x v="0"/>
    <s v="documentary"/>
    <x v="294"/>
    <x v="294"/>
  </r>
  <r>
    <n v="295"/>
    <s v="Rocky Horror Saved My Life - A Fan Documentary"/>
    <x v="294"/>
    <n v="50000"/>
    <n v="66554.559999999998"/>
    <x v="0"/>
    <x v="0"/>
    <s v="USD"/>
    <n v="1383264000"/>
    <n v="1378080409"/>
    <b v="1"/>
    <x v="134"/>
    <b v="1"/>
    <x v="235"/>
    <n v="100.08204511278196"/>
    <x v="0"/>
    <s v="documentary"/>
    <x v="295"/>
    <x v="295"/>
  </r>
  <r>
    <n v="296"/>
    <s v="Bel Borba Is Here!"/>
    <x v="295"/>
    <n v="25000"/>
    <n v="29681.55"/>
    <x v="0"/>
    <x v="0"/>
    <s v="USD"/>
    <n v="1347017083"/>
    <n v="1344857083"/>
    <b v="1"/>
    <x v="135"/>
    <b v="1"/>
    <x v="236"/>
    <n v="230.08953488372092"/>
    <x v="0"/>
    <s v="documentary"/>
    <x v="296"/>
    <x v="296"/>
  </r>
  <r>
    <n v="297"/>
    <s v="Who Owns Yoga?"/>
    <x v="296"/>
    <n v="20000"/>
    <n v="20128"/>
    <x v="0"/>
    <x v="0"/>
    <s v="USD"/>
    <n v="1430452740"/>
    <n v="1427390901"/>
    <b v="1"/>
    <x v="136"/>
    <b v="1"/>
    <x v="237"/>
    <n v="141.74647887323943"/>
    <x v="0"/>
    <s v="documentary"/>
    <x v="297"/>
    <x v="297"/>
  </r>
  <r>
    <n v="298"/>
    <s v="DisHonesty - A Documentary Feature Film"/>
    <x v="297"/>
    <n v="126000"/>
    <n v="137254.84"/>
    <x v="0"/>
    <x v="0"/>
    <s v="USD"/>
    <n v="1399669200"/>
    <n v="1394536048"/>
    <b v="1"/>
    <x v="137"/>
    <b v="1"/>
    <x v="238"/>
    <n v="56.344351395730705"/>
    <x v="0"/>
    <s v="documentary"/>
    <x v="298"/>
    <x v="298"/>
  </r>
  <r>
    <n v="299"/>
    <s v="ReMade: The Rebirth of the Maker Movement"/>
    <x v="298"/>
    <n v="10000"/>
    <n v="17895.25"/>
    <x v="0"/>
    <x v="0"/>
    <s v="USD"/>
    <n v="1289975060"/>
    <n v="1287379460"/>
    <b v="1"/>
    <x v="138"/>
    <b v="1"/>
    <x v="239"/>
    <n v="73.341188524590166"/>
    <x v="0"/>
    <s v="documentary"/>
    <x v="299"/>
    <x v="299"/>
  </r>
  <r>
    <n v="300"/>
    <s v="The Bus "/>
    <x v="299"/>
    <n v="25000"/>
    <n v="25430.66"/>
    <x v="0"/>
    <x v="0"/>
    <s v="USD"/>
    <n v="1303686138"/>
    <n v="1301007738"/>
    <b v="1"/>
    <x v="139"/>
    <b v="1"/>
    <x v="240"/>
    <n v="85.337785234899329"/>
    <x v="0"/>
    <s v="documentary"/>
    <x v="300"/>
    <x v="300"/>
  </r>
  <r>
    <n v="301"/>
    <s v="WORLD FAIR"/>
    <x v="300"/>
    <n v="13000"/>
    <n v="15435.55"/>
    <x v="0"/>
    <x v="0"/>
    <s v="USD"/>
    <n v="1363711335"/>
    <n v="1360258935"/>
    <b v="1"/>
    <x v="140"/>
    <b v="1"/>
    <x v="241"/>
    <n v="61.496215139442228"/>
    <x v="0"/>
    <s v="documentary"/>
    <x v="301"/>
    <x v="301"/>
  </r>
  <r>
    <n v="302"/>
    <s v="(UN)CUT"/>
    <x v="301"/>
    <n v="10000"/>
    <n v="10046"/>
    <x v="0"/>
    <x v="0"/>
    <s v="USD"/>
    <n v="1330115638"/>
    <n v="1327523638"/>
    <b v="1"/>
    <x v="52"/>
    <b v="1"/>
    <x v="242"/>
    <n v="93.018518518518519"/>
    <x v="0"/>
    <s v="documentary"/>
    <x v="302"/>
    <x v="302"/>
  </r>
  <r>
    <n v="303"/>
    <s v="The Forest for the Trees"/>
    <x v="302"/>
    <n v="3000"/>
    <n v="4124"/>
    <x v="0"/>
    <x v="0"/>
    <s v="USD"/>
    <n v="1338601346"/>
    <n v="1336009346"/>
    <b v="1"/>
    <x v="141"/>
    <b v="1"/>
    <x v="243"/>
    <n v="50.292682926829265"/>
    <x v="0"/>
    <s v="documentary"/>
    <x v="303"/>
    <x v="303"/>
  </r>
  <r>
    <n v="304"/>
    <s v="Beyond Iconic: Distribution for film on Dennis Stock"/>
    <x v="303"/>
    <n v="3400"/>
    <n v="7876"/>
    <x v="0"/>
    <x v="0"/>
    <s v="USD"/>
    <n v="1346464800"/>
    <n v="1343096197"/>
    <b v="1"/>
    <x v="142"/>
    <b v="1"/>
    <x v="244"/>
    <n v="106.43243243243244"/>
    <x v="0"/>
    <s v="documentary"/>
    <x v="304"/>
    <x v="304"/>
  </r>
  <r>
    <n v="305"/>
    <s v="My Friend Mott-ly"/>
    <x v="304"/>
    <n v="7500"/>
    <n v="9775"/>
    <x v="0"/>
    <x v="0"/>
    <s v="USD"/>
    <n v="1331392049"/>
    <n v="1328800049"/>
    <b v="1"/>
    <x v="143"/>
    <b v="1"/>
    <x v="245"/>
    <n v="51.719576719576722"/>
    <x v="0"/>
    <s v="documentary"/>
    <x v="305"/>
    <x v="305"/>
  </r>
  <r>
    <n v="306"/>
    <s v="Escape/Artist: The Jason Escape Documentary"/>
    <x v="305"/>
    <n v="1000"/>
    <n v="2929"/>
    <x v="0"/>
    <x v="0"/>
    <s v="USD"/>
    <n v="1363806333"/>
    <n v="1362081933"/>
    <b v="1"/>
    <x v="144"/>
    <b v="1"/>
    <x v="246"/>
    <n v="36.612499999999997"/>
    <x v="0"/>
    <s v="documentary"/>
    <x v="306"/>
    <x v="306"/>
  </r>
  <r>
    <n v="307"/>
    <s v="Grammar Revolution"/>
    <x v="306"/>
    <n v="22000"/>
    <n v="24490"/>
    <x v="0"/>
    <x v="0"/>
    <s v="USD"/>
    <n v="1360276801"/>
    <n v="1357684801"/>
    <b v="1"/>
    <x v="145"/>
    <b v="1"/>
    <x v="247"/>
    <n v="42.517361111111114"/>
    <x v="0"/>
    <s v="documentary"/>
    <x v="307"/>
    <x v="307"/>
  </r>
  <r>
    <n v="308"/>
    <s v="Before Us - a Feature Length Documentary about Adoption"/>
    <x v="307"/>
    <n v="12000"/>
    <n v="12668"/>
    <x v="0"/>
    <x v="0"/>
    <s v="USD"/>
    <n v="1299775210"/>
    <n v="1295887210"/>
    <b v="1"/>
    <x v="91"/>
    <b v="1"/>
    <x v="248"/>
    <n v="62.712871287128714"/>
    <x v="0"/>
    <s v="documentary"/>
    <x v="308"/>
    <x v="308"/>
  </r>
  <r>
    <n v="309"/>
    <s v="SOLE SURVIVOR FILM - Finishing Funds"/>
    <x v="308"/>
    <n v="18000"/>
    <n v="21410"/>
    <x v="0"/>
    <x v="0"/>
    <s v="USD"/>
    <n v="1346695334"/>
    <n v="1344880934"/>
    <b v="1"/>
    <x v="146"/>
    <b v="1"/>
    <x v="249"/>
    <n v="89.957983193277315"/>
    <x v="0"/>
    <s v="documentary"/>
    <x v="309"/>
    <x v="309"/>
  </r>
  <r>
    <n v="310"/>
    <s v="Feels Like Coming Home Tour"/>
    <x v="309"/>
    <n v="1000"/>
    <n v="1041.29"/>
    <x v="0"/>
    <x v="0"/>
    <s v="USD"/>
    <n v="1319076000"/>
    <n v="1317788623"/>
    <b v="1"/>
    <x v="17"/>
    <b v="1"/>
    <x v="250"/>
    <n v="28.924722222222222"/>
    <x v="0"/>
    <s v="documentary"/>
    <x v="310"/>
    <x v="310"/>
  </r>
  <r>
    <n v="311"/>
    <s v="The Sticking Place Interactive Documentary"/>
    <x v="310"/>
    <n v="20000"/>
    <n v="20820.330000000002"/>
    <x v="0"/>
    <x v="0"/>
    <s v="USD"/>
    <n v="1325404740"/>
    <n v="1321852592"/>
    <b v="1"/>
    <x v="3"/>
    <b v="1"/>
    <x v="251"/>
    <n v="138.8022"/>
    <x v="0"/>
    <s v="documentary"/>
    <x v="311"/>
    <x v="311"/>
  </r>
  <r>
    <n v="312"/>
    <s v="SparkTruck: stories from a cross-country maker journey"/>
    <x v="311"/>
    <n v="8000"/>
    <n v="8950"/>
    <x v="0"/>
    <x v="0"/>
    <s v="USD"/>
    <n v="1365973432"/>
    <n v="1363381432"/>
    <b v="1"/>
    <x v="96"/>
    <b v="1"/>
    <x v="252"/>
    <n v="61.301369863013697"/>
    <x v="0"/>
    <s v="documentary"/>
    <x v="312"/>
    <x v="312"/>
  </r>
  <r>
    <n v="313"/>
    <s v="DEVIL MAY CARE"/>
    <x v="312"/>
    <n v="17000"/>
    <n v="17805"/>
    <x v="0"/>
    <x v="0"/>
    <s v="USD"/>
    <n v="1281542340"/>
    <n v="1277702894"/>
    <b v="1"/>
    <x v="147"/>
    <b v="1"/>
    <x v="253"/>
    <n v="80.202702702702709"/>
    <x v="0"/>
    <s v="documentary"/>
    <x v="313"/>
    <x v="313"/>
  </r>
  <r>
    <n v="314"/>
    <s v="Making Mail: A Documentary"/>
    <x v="313"/>
    <n v="1000"/>
    <n v="3851.5"/>
    <x v="0"/>
    <x v="0"/>
    <s v="USD"/>
    <n v="1362167988"/>
    <n v="1359575988"/>
    <b v="1"/>
    <x v="148"/>
    <b v="1"/>
    <x v="254"/>
    <n v="32.095833333333331"/>
    <x v="0"/>
    <s v="documentary"/>
    <x v="314"/>
    <x v="314"/>
  </r>
  <r>
    <n v="315"/>
    <s v="Arias With A Twist: The Docufantasy"/>
    <x v="314"/>
    <n v="25000"/>
    <n v="25312"/>
    <x v="0"/>
    <x v="0"/>
    <s v="USD"/>
    <n v="1345660334"/>
    <n v="1343068334"/>
    <b v="1"/>
    <x v="149"/>
    <b v="1"/>
    <x v="255"/>
    <n v="200.88888888888889"/>
    <x v="0"/>
    <s v="documentary"/>
    <x v="315"/>
    <x v="315"/>
  </r>
  <r>
    <n v="316"/>
    <s v="THE SECRET TRIAL 5 - GRASSROOTS CROSS-CANADA TOUR"/>
    <x v="315"/>
    <n v="15000"/>
    <n v="17066"/>
    <x v="0"/>
    <x v="5"/>
    <s v="CAD"/>
    <n v="1418273940"/>
    <n v="1415398197"/>
    <b v="1"/>
    <x v="150"/>
    <b v="1"/>
    <x v="256"/>
    <n v="108.01265822784811"/>
    <x v="0"/>
    <s v="documentary"/>
    <x v="316"/>
    <x v="316"/>
  </r>
  <r>
    <n v="317"/>
    <s v="Good Men, Bad Men, and a Few Rowdy Ladies"/>
    <x v="316"/>
    <n v="30000"/>
    <n v="30241"/>
    <x v="0"/>
    <x v="0"/>
    <s v="USD"/>
    <n v="1386778483"/>
    <n v="1384186483"/>
    <b v="1"/>
    <x v="151"/>
    <b v="1"/>
    <x v="257"/>
    <n v="95.699367088607602"/>
    <x v="0"/>
    <s v="documentary"/>
    <x v="317"/>
    <x v="317"/>
  </r>
  <r>
    <n v="318"/>
    <s v="Friend Request: Accepted"/>
    <x v="317"/>
    <n v="5000"/>
    <n v="14166"/>
    <x v="0"/>
    <x v="0"/>
    <s v="USD"/>
    <n v="1364342151"/>
    <n v="1361753751"/>
    <b v="1"/>
    <x v="4"/>
    <b v="1"/>
    <x v="258"/>
    <n v="49.880281690140848"/>
    <x v="0"/>
    <s v="documentary"/>
    <x v="318"/>
    <x v="318"/>
  </r>
  <r>
    <n v="319"/>
    <s v="EDIBLE CITY - a movie in the making"/>
    <x v="318"/>
    <n v="5000"/>
    <n v="5634"/>
    <x v="0"/>
    <x v="0"/>
    <s v="USD"/>
    <n v="1265097540"/>
    <n v="1257538029"/>
    <b v="1"/>
    <x v="13"/>
    <b v="1"/>
    <x v="259"/>
    <n v="110.47058823529412"/>
    <x v="0"/>
    <s v="documentary"/>
    <x v="319"/>
    <x v="319"/>
  </r>
  <r>
    <n v="320"/>
    <s v="FOREVER PURE: A team spiralling out of control. DOCUMENTARY"/>
    <x v="319"/>
    <n v="20000"/>
    <n v="21316"/>
    <x v="0"/>
    <x v="1"/>
    <s v="GBP"/>
    <n v="1450825200"/>
    <n v="1448284433"/>
    <b v="1"/>
    <x v="150"/>
    <b v="1"/>
    <x v="260"/>
    <n v="134.91139240506328"/>
    <x v="0"/>
    <s v="documentary"/>
    <x v="320"/>
    <x v="320"/>
  </r>
  <r>
    <n v="321"/>
    <s v="An Impossible Project"/>
    <x v="320"/>
    <n v="35000"/>
    <n v="35932"/>
    <x v="0"/>
    <x v="12"/>
    <s v="EUR"/>
    <n v="1478605386"/>
    <n v="1475577786"/>
    <b v="1"/>
    <x v="152"/>
    <b v="1"/>
    <x v="261"/>
    <n v="106.62314540059347"/>
    <x v="0"/>
    <s v="documentary"/>
    <x v="321"/>
    <x v="321"/>
  </r>
  <r>
    <n v="322"/>
    <s v="Last of the Big Tuskers"/>
    <x v="321"/>
    <n v="25000"/>
    <n v="26978"/>
    <x v="0"/>
    <x v="0"/>
    <s v="USD"/>
    <n v="1463146848"/>
    <n v="1460554848"/>
    <b v="1"/>
    <x v="153"/>
    <b v="1"/>
    <x v="262"/>
    <n v="145.04301075268816"/>
    <x v="0"/>
    <s v="documentary"/>
    <x v="322"/>
    <x v="322"/>
  </r>
  <r>
    <n v="323"/>
    <s v="White Ravens: A feature-length documentary film"/>
    <x v="322"/>
    <n v="5400"/>
    <n v="6646"/>
    <x v="0"/>
    <x v="0"/>
    <s v="USD"/>
    <n v="1482307140"/>
    <n v="1479886966"/>
    <b v="1"/>
    <x v="6"/>
    <b v="1"/>
    <x v="263"/>
    <n v="114.58620689655173"/>
    <x v="0"/>
    <s v="documentary"/>
    <x v="323"/>
    <x v="323"/>
  </r>
  <r>
    <n v="324"/>
    <s v="KEEP MOVING FORWARD - Documentary Film"/>
    <x v="323"/>
    <n v="8500"/>
    <n v="8636"/>
    <x v="0"/>
    <x v="0"/>
    <s v="USD"/>
    <n v="1438441308"/>
    <n v="1435590108"/>
    <b v="1"/>
    <x v="141"/>
    <b v="1"/>
    <x v="264"/>
    <n v="105.3170731707317"/>
    <x v="0"/>
    <s v="documentary"/>
    <x v="324"/>
    <x v="324"/>
  </r>
  <r>
    <n v="325"/>
    <s v="NETIZENS - a documentary about women and online harassment"/>
    <x v="324"/>
    <n v="50000"/>
    <n v="52198"/>
    <x v="0"/>
    <x v="0"/>
    <s v="USD"/>
    <n v="1482208233"/>
    <n v="1479184233"/>
    <b v="1"/>
    <x v="154"/>
    <b v="1"/>
    <x v="265"/>
    <n v="70.921195652173907"/>
    <x v="0"/>
    <s v="documentary"/>
    <x v="325"/>
    <x v="325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x v="155"/>
    <b v="1"/>
    <x v="266"/>
    <n v="147.17167680278018"/>
    <x v="0"/>
    <s v="documentary"/>
    <x v="326"/>
    <x v="326"/>
  </r>
  <r>
    <n v="327"/>
    <s v="Finding Beauty In the Rubble"/>
    <x v="326"/>
    <n v="4000"/>
    <n v="5456"/>
    <x v="0"/>
    <x v="0"/>
    <s v="USD"/>
    <n v="1427011200"/>
    <n v="1424669929"/>
    <b v="1"/>
    <x v="69"/>
    <b v="1"/>
    <x v="267"/>
    <n v="160.47058823529412"/>
    <x v="0"/>
    <s v="documentary"/>
    <x v="327"/>
    <x v="327"/>
  </r>
  <r>
    <n v="328"/>
    <s v="Edgar Allan Poe: Buried Alive"/>
    <x v="327"/>
    <n v="75000"/>
    <n v="77710.8"/>
    <x v="0"/>
    <x v="0"/>
    <s v="USD"/>
    <n v="1446350400"/>
    <n v="1443739388"/>
    <b v="1"/>
    <x v="156"/>
    <b v="1"/>
    <x v="268"/>
    <n v="156.04578313253012"/>
    <x v="0"/>
    <s v="documentary"/>
    <x v="328"/>
    <x v="328"/>
  </r>
  <r>
    <n v="329"/>
    <s v="Struggle &amp; Hope - Documentary Film Music Soundtrack"/>
    <x v="328"/>
    <n v="10000"/>
    <n v="10550"/>
    <x v="0"/>
    <x v="0"/>
    <s v="USD"/>
    <n v="1446868800"/>
    <n v="1444821127"/>
    <b v="1"/>
    <x v="157"/>
    <b v="1"/>
    <x v="269"/>
    <n v="63.17365269461078"/>
    <x v="0"/>
    <s v="documentary"/>
    <x v="329"/>
    <x v="329"/>
  </r>
  <r>
    <n v="330"/>
    <s v="The Power of Place"/>
    <x v="329"/>
    <n v="35000"/>
    <n v="35640"/>
    <x v="0"/>
    <x v="0"/>
    <s v="USD"/>
    <n v="1368763140"/>
    <n v="1366028563"/>
    <b v="1"/>
    <x v="158"/>
    <b v="1"/>
    <x v="270"/>
    <n v="104.82352941176471"/>
    <x v="0"/>
    <s v="documentary"/>
    <x v="330"/>
    <x v="330"/>
  </r>
  <r>
    <n v="331"/>
    <s v="Living On Soul: The Family Daptone"/>
    <x v="330"/>
    <n v="40000"/>
    <n v="42642"/>
    <x v="0"/>
    <x v="0"/>
    <s v="USD"/>
    <n v="1466171834"/>
    <n v="1463493434"/>
    <b v="1"/>
    <x v="159"/>
    <b v="1"/>
    <x v="271"/>
    <n v="97.356164383561648"/>
    <x v="0"/>
    <s v="documentary"/>
    <x v="331"/>
    <x v="331"/>
  </r>
  <r>
    <n v="332"/>
    <s v="Changing of the Gods"/>
    <x v="331"/>
    <n v="100000"/>
    <n v="113015"/>
    <x v="0"/>
    <x v="0"/>
    <s v="USD"/>
    <n v="1446019200"/>
    <n v="1442420377"/>
    <b v="1"/>
    <x v="160"/>
    <b v="1"/>
    <x v="272"/>
    <n v="203.63063063063063"/>
    <x v="0"/>
    <s v="documentary"/>
    <x v="332"/>
    <x v="332"/>
  </r>
  <r>
    <n v="333"/>
    <s v="CUBAN FOOD STORIES - A Feature Documentary"/>
    <x v="332"/>
    <n v="40000"/>
    <n v="50091"/>
    <x v="0"/>
    <x v="0"/>
    <s v="USD"/>
    <n v="1460038591"/>
    <n v="1457450191"/>
    <b v="1"/>
    <x v="161"/>
    <b v="1"/>
    <x v="273"/>
    <n v="188.31203007518798"/>
    <x v="0"/>
    <s v="documentary"/>
    <x v="333"/>
    <x v="333"/>
  </r>
  <r>
    <n v="334"/>
    <s v="The Little Girl with the Big Voice"/>
    <x v="333"/>
    <n v="10000"/>
    <n v="10119"/>
    <x v="0"/>
    <x v="0"/>
    <s v="USD"/>
    <n v="1431716400"/>
    <n v="1428423757"/>
    <b v="1"/>
    <x v="50"/>
    <b v="1"/>
    <x v="274"/>
    <n v="146.65217391304347"/>
    <x v="0"/>
    <s v="documentary"/>
    <x v="334"/>
    <x v="334"/>
  </r>
  <r>
    <n v="335"/>
    <s v="New Mo' Cut: David Peoples' lost film of Moe's Books"/>
    <x v="334"/>
    <n v="8500"/>
    <n v="8735"/>
    <x v="0"/>
    <x v="0"/>
    <s v="USD"/>
    <n v="1431122400"/>
    <n v="1428428515"/>
    <b v="1"/>
    <x v="144"/>
    <b v="1"/>
    <x v="275"/>
    <n v="109.1875"/>
    <x v="0"/>
    <s v="documentary"/>
    <x v="335"/>
    <x v="335"/>
  </r>
  <r>
    <n v="336"/>
    <s v="Celluloid Wizards in the Video Wasteland"/>
    <x v="335"/>
    <n v="25000"/>
    <n v="29209.78"/>
    <x v="0"/>
    <x v="0"/>
    <s v="USD"/>
    <n v="1447427918"/>
    <n v="1444832318"/>
    <b v="1"/>
    <x v="131"/>
    <b v="1"/>
    <x v="276"/>
    <n v="59.249046653144013"/>
    <x v="0"/>
    <s v="documentary"/>
    <x v="336"/>
    <x v="336"/>
  </r>
  <r>
    <n v="337"/>
    <s v="Slingers - A Documentary about Small Town Beekeepers."/>
    <x v="336"/>
    <n v="3000"/>
    <n v="3035.05"/>
    <x v="0"/>
    <x v="0"/>
    <s v="USD"/>
    <n v="1426298708"/>
    <n v="1423710308"/>
    <b v="1"/>
    <x v="162"/>
    <b v="1"/>
    <x v="277"/>
    <n v="97.904838709677421"/>
    <x v="0"/>
    <s v="documentary"/>
    <x v="337"/>
    <x v="337"/>
  </r>
  <r>
    <n v="338"/>
    <s v="Queer Genius"/>
    <x v="337"/>
    <n v="15000"/>
    <n v="16520.04"/>
    <x v="0"/>
    <x v="0"/>
    <s v="USD"/>
    <n v="1472864400"/>
    <n v="1468001290"/>
    <b v="1"/>
    <x v="163"/>
    <b v="1"/>
    <x v="278"/>
    <n v="70.000169491525426"/>
    <x v="0"/>
    <s v="documentary"/>
    <x v="338"/>
    <x v="338"/>
  </r>
  <r>
    <n v="339"/>
    <s v="A Man, A Plan, A Palindrome (Feature)"/>
    <x v="338"/>
    <n v="6000"/>
    <n v="6485"/>
    <x v="0"/>
    <x v="0"/>
    <s v="USD"/>
    <n v="1430331268"/>
    <n v="1427739268"/>
    <b v="1"/>
    <x v="30"/>
    <b v="1"/>
    <x v="279"/>
    <n v="72.865168539325836"/>
    <x v="0"/>
    <s v="documentary"/>
    <x v="339"/>
    <x v="339"/>
  </r>
  <r>
    <n v="340"/>
    <s v="Somaliland: The Abaarso Story"/>
    <x v="339"/>
    <n v="35000"/>
    <n v="43758"/>
    <x v="0"/>
    <x v="0"/>
    <s v="USD"/>
    <n v="1489006800"/>
    <n v="1486397007"/>
    <b v="1"/>
    <x v="164"/>
    <b v="1"/>
    <x v="280"/>
    <n v="146.34782608695653"/>
    <x v="0"/>
    <s v="documentary"/>
    <x v="340"/>
    <x v="340"/>
  </r>
  <r>
    <n v="341"/>
    <s v="Video of Connections: A Mural"/>
    <x v="340"/>
    <n v="3500"/>
    <n v="3735"/>
    <x v="0"/>
    <x v="0"/>
    <s v="USD"/>
    <n v="1412135940"/>
    <n v="1410555998"/>
    <b v="1"/>
    <x v="165"/>
    <b v="1"/>
    <x v="281"/>
    <n v="67.909090909090907"/>
    <x v="0"/>
    <s v="documentary"/>
    <x v="341"/>
    <x v="341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x v="166"/>
    <b v="1"/>
    <x v="282"/>
    <n v="169.85083076923075"/>
    <x v="0"/>
    <s v="documentary"/>
    <x v="342"/>
    <x v="342"/>
  </r>
  <r>
    <n v="343"/>
    <s v="Royalty Free: The Music of Kevin MacLeod"/>
    <x v="342"/>
    <n v="30000"/>
    <n v="30608.59"/>
    <x v="0"/>
    <x v="0"/>
    <s v="USD"/>
    <n v="1415934000"/>
    <n v="1413308545"/>
    <b v="1"/>
    <x v="167"/>
    <b v="1"/>
    <x v="283"/>
    <n v="58.413339694656486"/>
    <x v="0"/>
    <s v="documentary"/>
    <x v="343"/>
    <x v="343"/>
  </r>
  <r>
    <n v="344"/>
    <s v="AMONG WOLVES â€¢ Doc film about wild horses &amp; bikers"/>
    <x v="343"/>
    <n v="33500"/>
    <n v="34198"/>
    <x v="0"/>
    <x v="0"/>
    <s v="USD"/>
    <n v="1433125200"/>
    <n v="1429312694"/>
    <b v="1"/>
    <x v="168"/>
    <b v="1"/>
    <x v="284"/>
    <n v="119.99298245614035"/>
    <x v="0"/>
    <s v="documentary"/>
    <x v="344"/>
    <x v="344"/>
  </r>
  <r>
    <n v="345"/>
    <s v="Red Wolf Revival: An Uncertain Tomorrow"/>
    <x v="344"/>
    <n v="14500"/>
    <n v="17875"/>
    <x v="0"/>
    <x v="0"/>
    <s v="USD"/>
    <n v="1432161590"/>
    <n v="1429569590"/>
    <b v="1"/>
    <x v="122"/>
    <b v="1"/>
    <x v="285"/>
    <n v="99.860335195530723"/>
    <x v="0"/>
    <s v="documentary"/>
    <x v="345"/>
    <x v="345"/>
  </r>
  <r>
    <n v="346"/>
    <s v="THE ABILITY EXCHANGE - a documentary"/>
    <x v="345"/>
    <n v="10000"/>
    <n v="17028.88"/>
    <x v="0"/>
    <x v="0"/>
    <s v="USD"/>
    <n v="1444824021"/>
    <n v="1442232021"/>
    <b v="1"/>
    <x v="101"/>
    <b v="1"/>
    <x v="286"/>
    <n v="90.579148936170213"/>
    <x v="0"/>
    <s v="documentary"/>
    <x v="346"/>
    <x v="346"/>
  </r>
  <r>
    <n v="347"/>
    <s v="&quot;Getting Naked: A Burlesque Story&quot;"/>
    <x v="346"/>
    <n v="40000"/>
    <n v="44636.2"/>
    <x v="0"/>
    <x v="0"/>
    <s v="USD"/>
    <n v="1447505609"/>
    <n v="1444910009"/>
    <b v="1"/>
    <x v="169"/>
    <b v="1"/>
    <x v="287"/>
    <n v="117.77361477572559"/>
    <x v="0"/>
    <s v="documentary"/>
    <x v="347"/>
    <x v="347"/>
  </r>
  <r>
    <n v="348"/>
    <s v="Priced Out: Gentrification beyond black and white"/>
    <x v="347"/>
    <n v="10000"/>
    <n v="10300"/>
    <x v="0"/>
    <x v="0"/>
    <s v="USD"/>
    <n v="1440165916"/>
    <n v="1437573916"/>
    <b v="1"/>
    <x v="46"/>
    <b v="1"/>
    <x v="288"/>
    <n v="86.554621848739501"/>
    <x v="0"/>
    <s v="documentary"/>
    <x v="348"/>
    <x v="348"/>
  </r>
  <r>
    <n v="349"/>
    <s v="Strangers To Peace: A Documentary"/>
    <x v="348"/>
    <n v="11260"/>
    <n v="12007.18"/>
    <x v="0"/>
    <x v="0"/>
    <s v="USD"/>
    <n v="1487937508"/>
    <n v="1485345508"/>
    <b v="1"/>
    <x v="157"/>
    <b v="1"/>
    <x v="289"/>
    <n v="71.899281437125751"/>
    <x v="0"/>
    <s v="documentary"/>
    <x v="349"/>
    <x v="349"/>
  </r>
  <r>
    <n v="350"/>
    <s v="Mr. Chibbs (Documentary about NBA great Kenny Anderson)"/>
    <x v="349"/>
    <n v="25000"/>
    <n v="28690"/>
    <x v="0"/>
    <x v="0"/>
    <s v="USD"/>
    <n v="1473566340"/>
    <n v="1470274509"/>
    <b v="1"/>
    <x v="170"/>
    <b v="1"/>
    <x v="290"/>
    <n v="129.81900452488688"/>
    <x v="0"/>
    <s v="documentary"/>
    <x v="350"/>
    <x v="350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x v="171"/>
    <b v="1"/>
    <x v="291"/>
    <n v="44.912863070539416"/>
    <x v="0"/>
    <s v="documentary"/>
    <x v="351"/>
    <x v="351"/>
  </r>
  <r>
    <n v="352"/>
    <s v="Art Therapy: The Movie - The Final Push"/>
    <x v="351"/>
    <n v="10000"/>
    <n v="11656"/>
    <x v="0"/>
    <x v="0"/>
    <s v="USD"/>
    <n v="1412740868"/>
    <n v="1410148868"/>
    <b v="1"/>
    <x v="172"/>
    <b v="1"/>
    <x v="292"/>
    <n v="40.755244755244753"/>
    <x v="0"/>
    <s v="documentary"/>
    <x v="352"/>
    <x v="352"/>
  </r>
  <r>
    <n v="353"/>
    <s v="The S Word - a film that changes how we talk about suicide"/>
    <x v="352"/>
    <n v="58425"/>
    <n v="63460.18"/>
    <x v="0"/>
    <x v="0"/>
    <s v="USD"/>
    <n v="1447963219"/>
    <n v="1445367619"/>
    <b v="1"/>
    <x v="173"/>
    <b v="1"/>
    <x v="293"/>
    <n v="103.52394779771615"/>
    <x v="0"/>
    <s v="documentary"/>
    <x v="353"/>
    <x v="353"/>
  </r>
  <r>
    <n v="354"/>
    <s v="The Carousel - 2016 Tribeca Film Festival Official Selection"/>
    <x v="353"/>
    <n v="3500"/>
    <n v="3638"/>
    <x v="0"/>
    <x v="0"/>
    <s v="USD"/>
    <n v="1460141521"/>
    <n v="1457553121"/>
    <b v="1"/>
    <x v="60"/>
    <b v="1"/>
    <x v="294"/>
    <n v="125.44827586206897"/>
    <x v="0"/>
    <s v="documentary"/>
    <x v="354"/>
    <x v="354"/>
  </r>
  <r>
    <n v="355"/>
    <s v="REZA ABDOH -Theatre Visionary"/>
    <x v="354"/>
    <n v="35000"/>
    <n v="40690"/>
    <x v="0"/>
    <x v="0"/>
    <s v="USD"/>
    <n v="1417420994"/>
    <n v="1414738994"/>
    <b v="1"/>
    <x v="111"/>
    <b v="1"/>
    <x v="295"/>
    <n v="246.60606060606059"/>
    <x v="0"/>
    <s v="documentary"/>
    <x v="355"/>
    <x v="355"/>
  </r>
  <r>
    <n v="356"/>
    <s v="43 and 80"/>
    <x v="355"/>
    <n v="7500"/>
    <n v="7701.93"/>
    <x v="0"/>
    <x v="0"/>
    <s v="USD"/>
    <n v="1458152193"/>
    <n v="1455563793"/>
    <b v="1"/>
    <x v="174"/>
    <b v="1"/>
    <x v="296"/>
    <n v="79.401340206185566"/>
    <x v="0"/>
    <s v="documentary"/>
    <x v="356"/>
    <x v="356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x v="175"/>
    <b v="1"/>
    <x v="297"/>
    <n v="86.138613861386133"/>
    <x v="0"/>
    <s v="documentary"/>
    <x v="357"/>
    <x v="357"/>
  </r>
  <r>
    <n v="358"/>
    <s v="Nobody Knows Anything (except William Goldman)"/>
    <x v="357"/>
    <n v="50000"/>
    <n v="51544"/>
    <x v="0"/>
    <x v="0"/>
    <s v="USD"/>
    <n v="1466002800"/>
    <n v="1463517521"/>
    <b v="1"/>
    <x v="176"/>
    <b v="1"/>
    <x v="298"/>
    <n v="193.04868913857678"/>
    <x v="0"/>
    <s v="documentary"/>
    <x v="358"/>
    <x v="358"/>
  </r>
  <r>
    <n v="359"/>
    <s v="Us, Naked: Trixie &amp; Monkey â€” World Premiere"/>
    <x v="358"/>
    <n v="24200"/>
    <n v="25375"/>
    <x v="0"/>
    <x v="0"/>
    <s v="USD"/>
    <n v="1415941920"/>
    <n v="1414028490"/>
    <b v="1"/>
    <x v="177"/>
    <b v="1"/>
    <x v="299"/>
    <n v="84.023178807947019"/>
    <x v="0"/>
    <s v="documentary"/>
    <x v="359"/>
    <x v="359"/>
  </r>
  <r>
    <n v="360"/>
    <s v="Faith: A Documentary"/>
    <x v="359"/>
    <n v="12000"/>
    <n v="12165"/>
    <x v="0"/>
    <x v="0"/>
    <s v="USD"/>
    <n v="1437621060"/>
    <n v="1433799180"/>
    <b v="0"/>
    <x v="45"/>
    <b v="1"/>
    <x v="300"/>
    <n v="139.82758620689654"/>
    <x v="0"/>
    <s v="documentary"/>
    <x v="360"/>
    <x v="360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x v="178"/>
    <b v="1"/>
    <x v="301"/>
    <n v="109.82189265536722"/>
    <x v="0"/>
    <s v="documentary"/>
    <x v="361"/>
    <x v="361"/>
  </r>
  <r>
    <n v="362"/>
    <s v="THE RIDGE: TEN FOR THIRTY"/>
    <x v="361"/>
    <n v="9665"/>
    <n v="12000"/>
    <x v="0"/>
    <x v="0"/>
    <s v="USD"/>
    <n v="1407456000"/>
    <n v="1405573391"/>
    <b v="0"/>
    <x v="48"/>
    <b v="1"/>
    <x v="302"/>
    <n v="139.53488372093022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x v="55"/>
    <b v="1"/>
    <x v="303"/>
    <n v="347.84615384615387"/>
    <x v="0"/>
    <s v="documentary"/>
    <x v="363"/>
    <x v="363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x v="116"/>
    <b v="1"/>
    <x v="304"/>
    <n v="68.24159292035398"/>
    <x v="0"/>
    <s v="documentary"/>
    <x v="364"/>
    <x v="364"/>
  </r>
  <r>
    <n v="365"/>
    <s v="A QUEER COUNTRY"/>
    <x v="364"/>
    <n v="15000"/>
    <n v="15596"/>
    <x v="0"/>
    <x v="1"/>
    <s v="GBP"/>
    <n v="1393597999"/>
    <n v="1391005999"/>
    <b v="0"/>
    <x v="71"/>
    <b v="1"/>
    <x v="305"/>
    <n v="239.93846153846152"/>
    <x v="0"/>
    <s v="documentary"/>
    <x v="365"/>
    <x v="365"/>
  </r>
  <r>
    <n v="366"/>
    <s v="A BUSHMAN ODYSSEY"/>
    <x v="365"/>
    <n v="38000"/>
    <n v="38500"/>
    <x v="0"/>
    <x v="0"/>
    <s v="USD"/>
    <n v="1337540518"/>
    <n v="1334948518"/>
    <b v="0"/>
    <x v="179"/>
    <b v="1"/>
    <x v="306"/>
    <n v="287.31343283582089"/>
    <x v="0"/>
    <s v="documentary"/>
    <x v="366"/>
    <x v="366"/>
  </r>
  <r>
    <n v="367"/>
    <s v="Game Changer: Lithuania's Nonviolent Revolution"/>
    <x v="366"/>
    <n v="10000"/>
    <n v="10335.01"/>
    <x v="0"/>
    <x v="0"/>
    <s v="USD"/>
    <n v="1367384340"/>
    <n v="1363960278"/>
    <b v="0"/>
    <x v="46"/>
    <b v="1"/>
    <x v="307"/>
    <n v="86.84882352941176"/>
    <x v="0"/>
    <s v="documentary"/>
    <x v="367"/>
    <x v="367"/>
  </r>
  <r>
    <n v="368"/>
    <s v="Swimming with Byron: A Documentary Film"/>
    <x v="367"/>
    <n v="12500"/>
    <n v="13014"/>
    <x v="0"/>
    <x v="0"/>
    <s v="USD"/>
    <n v="1426426322"/>
    <n v="1423405922"/>
    <b v="0"/>
    <x v="180"/>
    <b v="1"/>
    <x v="308"/>
    <n v="81.84905660377359"/>
    <x v="0"/>
    <s v="documentary"/>
    <x v="368"/>
    <x v="368"/>
  </r>
  <r>
    <n v="369"/>
    <s v="Alpine Zone"/>
    <x v="368"/>
    <n v="6500"/>
    <n v="7160.12"/>
    <x v="0"/>
    <x v="0"/>
    <s v="USD"/>
    <n v="1326633269"/>
    <n v="1324041269"/>
    <b v="0"/>
    <x v="157"/>
    <b v="1"/>
    <x v="309"/>
    <n v="42.874970059880241"/>
    <x v="0"/>
    <s v="documentary"/>
    <x v="369"/>
    <x v="369"/>
  </r>
  <r>
    <n v="370"/>
    <s v="Hola Mohalla: Festival of Soldier Saints"/>
    <x v="369"/>
    <n v="25000"/>
    <n v="30505"/>
    <x v="0"/>
    <x v="0"/>
    <s v="USD"/>
    <n v="1483729500"/>
    <n v="1481137500"/>
    <b v="0"/>
    <x v="68"/>
    <b v="1"/>
    <x v="310"/>
    <n v="709.41860465116281"/>
    <x v="0"/>
    <s v="documentary"/>
    <x v="370"/>
    <x v="370"/>
  </r>
  <r>
    <n v="371"/>
    <s v="Unbranded"/>
    <x v="370"/>
    <n v="150000"/>
    <n v="171253"/>
    <x v="0"/>
    <x v="0"/>
    <s v="USD"/>
    <n v="1359743139"/>
    <n v="1355855139"/>
    <b v="0"/>
    <x v="181"/>
    <b v="1"/>
    <x v="311"/>
    <n v="161.25517890772127"/>
    <x v="0"/>
    <s v="documentary"/>
    <x v="371"/>
    <x v="371"/>
  </r>
  <r>
    <n v="372"/>
    <s v="Wild Equus"/>
    <x v="371"/>
    <n v="300"/>
    <n v="376"/>
    <x v="0"/>
    <x v="1"/>
    <s v="GBP"/>
    <n v="1459872000"/>
    <n v="1456408244"/>
    <b v="0"/>
    <x v="82"/>
    <b v="1"/>
    <x v="312"/>
    <n v="41.777777777777779"/>
    <x v="0"/>
    <s v="documentary"/>
    <x v="372"/>
    <x v="372"/>
  </r>
  <r>
    <n v="373"/>
    <s v="The Boing Heard 'Round the World"/>
    <x v="372"/>
    <n v="7500"/>
    <n v="8000"/>
    <x v="0"/>
    <x v="0"/>
    <s v="USD"/>
    <n v="1342648398"/>
    <n v="1340056398"/>
    <b v="0"/>
    <x v="30"/>
    <b v="1"/>
    <x v="313"/>
    <n v="89.887640449438209"/>
    <x v="0"/>
    <s v="documentary"/>
    <x v="373"/>
    <x v="373"/>
  </r>
  <r>
    <n v="374"/>
    <s v="Bird Language with Jon Young; an instructional video"/>
    <x v="373"/>
    <n v="6000"/>
    <n v="7839"/>
    <x v="0"/>
    <x v="0"/>
    <s v="USD"/>
    <n v="1316208031"/>
    <n v="1312320031"/>
    <b v="0"/>
    <x v="49"/>
    <b v="1"/>
    <x v="314"/>
    <n v="45.051724137931032"/>
    <x v="0"/>
    <s v="documentary"/>
    <x v="374"/>
    <x v="374"/>
  </r>
  <r>
    <n v="375"/>
    <s v="Project Reconnect: WHERE WE ARE NOW"/>
    <x v="374"/>
    <n v="500"/>
    <n v="600"/>
    <x v="0"/>
    <x v="0"/>
    <s v="USD"/>
    <n v="1393694280"/>
    <n v="1390088311"/>
    <b v="0"/>
    <x v="25"/>
    <b v="1"/>
    <x v="43"/>
    <n v="42.857142857142854"/>
    <x v="0"/>
    <s v="documentary"/>
    <x v="375"/>
    <x v="375"/>
  </r>
  <r>
    <n v="376"/>
    <s v="Quintessential: The Journey"/>
    <x v="375"/>
    <n v="2450"/>
    <n v="2596"/>
    <x v="0"/>
    <x v="1"/>
    <s v="GBP"/>
    <n v="1472122316"/>
    <n v="1469443916"/>
    <b v="0"/>
    <x v="53"/>
    <b v="1"/>
    <x v="315"/>
    <n v="54.083333333333336"/>
    <x v="0"/>
    <s v="documentary"/>
    <x v="376"/>
    <x v="376"/>
  </r>
  <r>
    <n v="377"/>
    <s v="PIN UP! THE MOVIE The documentary with vintage style"/>
    <x v="376"/>
    <n v="12000"/>
    <n v="13728"/>
    <x v="0"/>
    <x v="0"/>
    <s v="USD"/>
    <n v="1447484460"/>
    <n v="1444888868"/>
    <b v="0"/>
    <x v="182"/>
    <b v="1"/>
    <x v="316"/>
    <n v="103.21804511278195"/>
    <x v="0"/>
    <s v="documentary"/>
    <x v="377"/>
    <x v="377"/>
  </r>
  <r>
    <n v="378"/>
    <s v="Where is Home?"/>
    <x v="377"/>
    <n v="3000"/>
    <n v="3353"/>
    <x v="0"/>
    <x v="5"/>
    <s v="CAD"/>
    <n v="1453765920"/>
    <n v="1451655808"/>
    <b v="0"/>
    <x v="183"/>
    <b v="1"/>
    <x v="317"/>
    <n v="40.397590361445786"/>
    <x v="0"/>
    <s v="documentary"/>
    <x v="378"/>
    <x v="378"/>
  </r>
  <r>
    <n v="379"/>
    <s v="The Unknowns"/>
    <x v="378"/>
    <n v="15000"/>
    <n v="17412"/>
    <x v="0"/>
    <x v="0"/>
    <s v="USD"/>
    <n v="1336062672"/>
    <n v="1332174672"/>
    <b v="0"/>
    <x v="184"/>
    <b v="1"/>
    <x v="318"/>
    <n v="116.85906040268456"/>
    <x v="0"/>
    <s v="documentary"/>
    <x v="379"/>
    <x v="379"/>
  </r>
  <r>
    <n v="380"/>
    <s v="Steamboat Springs Van Clan"/>
    <x v="379"/>
    <n v="4000"/>
    <n v="5660"/>
    <x v="0"/>
    <x v="0"/>
    <s v="USD"/>
    <n v="1453569392"/>
    <n v="1451409392"/>
    <b v="0"/>
    <x v="72"/>
    <b v="1"/>
    <x v="319"/>
    <n v="115.51020408163265"/>
    <x v="0"/>
    <s v="documentary"/>
    <x v="380"/>
    <x v="380"/>
  </r>
  <r>
    <n v="381"/>
    <s v="Clearwater"/>
    <x v="380"/>
    <n v="25000"/>
    <n v="26182.5"/>
    <x v="0"/>
    <x v="0"/>
    <s v="USD"/>
    <n v="1343624400"/>
    <n v="1340642717"/>
    <b v="0"/>
    <x v="140"/>
    <b v="1"/>
    <x v="320"/>
    <n v="104.31274900398407"/>
    <x v="0"/>
    <s v="documentary"/>
    <x v="381"/>
    <x v="381"/>
  </r>
  <r>
    <n v="382"/>
    <s v="99% Declaration Mini-Doc"/>
    <x v="381"/>
    <n v="600"/>
    <n v="1535"/>
    <x v="0"/>
    <x v="0"/>
    <s v="USD"/>
    <n v="1346950900"/>
    <n v="1345741300"/>
    <b v="0"/>
    <x v="19"/>
    <b v="1"/>
    <x v="321"/>
    <n v="69.772727272727266"/>
    <x v="0"/>
    <s v="documentary"/>
    <x v="382"/>
    <x v="382"/>
  </r>
  <r>
    <n v="383"/>
    <s v="Tornado Pursuit: 2014 Storm Chasing Web Series"/>
    <x v="382"/>
    <n v="999"/>
    <n v="2065"/>
    <x v="0"/>
    <x v="0"/>
    <s v="USD"/>
    <n v="1400467759"/>
    <n v="1398480559"/>
    <b v="0"/>
    <x v="53"/>
    <b v="1"/>
    <x v="322"/>
    <n v="43.020833333333336"/>
    <x v="0"/>
    <s v="documentary"/>
    <x v="383"/>
    <x v="383"/>
  </r>
  <r>
    <n v="384"/>
    <s v="Nurse Mare Foals: Born to Die"/>
    <x v="383"/>
    <n v="20000"/>
    <n v="22421"/>
    <x v="0"/>
    <x v="0"/>
    <s v="USD"/>
    <n v="1420569947"/>
    <n v="1417977947"/>
    <b v="0"/>
    <x v="185"/>
    <b v="1"/>
    <x v="323"/>
    <n v="58.540469973890339"/>
    <x v="0"/>
    <s v="documentary"/>
    <x v="384"/>
    <x v="384"/>
  </r>
  <r>
    <n v="385"/>
    <s v="Luke and Jedi"/>
    <x v="384"/>
    <n v="25000"/>
    <n v="26495.5"/>
    <x v="0"/>
    <x v="0"/>
    <s v="USD"/>
    <n v="1416582101"/>
    <n v="1413986501"/>
    <b v="0"/>
    <x v="186"/>
    <b v="1"/>
    <x v="324"/>
    <n v="111.79535864978902"/>
    <x v="0"/>
    <s v="documentary"/>
    <x v="385"/>
    <x v="385"/>
  </r>
  <r>
    <n v="386"/>
    <s v="Submarine: Diving Away From Adulthood"/>
    <x v="385"/>
    <n v="600"/>
    <n v="601"/>
    <x v="0"/>
    <x v="0"/>
    <s v="USD"/>
    <n v="1439246991"/>
    <n v="1437950991"/>
    <b v="0"/>
    <x v="62"/>
    <b v="1"/>
    <x v="325"/>
    <n v="46.230769230769234"/>
    <x v="0"/>
    <s v="documentary"/>
    <x v="386"/>
    <x v="386"/>
  </r>
  <r>
    <n v="387"/>
    <s v="On the Back of a Tiger"/>
    <x v="386"/>
    <n v="38000"/>
    <n v="81316"/>
    <x v="0"/>
    <x v="0"/>
    <s v="USD"/>
    <n v="1439618400"/>
    <n v="1436976858"/>
    <b v="0"/>
    <x v="187"/>
    <b v="1"/>
    <x v="326"/>
    <n v="144.69039145907473"/>
    <x v="0"/>
    <s v="documentary"/>
    <x v="387"/>
    <x v="387"/>
  </r>
  <r>
    <n v="388"/>
    <s v="Another Man's Treasure documentary"/>
    <x v="387"/>
    <n v="5000"/>
    <n v="6308"/>
    <x v="0"/>
    <x v="0"/>
    <s v="USD"/>
    <n v="1469670580"/>
    <n v="1467078580"/>
    <b v="0"/>
    <x v="26"/>
    <b v="1"/>
    <x v="327"/>
    <n v="88.845070422535215"/>
    <x v="0"/>
    <s v="documentary"/>
    <x v="388"/>
    <x v="388"/>
  </r>
  <r>
    <n v="389"/>
    <s v="The Food Cure"/>
    <x v="388"/>
    <n v="68000"/>
    <n v="123444.12"/>
    <x v="0"/>
    <x v="0"/>
    <s v="USD"/>
    <n v="1394233140"/>
    <n v="1391477450"/>
    <b v="0"/>
    <x v="188"/>
    <b v="1"/>
    <x v="328"/>
    <n v="81.75107284768211"/>
    <x v="0"/>
    <s v="documentary"/>
    <x v="389"/>
    <x v="389"/>
  </r>
  <r>
    <n v="390"/>
    <s v="Built by UCF: St. Vincent and the Grenadines Chapter"/>
    <x v="389"/>
    <n v="1000"/>
    <n v="1000"/>
    <x v="0"/>
    <x v="0"/>
    <s v="USD"/>
    <n v="1431046372"/>
    <n v="1429318372"/>
    <b v="0"/>
    <x v="25"/>
    <b v="1"/>
    <x v="31"/>
    <n v="71.428571428571431"/>
    <x v="0"/>
    <s v="documentary"/>
    <x v="390"/>
    <x v="390"/>
  </r>
  <r>
    <n v="391"/>
    <s v="Science, Sex and the Ladies"/>
    <x v="390"/>
    <n v="20000"/>
    <n v="20122"/>
    <x v="0"/>
    <x v="0"/>
    <s v="USD"/>
    <n v="1324169940"/>
    <n v="1321578051"/>
    <b v="0"/>
    <x v="189"/>
    <b v="1"/>
    <x v="329"/>
    <n v="104.25906735751295"/>
    <x v="0"/>
    <s v="documentary"/>
    <x v="391"/>
    <x v="391"/>
  </r>
  <r>
    <n v="392"/>
    <s v="More than Gold: The Rhino Rescue Project"/>
    <x v="391"/>
    <n v="18500"/>
    <n v="18667"/>
    <x v="0"/>
    <x v="0"/>
    <s v="USD"/>
    <n v="1315450800"/>
    <n v="1312823571"/>
    <b v="0"/>
    <x v="190"/>
    <b v="1"/>
    <x v="330"/>
    <n v="90.616504854368927"/>
    <x v="0"/>
    <s v="documentary"/>
    <x v="392"/>
    <x v="392"/>
  </r>
  <r>
    <n v="393"/>
    <s v="THE PENGUIN COUNTERS Documentary Film"/>
    <x v="392"/>
    <n v="50000"/>
    <n v="55223"/>
    <x v="0"/>
    <x v="0"/>
    <s v="USD"/>
    <n v="1381424452"/>
    <n v="1378746052"/>
    <b v="0"/>
    <x v="191"/>
    <b v="1"/>
    <x v="331"/>
    <n v="157.33048433048432"/>
    <x v="0"/>
    <s v="documentary"/>
    <x v="393"/>
    <x v="393"/>
  </r>
  <r>
    <n v="394"/>
    <s v="Light in Taranto (Luce di Taranto) feature-length film"/>
    <x v="393"/>
    <n v="4700"/>
    <n v="5259"/>
    <x v="0"/>
    <x v="3"/>
    <s v="EUR"/>
    <n v="1460918282"/>
    <n v="1455737882"/>
    <b v="0"/>
    <x v="133"/>
    <b v="1"/>
    <x v="332"/>
    <n v="105.18"/>
    <x v="0"/>
    <s v="documentary"/>
    <x v="394"/>
    <x v="394"/>
  </r>
  <r>
    <n v="395"/>
    <s v="The Peace Agency Documentary Kickstarter Campaign!"/>
    <x v="394"/>
    <n v="10000"/>
    <n v="10804.45"/>
    <x v="0"/>
    <x v="0"/>
    <s v="USD"/>
    <n v="1335562320"/>
    <n v="1332452960"/>
    <b v="0"/>
    <x v="192"/>
    <b v="1"/>
    <x v="333"/>
    <n v="58.719836956521746"/>
    <x v="0"/>
    <s v="documentary"/>
    <x v="395"/>
    <x v="395"/>
  </r>
  <r>
    <n v="396"/>
    <s v="No Act of Ours Film"/>
    <x v="395"/>
    <n v="15000"/>
    <n v="16000"/>
    <x v="0"/>
    <x v="0"/>
    <s v="USD"/>
    <n v="1341668006"/>
    <n v="1340372006"/>
    <b v="0"/>
    <x v="193"/>
    <b v="1"/>
    <x v="313"/>
    <n v="81.632653061224488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x v="194"/>
    <b v="1"/>
    <x v="334"/>
    <n v="56.460043668122275"/>
    <x v="0"/>
    <s v="documentary"/>
    <x v="397"/>
    <x v="397"/>
  </r>
  <r>
    <n v="398"/>
    <s v="Picking Up the Pieces: Child Holocaust Survivors Rebuild"/>
    <x v="397"/>
    <n v="7500"/>
    <n v="9387"/>
    <x v="0"/>
    <x v="0"/>
    <s v="USD"/>
    <n v="1430334126"/>
    <n v="1426446126"/>
    <b v="0"/>
    <x v="85"/>
    <b v="1"/>
    <x v="335"/>
    <n v="140.1044776119403"/>
    <x v="0"/>
    <s v="documentary"/>
    <x v="398"/>
    <x v="398"/>
  </r>
  <r>
    <n v="399"/>
    <s v="Green School Stories: a film to inspire change in education"/>
    <x v="398"/>
    <n v="20000"/>
    <n v="21361"/>
    <x v="0"/>
    <x v="1"/>
    <s v="GBP"/>
    <n v="1481716800"/>
    <n v="1479070867"/>
    <b v="0"/>
    <x v="195"/>
    <b v="1"/>
    <x v="336"/>
    <n v="224.85263157894738"/>
    <x v="0"/>
    <s v="documentary"/>
    <x v="399"/>
    <x v="399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x v="95"/>
    <b v="1"/>
    <x v="337"/>
    <n v="181.13306451612902"/>
    <x v="0"/>
    <s v="documentary"/>
    <x v="400"/>
    <x v="400"/>
  </r>
  <r>
    <n v="401"/>
    <s v="Present and Unaccounted For: Black Women in Medicine"/>
    <x v="400"/>
    <n v="50000"/>
    <n v="51906"/>
    <x v="0"/>
    <x v="0"/>
    <s v="USD"/>
    <n v="1312747970"/>
    <n v="1310155970"/>
    <b v="0"/>
    <x v="196"/>
    <b v="1"/>
    <x v="338"/>
    <n v="711.04109589041093"/>
    <x v="0"/>
    <s v="documentary"/>
    <x v="401"/>
    <x v="401"/>
  </r>
  <r>
    <n v="402"/>
    <s v="DVD Jesus Alive Again: From the Last Supper to the Ascension"/>
    <x v="401"/>
    <n v="2000"/>
    <n v="2833"/>
    <x v="0"/>
    <x v="0"/>
    <s v="USD"/>
    <n v="1446731817"/>
    <n v="1444913817"/>
    <b v="0"/>
    <x v="68"/>
    <b v="1"/>
    <x v="339"/>
    <n v="65.883720930232556"/>
    <x v="0"/>
    <s v="documentary"/>
    <x v="402"/>
    <x v="402"/>
  </r>
  <r>
    <n v="403"/>
    <s v="MONDO BANANA"/>
    <x v="402"/>
    <n v="5000"/>
    <n v="5263"/>
    <x v="0"/>
    <x v="0"/>
    <s v="USD"/>
    <n v="1312960080"/>
    <n v="1308900441"/>
    <b v="0"/>
    <x v="16"/>
    <b v="1"/>
    <x v="340"/>
    <n v="75.185714285714283"/>
    <x v="0"/>
    <s v="documentary"/>
    <x v="403"/>
    <x v="403"/>
  </r>
  <r>
    <n v="404"/>
    <s v="The Last One: Unfolding the AIDS MEMORIAL QUILT"/>
    <x v="403"/>
    <n v="35000"/>
    <n v="36082"/>
    <x v="0"/>
    <x v="0"/>
    <s v="USD"/>
    <n v="1391641440"/>
    <n v="1389107062"/>
    <b v="0"/>
    <x v="197"/>
    <b v="1"/>
    <x v="341"/>
    <n v="133.14391143911439"/>
    <x v="0"/>
    <s v="documentary"/>
    <x v="404"/>
    <x v="404"/>
  </r>
  <r>
    <n v="405"/>
    <s v="The Healing Effect Movie"/>
    <x v="404"/>
    <n v="2820"/>
    <n v="3036"/>
    <x v="0"/>
    <x v="0"/>
    <s v="USD"/>
    <n v="1394071339"/>
    <n v="1391479339"/>
    <b v="0"/>
    <x v="165"/>
    <b v="1"/>
    <x v="342"/>
    <n v="55.2"/>
    <x v="0"/>
    <s v="documentary"/>
    <x v="405"/>
    <x v="405"/>
  </r>
  <r>
    <n v="406"/>
    <s v="The Desert River Bends"/>
    <x v="405"/>
    <n v="2800"/>
    <n v="3015.73"/>
    <x v="0"/>
    <x v="0"/>
    <s v="USD"/>
    <n v="1304920740"/>
    <n v="1301975637"/>
    <b v="0"/>
    <x v="2"/>
    <b v="1"/>
    <x v="343"/>
    <n v="86.163714285714292"/>
    <x v="0"/>
    <s v="documentary"/>
    <x v="406"/>
    <x v="406"/>
  </r>
  <r>
    <n v="407"/>
    <s v="Haymarket Documentary"/>
    <x v="406"/>
    <n v="2000"/>
    <n v="2031"/>
    <x v="0"/>
    <x v="0"/>
    <s v="USD"/>
    <n v="1321739650"/>
    <n v="1316552050"/>
    <b v="0"/>
    <x v="19"/>
    <b v="1"/>
    <x v="344"/>
    <n v="92.318181818181813"/>
    <x v="0"/>
    <s v="documentary"/>
    <x v="407"/>
    <x v="407"/>
  </r>
  <r>
    <n v="408"/>
    <s v="Reverence: A Documentary Short on Branded Yarmulkes"/>
    <x v="407"/>
    <n v="6000"/>
    <n v="6086.26"/>
    <x v="0"/>
    <x v="0"/>
    <s v="USD"/>
    <n v="1383676790"/>
    <n v="1380217190"/>
    <b v="0"/>
    <x v="44"/>
    <b v="1"/>
    <x v="345"/>
    <n v="160.16473684210527"/>
    <x v="0"/>
    <s v="documentary"/>
    <x v="408"/>
    <x v="408"/>
  </r>
  <r>
    <n v="409"/>
    <s v="The Lost Generation"/>
    <x v="408"/>
    <n v="500"/>
    <n v="684"/>
    <x v="0"/>
    <x v="1"/>
    <s v="GBP"/>
    <n v="1469220144"/>
    <n v="1466628144"/>
    <b v="0"/>
    <x v="41"/>
    <b v="1"/>
    <x v="346"/>
    <n v="45.6"/>
    <x v="0"/>
    <s v="documentary"/>
    <x v="409"/>
    <x v="409"/>
  </r>
  <r>
    <n v="410"/>
    <s v="January's Story - A One Of A Kind Transgender Woman"/>
    <x v="409"/>
    <n v="1000"/>
    <n v="1283"/>
    <x v="0"/>
    <x v="5"/>
    <s v="CAD"/>
    <n v="1434670397"/>
    <n v="1429486397"/>
    <b v="0"/>
    <x v="63"/>
    <b v="1"/>
    <x v="347"/>
    <n v="183.28571428571428"/>
    <x v="0"/>
    <s v="documentary"/>
    <x v="410"/>
    <x v="410"/>
  </r>
  <r>
    <n v="411"/>
    <s v="GO FAR: The Christopher Rush Story (4)"/>
    <x v="410"/>
    <n v="30000"/>
    <n v="30315"/>
    <x v="0"/>
    <x v="0"/>
    <s v="USD"/>
    <n v="1387688400"/>
    <n v="1384920804"/>
    <b v="0"/>
    <x v="198"/>
    <b v="1"/>
    <x v="348"/>
    <n v="125.78838174273859"/>
    <x v="0"/>
    <s v="documentary"/>
    <x v="411"/>
    <x v="411"/>
  </r>
  <r>
    <n v="412"/>
    <s v="Southern Oregon VS. LNG"/>
    <x v="411"/>
    <n v="2500"/>
    <n v="3171"/>
    <x v="0"/>
    <x v="0"/>
    <s v="USD"/>
    <n v="1343238578"/>
    <n v="1341856178"/>
    <b v="0"/>
    <x v="165"/>
    <b v="1"/>
    <x v="349"/>
    <n v="57.654545454545456"/>
    <x v="0"/>
    <s v="documentary"/>
    <x v="412"/>
    <x v="412"/>
  </r>
  <r>
    <n v="413"/>
    <s v="Through the Fire: Rebuilding Somalia"/>
    <x v="412"/>
    <n v="12800"/>
    <n v="13451"/>
    <x v="0"/>
    <x v="0"/>
    <s v="USD"/>
    <n v="1342731811"/>
    <n v="1340139811"/>
    <b v="0"/>
    <x v="199"/>
    <b v="1"/>
    <x v="350"/>
    <n v="78.660818713450297"/>
    <x v="0"/>
    <s v="documentary"/>
    <x v="413"/>
    <x v="413"/>
  </r>
  <r>
    <n v="414"/>
    <s v="thisisstuttering: A Documentary"/>
    <x v="413"/>
    <n v="18500"/>
    <n v="19028"/>
    <x v="0"/>
    <x v="0"/>
    <s v="USD"/>
    <n v="1381541465"/>
    <n v="1378949465"/>
    <b v="0"/>
    <x v="200"/>
    <b v="1"/>
    <x v="351"/>
    <n v="91.480769230769226"/>
    <x v="0"/>
    <s v="documentary"/>
    <x v="414"/>
    <x v="414"/>
  </r>
  <r>
    <n v="415"/>
    <s v="Ben &amp; Bill Down Under: 2 Canadians Tour America"/>
    <x v="414"/>
    <n v="1400"/>
    <n v="1430.06"/>
    <x v="0"/>
    <x v="5"/>
    <s v="CAD"/>
    <n v="1413547200"/>
    <n v="1411417602"/>
    <b v="0"/>
    <x v="64"/>
    <b v="1"/>
    <x v="352"/>
    <n v="68.09809523809524"/>
    <x v="0"/>
    <s v="documentary"/>
    <x v="415"/>
    <x v="415"/>
  </r>
  <r>
    <n v="416"/>
    <s v="Fire in the Heart of the City"/>
    <x v="415"/>
    <n v="1000"/>
    <n v="1202.17"/>
    <x v="0"/>
    <x v="0"/>
    <s v="USD"/>
    <n v="1391851831"/>
    <n v="1389259831"/>
    <b v="0"/>
    <x v="20"/>
    <b v="1"/>
    <x v="353"/>
    <n v="48.086800000000004"/>
    <x v="0"/>
    <s v="documentary"/>
    <x v="416"/>
    <x v="416"/>
  </r>
  <r>
    <n v="417"/>
    <s v="Cycle of Life"/>
    <x v="416"/>
    <n v="10500"/>
    <n v="10526"/>
    <x v="0"/>
    <x v="0"/>
    <s v="USD"/>
    <n v="1365395580"/>
    <n v="1364426260"/>
    <b v="0"/>
    <x v="47"/>
    <b v="1"/>
    <x v="354"/>
    <n v="202.42307692307693"/>
    <x v="0"/>
    <s v="documentary"/>
    <x v="417"/>
    <x v="417"/>
  </r>
  <r>
    <n v="418"/>
    <s v="Swim for the Reef"/>
    <x v="417"/>
    <n v="22400"/>
    <n v="22542"/>
    <x v="0"/>
    <x v="0"/>
    <s v="USD"/>
    <n v="1437633997"/>
    <n v="1435041997"/>
    <b v="0"/>
    <x v="201"/>
    <b v="1"/>
    <x v="355"/>
    <n v="216.75"/>
    <x v="0"/>
    <s v="documentary"/>
    <x v="418"/>
    <x v="418"/>
  </r>
  <r>
    <n v="419"/>
    <s v="BEYOND LOCAL"/>
    <x v="418"/>
    <n v="8000"/>
    <n v="8035"/>
    <x v="0"/>
    <x v="0"/>
    <s v="USD"/>
    <n v="1372536787"/>
    <n v="1367352787"/>
    <b v="0"/>
    <x v="196"/>
    <b v="1"/>
    <x v="356"/>
    <n v="110.06849315068493"/>
    <x v="0"/>
    <s v="documentary"/>
    <x v="419"/>
    <x v="419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x v="83"/>
    <b v="0"/>
    <x v="357"/>
    <n v="4.833333333333333"/>
    <x v="0"/>
    <s v="animation"/>
    <x v="420"/>
    <x v="420"/>
  </r>
  <r>
    <n v="421"/>
    <s v="The monster Inside"/>
    <x v="420"/>
    <n v="15000"/>
    <n v="301"/>
    <x v="2"/>
    <x v="0"/>
    <s v="USD"/>
    <n v="1440157656"/>
    <n v="1434973656"/>
    <b v="0"/>
    <x v="79"/>
    <b v="0"/>
    <x v="358"/>
    <n v="50.166666666666664"/>
    <x v="0"/>
    <s v="animation"/>
    <x v="421"/>
    <x v="421"/>
  </r>
  <r>
    <n v="422"/>
    <s v="Catsville High the Movie (Anti-Bullying) Teaser Trailer"/>
    <x v="421"/>
    <n v="40000"/>
    <n v="430"/>
    <x v="2"/>
    <x v="0"/>
    <s v="USD"/>
    <n v="1410416097"/>
    <n v="1407824097"/>
    <b v="0"/>
    <x v="8"/>
    <b v="0"/>
    <x v="359"/>
    <n v="35.833333333333336"/>
    <x v="0"/>
    <s v="animation"/>
    <x v="422"/>
    <x v="422"/>
  </r>
  <r>
    <n v="423"/>
    <s v="The Dark Brotherhood  (from the makers of COPS: Skyrim)"/>
    <x v="422"/>
    <n v="20000"/>
    <n v="153"/>
    <x v="2"/>
    <x v="0"/>
    <s v="USD"/>
    <n v="1370470430"/>
    <n v="1367878430"/>
    <b v="0"/>
    <x v="62"/>
    <b v="0"/>
    <x v="360"/>
    <n v="11.76923076923077"/>
    <x v="0"/>
    <s v="animation"/>
    <x v="423"/>
    <x v="423"/>
  </r>
  <r>
    <n v="424"/>
    <s v="Drowning -Short animated Film"/>
    <x v="423"/>
    <n v="3000"/>
    <n v="203.9"/>
    <x v="2"/>
    <x v="0"/>
    <s v="USD"/>
    <n v="1332748899"/>
    <n v="1327568499"/>
    <b v="0"/>
    <x v="81"/>
    <b v="0"/>
    <x v="361"/>
    <n v="40.78"/>
    <x v="0"/>
    <s v="animation"/>
    <x v="424"/>
    <x v="424"/>
  </r>
  <r>
    <n v="425"/>
    <s v="Patch Bo - Organic toons"/>
    <x v="424"/>
    <n v="50000"/>
    <n v="6"/>
    <x v="2"/>
    <x v="0"/>
    <s v="USD"/>
    <n v="1448660404"/>
    <n v="1443472804"/>
    <b v="0"/>
    <x v="84"/>
    <b v="0"/>
    <x v="362"/>
    <n v="3"/>
    <x v="0"/>
    <s v="animation"/>
    <x v="425"/>
    <x v="425"/>
  </r>
  <r>
    <n v="426"/>
    <s v="Dewey Does 110 Animation"/>
    <x v="425"/>
    <n v="10000"/>
    <n v="133"/>
    <x v="2"/>
    <x v="0"/>
    <s v="USD"/>
    <n v="1456851914"/>
    <n v="1454259914"/>
    <b v="0"/>
    <x v="22"/>
    <b v="0"/>
    <x v="363"/>
    <n v="16.625"/>
    <x v="0"/>
    <s v="animation"/>
    <x v="426"/>
    <x v="426"/>
  </r>
  <r>
    <n v="427"/>
    <s v="Hard Times Charles Video Book"/>
    <x v="426"/>
    <n v="6500"/>
    <n v="0"/>
    <x v="2"/>
    <x v="0"/>
    <s v="USD"/>
    <n v="1445540340"/>
    <n v="1444340940"/>
    <b v="0"/>
    <x v="78"/>
    <b v="0"/>
    <x v="109"/>
    <e v="#DIV/0!"/>
    <x v="0"/>
    <s v="animation"/>
    <x v="427"/>
    <x v="427"/>
  </r>
  <r>
    <n v="428"/>
    <s v="Little Clay Bible - Zacchaeus"/>
    <x v="427"/>
    <n v="12000"/>
    <n v="676"/>
    <x v="2"/>
    <x v="0"/>
    <s v="USD"/>
    <n v="1402956000"/>
    <n v="1400523845"/>
    <b v="0"/>
    <x v="62"/>
    <b v="0"/>
    <x v="364"/>
    <n v="52"/>
    <x v="0"/>
    <s v="animation"/>
    <x v="428"/>
    <x v="428"/>
  </r>
  <r>
    <n v="429"/>
    <s v="THE FUTURE"/>
    <x v="428"/>
    <n v="5000"/>
    <n v="0"/>
    <x v="2"/>
    <x v="0"/>
    <s v="USD"/>
    <n v="1259297940"/>
    <n v="1252964282"/>
    <b v="0"/>
    <x v="78"/>
    <b v="0"/>
    <x v="109"/>
    <e v="#DIV/0!"/>
    <x v="0"/>
    <s v="animation"/>
    <x v="429"/>
    <x v="429"/>
  </r>
  <r>
    <n v="430"/>
    <s v="&quot;I'll Take You Back&quot; Animated Music Video"/>
    <x v="429"/>
    <n v="1000"/>
    <n v="24"/>
    <x v="2"/>
    <x v="0"/>
    <s v="USD"/>
    <n v="1378866867"/>
    <n v="1377570867"/>
    <b v="0"/>
    <x v="81"/>
    <b v="0"/>
    <x v="365"/>
    <n v="4.8"/>
    <x v="0"/>
    <s v="animation"/>
    <x v="430"/>
    <x v="430"/>
  </r>
  <r>
    <n v="431"/>
    <s v="Bump in the road short stop motion animation"/>
    <x v="430"/>
    <n v="3000"/>
    <n v="415"/>
    <x v="2"/>
    <x v="1"/>
    <s v="GBP"/>
    <n v="1467752083"/>
    <n v="1465160083"/>
    <b v="0"/>
    <x v="22"/>
    <b v="0"/>
    <x v="366"/>
    <n v="51.875"/>
    <x v="0"/>
    <s v="animation"/>
    <x v="431"/>
    <x v="431"/>
  </r>
  <r>
    <n v="432"/>
    <s v="The Zombie Next Door"/>
    <x v="431"/>
    <n v="6000"/>
    <n v="570"/>
    <x v="2"/>
    <x v="0"/>
    <s v="USD"/>
    <n v="1445448381"/>
    <n v="1440264381"/>
    <b v="0"/>
    <x v="22"/>
    <b v="0"/>
    <x v="367"/>
    <n v="71.25"/>
    <x v="0"/>
    <s v="animation"/>
    <x v="432"/>
    <x v="432"/>
  </r>
  <r>
    <n v="433"/>
    <s v="Le Legend of le Dragon Slayers"/>
    <x v="432"/>
    <n v="3000"/>
    <n v="0"/>
    <x v="2"/>
    <x v="0"/>
    <s v="USD"/>
    <n v="1444576022"/>
    <n v="1439392022"/>
    <b v="0"/>
    <x v="78"/>
    <b v="0"/>
    <x v="109"/>
    <e v="#DIV/0!"/>
    <x v="0"/>
    <s v="animation"/>
    <x v="433"/>
    <x v="433"/>
  </r>
  <r>
    <n v="434"/>
    <s v="Trumpy and Viola take to the Big Apple"/>
    <x v="433"/>
    <n v="2500"/>
    <n v="125"/>
    <x v="2"/>
    <x v="0"/>
    <s v="USD"/>
    <n v="1385931702"/>
    <n v="1383076902"/>
    <b v="0"/>
    <x v="84"/>
    <b v="0"/>
    <x v="152"/>
    <n v="62.5"/>
    <x v="0"/>
    <s v="animation"/>
    <x v="434"/>
    <x v="434"/>
  </r>
  <r>
    <n v="435"/>
    <s v="Planet Earth Superheroes"/>
    <x v="434"/>
    <n v="110000"/>
    <n v="3"/>
    <x v="2"/>
    <x v="0"/>
    <s v="USD"/>
    <n v="1379094980"/>
    <n v="1376502980"/>
    <b v="0"/>
    <x v="83"/>
    <b v="0"/>
    <x v="368"/>
    <n v="1"/>
    <x v="0"/>
    <s v="animation"/>
    <x v="435"/>
    <x v="435"/>
  </r>
  <r>
    <n v="436"/>
    <s v="Blinky"/>
    <x v="435"/>
    <n v="1000"/>
    <n v="0"/>
    <x v="2"/>
    <x v="0"/>
    <s v="USD"/>
    <n v="1375260113"/>
    <n v="1372668113"/>
    <b v="0"/>
    <x v="78"/>
    <b v="0"/>
    <x v="109"/>
    <e v="#DIV/0!"/>
    <x v="0"/>
    <s v="animation"/>
    <x v="436"/>
    <x v="436"/>
  </r>
  <r>
    <n v="437"/>
    <s v="&quot;Johny and Jasper&quot; educational series"/>
    <x v="436"/>
    <n v="7000"/>
    <n v="0"/>
    <x v="2"/>
    <x v="5"/>
    <s v="CAD"/>
    <n v="1475912326"/>
    <n v="1470728326"/>
    <b v="0"/>
    <x v="78"/>
    <b v="0"/>
    <x v="109"/>
    <e v="#DIV/0!"/>
    <x v="0"/>
    <s v="animation"/>
    <x v="437"/>
    <x v="437"/>
  </r>
  <r>
    <n v="438"/>
    <s v="In Game: The Animated Series"/>
    <x v="437"/>
    <n v="20000"/>
    <n v="1876"/>
    <x v="2"/>
    <x v="0"/>
    <s v="USD"/>
    <n v="1447830958"/>
    <n v="1445235358"/>
    <b v="0"/>
    <x v="202"/>
    <b v="0"/>
    <x v="369"/>
    <n v="170.54545454545453"/>
    <x v="0"/>
    <s v="animation"/>
    <x v="438"/>
    <x v="438"/>
  </r>
  <r>
    <n v="439"/>
    <s v="Starting a cartoon series"/>
    <x v="438"/>
    <n v="450"/>
    <n v="0"/>
    <x v="2"/>
    <x v="0"/>
    <s v="USD"/>
    <n v="1413569818"/>
    <n v="1412705818"/>
    <b v="0"/>
    <x v="78"/>
    <b v="0"/>
    <x v="109"/>
    <e v="#DIV/0!"/>
    <x v="0"/>
    <s v="animation"/>
    <x v="439"/>
    <x v="439"/>
  </r>
  <r>
    <n v="440"/>
    <s v="Consumed"/>
    <x v="439"/>
    <n v="5000"/>
    <n v="5"/>
    <x v="2"/>
    <x v="0"/>
    <s v="USD"/>
    <n v="1458859153"/>
    <n v="1456270753"/>
    <b v="0"/>
    <x v="29"/>
    <b v="0"/>
    <x v="370"/>
    <n v="5"/>
    <x v="0"/>
    <s v="animation"/>
    <x v="440"/>
    <x v="440"/>
  </r>
  <r>
    <n v="441"/>
    <s v="Wolf Squad Lego Stop Motion"/>
    <x v="440"/>
    <n v="400"/>
    <n v="0"/>
    <x v="2"/>
    <x v="1"/>
    <s v="GBP"/>
    <n v="1383418996"/>
    <n v="1380826996"/>
    <b v="0"/>
    <x v="78"/>
    <b v="0"/>
    <x v="109"/>
    <e v="#DIV/0!"/>
    <x v="0"/>
    <s v="animation"/>
    <x v="441"/>
    <x v="441"/>
  </r>
  <r>
    <n v="442"/>
    <s v="The Paranormal Idiot"/>
    <x v="441"/>
    <n v="17000"/>
    <n v="6691"/>
    <x v="2"/>
    <x v="0"/>
    <s v="USD"/>
    <n v="1424380783"/>
    <n v="1421788783"/>
    <b v="0"/>
    <x v="57"/>
    <b v="0"/>
    <x v="371"/>
    <n v="393.58823529411762"/>
    <x v="0"/>
    <s v="animation"/>
    <x v="442"/>
    <x v="442"/>
  </r>
  <r>
    <n v="443"/>
    <s v="Bad Teddy Studios"/>
    <x v="442"/>
    <n v="10000"/>
    <n v="10"/>
    <x v="2"/>
    <x v="5"/>
    <s v="CAD"/>
    <n v="1391991701"/>
    <n v="1389399701"/>
    <b v="0"/>
    <x v="84"/>
    <b v="0"/>
    <x v="370"/>
    <n v="5"/>
    <x v="0"/>
    <s v="animation"/>
    <x v="443"/>
    <x v="443"/>
  </r>
  <r>
    <n v="444"/>
    <s v="Discovering the Other Woman"/>
    <x v="443"/>
    <n v="1000"/>
    <n v="50"/>
    <x v="2"/>
    <x v="0"/>
    <s v="USD"/>
    <n v="1329342361"/>
    <n v="1324158361"/>
    <b v="0"/>
    <x v="29"/>
    <b v="0"/>
    <x v="152"/>
    <n v="50"/>
    <x v="0"/>
    <s v="animation"/>
    <x v="444"/>
    <x v="444"/>
  </r>
  <r>
    <n v="445"/>
    <s v="Shutupsystems.com Innapropriate Cartoon and Comics Dvd set"/>
    <x v="444"/>
    <n v="60000"/>
    <n v="2"/>
    <x v="2"/>
    <x v="0"/>
    <s v="USD"/>
    <n v="1432195375"/>
    <n v="1430899375"/>
    <b v="0"/>
    <x v="84"/>
    <b v="0"/>
    <x v="372"/>
    <n v="1"/>
    <x v="0"/>
    <s v="animation"/>
    <x v="445"/>
    <x v="445"/>
  </r>
  <r>
    <n v="446"/>
    <s v="DisChord"/>
    <x v="445"/>
    <n v="10500"/>
    <n v="766"/>
    <x v="2"/>
    <x v="0"/>
    <s v="USD"/>
    <n v="1425434420"/>
    <n v="1422842420"/>
    <b v="0"/>
    <x v="38"/>
    <b v="0"/>
    <x v="373"/>
    <n v="47.875"/>
    <x v="0"/>
    <s v="animation"/>
    <x v="446"/>
    <x v="446"/>
  </r>
  <r>
    <n v="447"/>
    <s v="Fat Rich Bastards Animated videos"/>
    <x v="446"/>
    <n v="30000"/>
    <n v="5"/>
    <x v="2"/>
    <x v="1"/>
    <s v="GBP"/>
    <n v="1364041163"/>
    <n v="1361884763"/>
    <b v="0"/>
    <x v="29"/>
    <b v="0"/>
    <x v="374"/>
    <n v="5"/>
    <x v="0"/>
    <s v="animation"/>
    <x v="447"/>
    <x v="447"/>
  </r>
  <r>
    <n v="448"/>
    <s v="The Last Mice"/>
    <x v="447"/>
    <n v="2500"/>
    <n v="82.01"/>
    <x v="2"/>
    <x v="0"/>
    <s v="USD"/>
    <n v="1400091095"/>
    <n v="1398363095"/>
    <b v="0"/>
    <x v="80"/>
    <b v="0"/>
    <x v="375"/>
    <n v="20.502500000000001"/>
    <x v="0"/>
    <s v="animation"/>
    <x v="448"/>
    <x v="448"/>
  </r>
  <r>
    <n v="449"/>
    <s v="Shell &amp; Paddy"/>
    <x v="448"/>
    <n v="2000"/>
    <n v="45"/>
    <x v="2"/>
    <x v="1"/>
    <s v="GBP"/>
    <n v="1382017085"/>
    <n v="1379425085"/>
    <b v="0"/>
    <x v="81"/>
    <b v="0"/>
    <x v="376"/>
    <n v="9"/>
    <x v="0"/>
    <s v="animation"/>
    <x v="449"/>
    <x v="449"/>
  </r>
  <r>
    <n v="450"/>
    <s v="DreamAfrica"/>
    <x v="449"/>
    <n v="50000"/>
    <n v="396"/>
    <x v="2"/>
    <x v="0"/>
    <s v="USD"/>
    <n v="1392417800"/>
    <n v="1389825800"/>
    <b v="0"/>
    <x v="63"/>
    <b v="0"/>
    <x v="377"/>
    <n v="56.571428571428569"/>
    <x v="0"/>
    <s v="animation"/>
    <x v="450"/>
    <x v="450"/>
  </r>
  <r>
    <n v="451"/>
    <s v="The Gangbangers"/>
    <x v="450"/>
    <n v="20000"/>
    <n v="0"/>
    <x v="2"/>
    <x v="0"/>
    <s v="USD"/>
    <n v="1390669791"/>
    <n v="1388077791"/>
    <b v="0"/>
    <x v="78"/>
    <b v="0"/>
    <x v="109"/>
    <e v="#DIV/0!"/>
    <x v="0"/>
    <s v="animation"/>
    <x v="451"/>
    <x v="451"/>
  </r>
  <r>
    <n v="452"/>
    <s v="Lost in the Shadows"/>
    <x v="451"/>
    <n v="750"/>
    <n v="480"/>
    <x v="2"/>
    <x v="0"/>
    <s v="USD"/>
    <n v="1431536015"/>
    <n v="1428944015"/>
    <b v="0"/>
    <x v="8"/>
    <b v="0"/>
    <x v="378"/>
    <n v="40"/>
    <x v="0"/>
    <s v="animation"/>
    <x v="452"/>
    <x v="452"/>
  </r>
  <r>
    <n v="453"/>
    <s v="Jamboni Brothers Pizza Pilot"/>
    <x v="452"/>
    <n v="94875"/>
    <n v="26"/>
    <x v="2"/>
    <x v="0"/>
    <s v="USD"/>
    <n v="1424375279"/>
    <n v="1422992879"/>
    <b v="0"/>
    <x v="84"/>
    <b v="0"/>
    <x v="379"/>
    <n v="13"/>
    <x v="0"/>
    <s v="animation"/>
    <x v="453"/>
    <x v="453"/>
  </r>
  <r>
    <n v="454"/>
    <s v="Super Hi-Speed Road Strikers"/>
    <x v="453"/>
    <n v="10000"/>
    <n v="82"/>
    <x v="2"/>
    <x v="0"/>
    <s v="USD"/>
    <n v="1417007640"/>
    <n v="1414343571"/>
    <b v="0"/>
    <x v="81"/>
    <b v="0"/>
    <x v="380"/>
    <n v="16.399999999999999"/>
    <x v="0"/>
    <s v="animation"/>
    <x v="454"/>
    <x v="454"/>
  </r>
  <r>
    <n v="455"/>
    <s v="The FunBunch Cartoon!!!"/>
    <x v="454"/>
    <n v="65000"/>
    <n v="45"/>
    <x v="2"/>
    <x v="0"/>
    <s v="USD"/>
    <n v="1334622660"/>
    <n v="1330733022"/>
    <b v="0"/>
    <x v="84"/>
    <b v="0"/>
    <x v="381"/>
    <n v="22.5"/>
    <x v="0"/>
    <s v="animation"/>
    <x v="455"/>
    <x v="455"/>
  </r>
  <r>
    <n v="456"/>
    <s v="Sideways Mohawk vs This Guy ( Comic eBook &amp; Cartoon Movie )"/>
    <x v="455"/>
    <n v="8888"/>
    <n v="61"/>
    <x v="2"/>
    <x v="0"/>
    <s v="USD"/>
    <n v="1382414340"/>
    <n v="1380559201"/>
    <b v="0"/>
    <x v="83"/>
    <b v="0"/>
    <x v="382"/>
    <n v="20.333333333333332"/>
    <x v="0"/>
    <s v="animation"/>
    <x v="456"/>
    <x v="456"/>
  </r>
  <r>
    <n v="457"/>
    <s v="phenix heart 3D animation"/>
    <x v="456"/>
    <n v="20000"/>
    <n v="0"/>
    <x v="2"/>
    <x v="5"/>
    <s v="CAD"/>
    <n v="1408213512"/>
    <n v="1405621512"/>
    <b v="0"/>
    <x v="78"/>
    <b v="0"/>
    <x v="109"/>
    <e v="#DIV/0!"/>
    <x v="0"/>
    <s v="animation"/>
    <x v="457"/>
    <x v="457"/>
  </r>
  <r>
    <n v="458"/>
    <s v="DE_dust2: Hacker's Wrath"/>
    <x v="457"/>
    <n v="10000"/>
    <n v="821"/>
    <x v="2"/>
    <x v="1"/>
    <s v="GBP"/>
    <n v="1368550060"/>
    <n v="1365958060"/>
    <b v="0"/>
    <x v="72"/>
    <b v="0"/>
    <x v="383"/>
    <n v="16.755102040816325"/>
    <x v="0"/>
    <s v="animation"/>
    <x v="458"/>
    <x v="458"/>
  </r>
  <r>
    <n v="459"/>
    <s v="Little Lamb Kidz - multi-faith characters in their 1st DVD"/>
    <x v="458"/>
    <n v="39000"/>
    <n v="25"/>
    <x v="2"/>
    <x v="0"/>
    <s v="USD"/>
    <n v="1321201327"/>
    <n v="1316013727"/>
    <b v="0"/>
    <x v="29"/>
    <b v="0"/>
    <x v="384"/>
    <n v="25"/>
    <x v="0"/>
    <s v="animation"/>
    <x v="459"/>
    <x v="459"/>
  </r>
  <r>
    <n v="460"/>
    <s v="Darwin's Kiss"/>
    <x v="459"/>
    <n v="8500"/>
    <n v="25"/>
    <x v="2"/>
    <x v="0"/>
    <s v="USD"/>
    <n v="1401595200"/>
    <n v="1398862875"/>
    <b v="0"/>
    <x v="84"/>
    <b v="0"/>
    <x v="385"/>
    <n v="12.5"/>
    <x v="0"/>
    <s v="animation"/>
    <x v="460"/>
    <x v="460"/>
  </r>
  <r>
    <n v="461"/>
    <s v="Machinima film project : Open 24/7"/>
    <x v="460"/>
    <n v="550"/>
    <n v="0"/>
    <x v="2"/>
    <x v="1"/>
    <s v="GBP"/>
    <n v="1370204367"/>
    <n v="1368476367"/>
    <b v="0"/>
    <x v="78"/>
    <b v="0"/>
    <x v="109"/>
    <e v="#DIV/0!"/>
    <x v="0"/>
    <s v="animation"/>
    <x v="461"/>
    <x v="461"/>
  </r>
  <r>
    <n v="462"/>
    <s v="THE FORGOTTEN LAND"/>
    <x v="461"/>
    <n v="100000"/>
    <n v="0"/>
    <x v="2"/>
    <x v="0"/>
    <s v="USD"/>
    <n v="1312945341"/>
    <n v="1307761341"/>
    <b v="0"/>
    <x v="78"/>
    <b v="0"/>
    <x v="109"/>
    <e v="#DIV/0!"/>
    <x v="0"/>
    <s v="animation"/>
    <x v="462"/>
    <x v="462"/>
  </r>
  <r>
    <n v="463"/>
    <s v="Tuskegee Redtails"/>
    <x v="462"/>
    <n v="55000"/>
    <n v="1250"/>
    <x v="2"/>
    <x v="0"/>
    <s v="USD"/>
    <n v="1316883753"/>
    <n v="1311699753"/>
    <b v="0"/>
    <x v="202"/>
    <b v="0"/>
    <x v="386"/>
    <n v="113.63636363636364"/>
    <x v="0"/>
    <s v="animation"/>
    <x v="463"/>
    <x v="463"/>
  </r>
  <r>
    <n v="464"/>
    <s v="PokÃ©Movie - A PokÃ©monâ„¢ school project"/>
    <x v="463"/>
    <n v="1010"/>
    <n v="1"/>
    <x v="2"/>
    <x v="12"/>
    <s v="EUR"/>
    <n v="1463602935"/>
    <n v="1461874935"/>
    <b v="0"/>
    <x v="29"/>
    <b v="0"/>
    <x v="387"/>
    <n v="1"/>
    <x v="0"/>
    <s v="animation"/>
    <x v="464"/>
    <x v="464"/>
  </r>
  <r>
    <n v="465"/>
    <s v="&quot;Amp&quot; A Story About a Robot"/>
    <x v="464"/>
    <n v="512"/>
    <n v="138"/>
    <x v="2"/>
    <x v="0"/>
    <s v="USD"/>
    <n v="1403837574"/>
    <n v="1402455174"/>
    <b v="0"/>
    <x v="22"/>
    <b v="0"/>
    <x v="388"/>
    <n v="17.25"/>
    <x v="0"/>
    <s v="animation"/>
    <x v="465"/>
    <x v="465"/>
  </r>
  <r>
    <n v="466"/>
    <s v="The Legend Of The Crimson Knight"/>
    <x v="465"/>
    <n v="10000"/>
    <n v="76"/>
    <x v="2"/>
    <x v="0"/>
    <s v="USD"/>
    <n v="1347057464"/>
    <n v="1344465464"/>
    <b v="0"/>
    <x v="81"/>
    <b v="0"/>
    <x v="389"/>
    <n v="15.2"/>
    <x v="0"/>
    <s v="animation"/>
    <x v="466"/>
    <x v="466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x v="70"/>
    <b v="0"/>
    <x v="390"/>
    <n v="110.64102564102564"/>
    <x v="0"/>
    <s v="animation"/>
    <x v="467"/>
    <x v="467"/>
  </r>
  <r>
    <n v="468"/>
    <s v="Storyville: Return of the Vodou Queen"/>
    <x v="467"/>
    <n v="7500"/>
    <n v="0"/>
    <x v="2"/>
    <x v="0"/>
    <s v="USD"/>
    <n v="1341978665"/>
    <n v="1336795283"/>
    <b v="0"/>
    <x v="78"/>
    <b v="0"/>
    <x v="109"/>
    <e v="#DIV/0!"/>
    <x v="0"/>
    <s v="animation"/>
    <x v="468"/>
    <x v="468"/>
  </r>
  <r>
    <n v="469"/>
    <s v="Dreamland PERSONALISED Animated Shorts Film"/>
    <x v="468"/>
    <n v="6000"/>
    <n v="0"/>
    <x v="2"/>
    <x v="1"/>
    <s v="GBP"/>
    <n v="1409960724"/>
    <n v="1404776724"/>
    <b v="0"/>
    <x v="78"/>
    <b v="0"/>
    <x v="109"/>
    <e v="#DIV/0!"/>
    <x v="0"/>
    <s v="animation"/>
    <x v="469"/>
    <x v="469"/>
  </r>
  <r>
    <n v="470"/>
    <s v="Glippets: The Aliens next door -  Animation from Comic Strip"/>
    <x v="469"/>
    <n v="5000"/>
    <n v="51"/>
    <x v="2"/>
    <x v="0"/>
    <s v="USD"/>
    <n v="1389844800"/>
    <n v="1385524889"/>
    <b v="0"/>
    <x v="84"/>
    <b v="0"/>
    <x v="391"/>
    <n v="25.5"/>
    <x v="0"/>
    <s v="animation"/>
    <x v="470"/>
    <x v="470"/>
  </r>
  <r>
    <n v="471"/>
    <s v="Red Origins"/>
    <x v="470"/>
    <n v="55000"/>
    <n v="6541"/>
    <x v="2"/>
    <x v="0"/>
    <s v="USD"/>
    <n v="1397924379"/>
    <n v="1394039979"/>
    <b v="0"/>
    <x v="203"/>
    <b v="0"/>
    <x v="392"/>
    <n v="38.476470588235294"/>
    <x v="0"/>
    <s v="animation"/>
    <x v="471"/>
    <x v="471"/>
  </r>
  <r>
    <n v="472"/>
    <s v="3D Animation Story of an Ancient Hero: Fly Forward"/>
    <x v="471"/>
    <n v="800"/>
    <n v="141"/>
    <x v="2"/>
    <x v="0"/>
    <s v="USD"/>
    <n v="1408831718"/>
    <n v="1406239718"/>
    <b v="0"/>
    <x v="81"/>
    <b v="0"/>
    <x v="393"/>
    <n v="28.2"/>
    <x v="0"/>
    <s v="animation"/>
    <x v="472"/>
    <x v="472"/>
  </r>
  <r>
    <n v="473"/>
    <s v="QUANTUM KIDZ - 3D animated pilot - THE ULTIMATE GOAL"/>
    <x v="472"/>
    <n v="30000"/>
    <n v="861"/>
    <x v="2"/>
    <x v="0"/>
    <s v="USD"/>
    <n v="1410972319"/>
    <n v="1408380319"/>
    <b v="0"/>
    <x v="25"/>
    <b v="0"/>
    <x v="394"/>
    <n v="61.5"/>
    <x v="0"/>
    <s v="animation"/>
    <x v="473"/>
    <x v="473"/>
  </r>
  <r>
    <n v="474"/>
    <s v="TAO Mr. Fantastic!!"/>
    <x v="473"/>
    <n v="3300"/>
    <n v="1"/>
    <x v="2"/>
    <x v="0"/>
    <s v="USD"/>
    <n v="1487318029"/>
    <n v="1484726029"/>
    <b v="0"/>
    <x v="29"/>
    <b v="0"/>
    <x v="395"/>
    <n v="1"/>
    <x v="0"/>
    <s v="animation"/>
    <x v="474"/>
    <x v="474"/>
  </r>
  <r>
    <n v="475"/>
    <s v="Tropiki-Meet the Tikis animated/cartoon series-Monkey Tiki"/>
    <x v="474"/>
    <n v="2000"/>
    <n v="0"/>
    <x v="2"/>
    <x v="0"/>
    <s v="USD"/>
    <n v="1430877843"/>
    <n v="1428285843"/>
    <b v="0"/>
    <x v="78"/>
    <b v="0"/>
    <x v="109"/>
    <e v="#DIV/0!"/>
    <x v="0"/>
    <s v="animation"/>
    <x v="475"/>
    <x v="475"/>
  </r>
  <r>
    <n v="476"/>
    <s v="Sight Word Music Videos"/>
    <x v="475"/>
    <n v="220000"/>
    <n v="4906.59"/>
    <x v="2"/>
    <x v="0"/>
    <s v="USD"/>
    <n v="1401767940"/>
    <n v="1398727441"/>
    <b v="0"/>
    <x v="204"/>
    <b v="0"/>
    <x v="396"/>
    <n v="39.569274193548388"/>
    <x v="0"/>
    <s v="animation"/>
    <x v="476"/>
    <x v="476"/>
  </r>
  <r>
    <n v="477"/>
    <s v="Hymn of Unity"/>
    <x v="476"/>
    <n v="1500"/>
    <n v="0"/>
    <x v="2"/>
    <x v="0"/>
    <s v="USD"/>
    <n v="1337371334"/>
    <n v="1332187334"/>
    <b v="0"/>
    <x v="78"/>
    <b v="0"/>
    <x v="109"/>
    <e v="#DIV/0!"/>
    <x v="0"/>
    <s v="animation"/>
    <x v="477"/>
    <x v="477"/>
  </r>
  <r>
    <n v="478"/>
    <s v="BABY HUEY IN A FEATURE FILM /  &quot;LUCKY DUCK&quot;"/>
    <x v="477"/>
    <n v="10000"/>
    <n v="0"/>
    <x v="2"/>
    <x v="0"/>
    <s v="USD"/>
    <n v="1427921509"/>
    <n v="1425333109"/>
    <b v="0"/>
    <x v="78"/>
    <b v="0"/>
    <x v="109"/>
    <e v="#DIV/0!"/>
    <x v="0"/>
    <s v="animation"/>
    <x v="478"/>
    <x v="478"/>
  </r>
  <r>
    <n v="479"/>
    <s v="Harvard Math 55A and Stanford Math 51H Animated!"/>
    <x v="478"/>
    <n v="15000"/>
    <n v="4884"/>
    <x v="2"/>
    <x v="0"/>
    <s v="USD"/>
    <n v="1416566835"/>
    <n v="1411379235"/>
    <b v="0"/>
    <x v="165"/>
    <b v="0"/>
    <x v="397"/>
    <n v="88.8"/>
    <x v="0"/>
    <s v="animation"/>
    <x v="479"/>
    <x v="479"/>
  </r>
  <r>
    <n v="480"/>
    <s v="The CafÃ©"/>
    <x v="479"/>
    <n v="40000"/>
    <n v="7764"/>
    <x v="2"/>
    <x v="0"/>
    <s v="USD"/>
    <n v="1376049615"/>
    <n v="1373457615"/>
    <b v="0"/>
    <x v="205"/>
    <b v="0"/>
    <x v="398"/>
    <n v="55.457142857142856"/>
    <x v="0"/>
    <s v="animation"/>
    <x v="480"/>
    <x v="480"/>
  </r>
  <r>
    <n v="481"/>
    <s v="ERA"/>
    <x v="480"/>
    <n v="30000"/>
    <n v="1830"/>
    <x v="2"/>
    <x v="0"/>
    <s v="USD"/>
    <n v="1349885289"/>
    <n v="1347293289"/>
    <b v="0"/>
    <x v="64"/>
    <b v="0"/>
    <x v="399"/>
    <n v="87.142857142857139"/>
    <x v="0"/>
    <s v="animation"/>
    <x v="481"/>
    <x v="481"/>
  </r>
  <r>
    <n v="482"/>
    <s v="Animated Stand-up Routines Shenanigans"/>
    <x v="481"/>
    <n v="10000"/>
    <n v="10"/>
    <x v="2"/>
    <x v="0"/>
    <s v="USD"/>
    <n v="1460644440"/>
    <n v="1458336690"/>
    <b v="0"/>
    <x v="29"/>
    <b v="0"/>
    <x v="370"/>
    <n v="10"/>
    <x v="0"/>
    <s v="animation"/>
    <x v="482"/>
    <x v="482"/>
  </r>
  <r>
    <n v="483"/>
    <s v="Misri Bunch: Names of Allah series 2"/>
    <x v="482"/>
    <n v="15000"/>
    <n v="7530"/>
    <x v="2"/>
    <x v="1"/>
    <s v="GBP"/>
    <n v="1359434672"/>
    <n v="1354250672"/>
    <b v="0"/>
    <x v="206"/>
    <b v="0"/>
    <x v="400"/>
    <n v="51.224489795918366"/>
    <x v="0"/>
    <s v="animation"/>
    <x v="483"/>
    <x v="483"/>
  </r>
  <r>
    <n v="484"/>
    <s v="The Diddlys &quot;Steam powered Superheroes&quot;"/>
    <x v="483"/>
    <n v="80000"/>
    <n v="149"/>
    <x v="2"/>
    <x v="1"/>
    <s v="GBP"/>
    <n v="1446766372"/>
    <n v="1443220372"/>
    <b v="0"/>
    <x v="202"/>
    <b v="0"/>
    <x v="401"/>
    <n v="13.545454545454545"/>
    <x v="0"/>
    <s v="animation"/>
    <x v="484"/>
    <x v="484"/>
  </r>
  <r>
    <n v="485"/>
    <s v="The Lighthouse and the Lock cartoon - funny stuff for kids."/>
    <x v="484"/>
    <n v="37956"/>
    <n v="8315.01"/>
    <x v="2"/>
    <x v="1"/>
    <s v="GBP"/>
    <n v="1368792499"/>
    <n v="1366200499"/>
    <b v="0"/>
    <x v="207"/>
    <b v="0"/>
    <x v="402"/>
    <n v="66.520080000000007"/>
    <x v="0"/>
    <s v="animation"/>
    <x v="485"/>
    <x v="485"/>
  </r>
  <r>
    <n v="486"/>
    <s v="'WORLD FRIENDS' - Changing the way children learn and play !"/>
    <x v="485"/>
    <n v="550000"/>
    <n v="50"/>
    <x v="2"/>
    <x v="2"/>
    <s v="AUD"/>
    <n v="1401662239"/>
    <n v="1399070239"/>
    <b v="0"/>
    <x v="29"/>
    <b v="0"/>
    <x v="403"/>
    <n v="50"/>
    <x v="0"/>
    <s v="animation"/>
    <x v="486"/>
    <x v="486"/>
  </r>
  <r>
    <n v="487"/>
    <s v="The Adventures of Daryl and Straight Man"/>
    <x v="486"/>
    <n v="50000"/>
    <n v="0"/>
    <x v="2"/>
    <x v="5"/>
    <s v="CAD"/>
    <n v="1482678994"/>
    <n v="1477491394"/>
    <b v="0"/>
    <x v="78"/>
    <b v="0"/>
    <x v="109"/>
    <e v="#DIV/0!"/>
    <x v="0"/>
    <s v="animation"/>
    <x v="487"/>
    <x v="487"/>
  </r>
  <r>
    <n v="488"/>
    <s v="City Animals independent cartoon series"/>
    <x v="487"/>
    <n v="12000"/>
    <n v="0"/>
    <x v="2"/>
    <x v="0"/>
    <s v="USD"/>
    <n v="1483924700"/>
    <n v="1481332700"/>
    <b v="0"/>
    <x v="78"/>
    <b v="0"/>
    <x v="109"/>
    <e v="#DIV/0!"/>
    <x v="0"/>
    <s v="animation"/>
    <x v="488"/>
    <x v="488"/>
  </r>
  <r>
    <n v="489"/>
    <s v="THE GUINEAS SHOW"/>
    <x v="488"/>
    <n v="74997"/>
    <n v="215"/>
    <x v="2"/>
    <x v="0"/>
    <s v="USD"/>
    <n v="1325763180"/>
    <n v="1323084816"/>
    <b v="0"/>
    <x v="83"/>
    <b v="0"/>
    <x v="404"/>
    <n v="71.666666666666671"/>
    <x v="0"/>
    <s v="animation"/>
    <x v="489"/>
    <x v="489"/>
  </r>
  <r>
    <n v="490"/>
    <s v="PROJECT IS CANCELLED"/>
    <x v="489"/>
    <n v="1000"/>
    <n v="0"/>
    <x v="2"/>
    <x v="0"/>
    <s v="USD"/>
    <n v="1345677285"/>
    <n v="1343085285"/>
    <b v="0"/>
    <x v="78"/>
    <b v="0"/>
    <x v="109"/>
    <e v="#DIV/0!"/>
    <x v="0"/>
    <s v="animation"/>
    <x v="490"/>
    <x v="490"/>
  </r>
  <r>
    <n v="491"/>
    <s v="Guess What? Gus"/>
    <x v="490"/>
    <n v="10000"/>
    <n v="0"/>
    <x v="2"/>
    <x v="0"/>
    <s v="USD"/>
    <n v="1453937699"/>
    <n v="1451345699"/>
    <b v="0"/>
    <x v="78"/>
    <b v="0"/>
    <x v="109"/>
    <e v="#DIV/0!"/>
    <x v="0"/>
    <s v="animation"/>
    <x v="491"/>
    <x v="491"/>
  </r>
  <r>
    <n v="492"/>
    <s v="Project: eXelcius - Next Generation Movie"/>
    <x v="491"/>
    <n v="10000000"/>
    <n v="0"/>
    <x v="2"/>
    <x v="11"/>
    <s v="SEK"/>
    <n v="1476319830"/>
    <n v="1471135830"/>
    <b v="0"/>
    <x v="78"/>
    <b v="0"/>
    <x v="109"/>
    <e v="#DIV/0!"/>
    <x v="0"/>
    <s v="animation"/>
    <x v="492"/>
    <x v="492"/>
  </r>
  <r>
    <n v="493"/>
    <s v="Joc Barrera The Chupacabra Hunter"/>
    <x v="492"/>
    <n v="30000"/>
    <n v="0"/>
    <x v="2"/>
    <x v="1"/>
    <s v="GBP"/>
    <n v="1432142738"/>
    <n v="1429550738"/>
    <b v="0"/>
    <x v="78"/>
    <b v="0"/>
    <x v="109"/>
    <e v="#DIV/0!"/>
    <x v="0"/>
    <s v="animation"/>
    <x v="493"/>
    <x v="493"/>
  </r>
  <r>
    <n v="494"/>
    <s v="The Grigori"/>
    <x v="493"/>
    <n v="20000"/>
    <n v="31"/>
    <x v="2"/>
    <x v="0"/>
    <s v="USD"/>
    <n v="1404356400"/>
    <n v="1402343765"/>
    <b v="0"/>
    <x v="83"/>
    <b v="0"/>
    <x v="405"/>
    <n v="10.333333333333334"/>
    <x v="0"/>
    <s v="animation"/>
    <x v="494"/>
    <x v="494"/>
  </r>
  <r>
    <n v="495"/>
    <s v="Average Heroes pilot"/>
    <x v="494"/>
    <n v="7000"/>
    <n v="0"/>
    <x v="2"/>
    <x v="0"/>
    <s v="USD"/>
    <n v="1437076305"/>
    <n v="1434484305"/>
    <b v="0"/>
    <x v="78"/>
    <b v="0"/>
    <x v="109"/>
    <e v="#DIV/0!"/>
    <x v="0"/>
    <s v="animation"/>
    <x v="495"/>
    <x v="495"/>
  </r>
  <r>
    <n v="496"/>
    <s v="Airships and Anatasia: The Movie"/>
    <x v="495"/>
    <n v="60000"/>
    <n v="1"/>
    <x v="2"/>
    <x v="0"/>
    <s v="USD"/>
    <n v="1392070874"/>
    <n v="1386886874"/>
    <b v="0"/>
    <x v="29"/>
    <b v="0"/>
    <x v="406"/>
    <n v="1"/>
    <x v="0"/>
    <s v="animation"/>
    <x v="496"/>
    <x v="496"/>
  </r>
  <r>
    <n v="497"/>
    <s v="Galaxy Probe Kids"/>
    <x v="496"/>
    <n v="4480"/>
    <n v="30"/>
    <x v="2"/>
    <x v="0"/>
    <s v="USD"/>
    <n v="1419483600"/>
    <n v="1414889665"/>
    <b v="0"/>
    <x v="83"/>
    <b v="0"/>
    <x v="407"/>
    <n v="10"/>
    <x v="0"/>
    <s v="animation"/>
    <x v="497"/>
    <x v="497"/>
  </r>
  <r>
    <n v="498"/>
    <s v="ANGAL TENTARA and The Root of All Evil"/>
    <x v="497"/>
    <n v="65108"/>
    <n v="2994"/>
    <x v="2"/>
    <x v="0"/>
    <s v="USD"/>
    <n v="1324664249"/>
    <n v="1321035449"/>
    <b v="0"/>
    <x v="19"/>
    <b v="0"/>
    <x v="408"/>
    <n v="136.09090909090909"/>
    <x v="0"/>
    <s v="animation"/>
    <x v="498"/>
    <x v="498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x v="55"/>
    <b v="0"/>
    <x v="409"/>
    <n v="73.461538461538467"/>
    <x v="0"/>
    <s v="animation"/>
    <x v="499"/>
    <x v="499"/>
  </r>
  <r>
    <n v="500"/>
    <s v="Stephen Colbert animated video"/>
    <x v="499"/>
    <n v="6500"/>
    <n v="215"/>
    <x v="2"/>
    <x v="0"/>
    <s v="USD"/>
    <n v="1273356960"/>
    <n v="1268255751"/>
    <b v="0"/>
    <x v="80"/>
    <b v="0"/>
    <x v="410"/>
    <n v="53.75"/>
    <x v="0"/>
    <s v="animation"/>
    <x v="500"/>
    <x v="500"/>
  </r>
  <r>
    <n v="501"/>
    <s v="World War 4"/>
    <x v="500"/>
    <n v="10000"/>
    <n v="0"/>
    <x v="2"/>
    <x v="0"/>
    <s v="USD"/>
    <n v="1310189851"/>
    <n v="1307597851"/>
    <b v="0"/>
    <x v="78"/>
    <b v="0"/>
    <x v="109"/>
    <e v="#DIV/0!"/>
    <x v="0"/>
    <s v="animation"/>
    <x v="501"/>
    <x v="501"/>
  </r>
  <r>
    <n v="502"/>
    <s v="Strawberry Bowl"/>
    <x v="501"/>
    <n v="20000"/>
    <n v="230"/>
    <x v="2"/>
    <x v="0"/>
    <s v="USD"/>
    <n v="1332073025"/>
    <n v="1329484625"/>
    <b v="0"/>
    <x v="80"/>
    <b v="0"/>
    <x v="411"/>
    <n v="57.5"/>
    <x v="0"/>
    <s v="animation"/>
    <x v="502"/>
    <x v="502"/>
  </r>
  <r>
    <n v="503"/>
    <s v="Jimmy There and Back - Documentary Animation"/>
    <x v="502"/>
    <n v="6500"/>
    <n v="114"/>
    <x v="2"/>
    <x v="1"/>
    <s v="GBP"/>
    <n v="1421498303"/>
    <n v="1418906303"/>
    <b v="0"/>
    <x v="82"/>
    <b v="0"/>
    <x v="412"/>
    <n v="12.666666666666666"/>
    <x v="0"/>
    <s v="animation"/>
    <x v="503"/>
    <x v="503"/>
  </r>
  <r>
    <n v="504"/>
    <s v="Woodsy Owl Animation: Cartoons That Give A Hoot!"/>
    <x v="503"/>
    <n v="24500"/>
    <n v="335"/>
    <x v="2"/>
    <x v="0"/>
    <s v="USD"/>
    <n v="1334097387"/>
    <n v="1328916987"/>
    <b v="0"/>
    <x v="81"/>
    <b v="0"/>
    <x v="413"/>
    <n v="67"/>
    <x v="0"/>
    <s v="animation"/>
    <x v="504"/>
    <x v="504"/>
  </r>
  <r>
    <n v="505"/>
    <s v="MY4FACES THE ANIMATED MOVIE"/>
    <x v="504"/>
    <n v="12000"/>
    <n v="52"/>
    <x v="2"/>
    <x v="0"/>
    <s v="USD"/>
    <n v="1451010086"/>
    <n v="1447122086"/>
    <b v="0"/>
    <x v="25"/>
    <b v="0"/>
    <x v="414"/>
    <n v="3.7142857142857144"/>
    <x v="0"/>
    <s v="animation"/>
    <x v="505"/>
    <x v="505"/>
  </r>
  <r>
    <n v="506"/>
    <s v="Age of Spirit: The Battle in Heaven"/>
    <x v="505"/>
    <n v="200000"/>
    <n v="250"/>
    <x v="2"/>
    <x v="0"/>
    <s v="USD"/>
    <n v="1376140520"/>
    <n v="1373548520"/>
    <b v="0"/>
    <x v="29"/>
    <b v="0"/>
    <x v="415"/>
    <n v="250"/>
    <x v="0"/>
    <s v="animation"/>
    <x v="506"/>
    <x v="506"/>
  </r>
  <r>
    <n v="507"/>
    <s v="Code Monkeys"/>
    <x v="506"/>
    <n v="20000"/>
    <n v="640"/>
    <x v="2"/>
    <x v="0"/>
    <s v="USD"/>
    <n v="1350687657"/>
    <n v="1346799657"/>
    <b v="0"/>
    <x v="73"/>
    <b v="0"/>
    <x v="416"/>
    <n v="64"/>
    <x v="0"/>
    <s v="animation"/>
    <x v="507"/>
    <x v="507"/>
  </r>
  <r>
    <n v="508"/>
    <s v="Heroes Faith II (Superior Soldier)"/>
    <x v="507"/>
    <n v="50000"/>
    <n v="400"/>
    <x v="2"/>
    <x v="0"/>
    <s v="USD"/>
    <n v="1337955240"/>
    <n v="1332808501"/>
    <b v="0"/>
    <x v="83"/>
    <b v="0"/>
    <x v="417"/>
    <n v="133.33333333333334"/>
    <x v="0"/>
    <s v="animation"/>
    <x v="508"/>
    <x v="508"/>
  </r>
  <r>
    <n v="509"/>
    <s v="Indian in Chelsea - Web Animated series"/>
    <x v="508"/>
    <n v="5000"/>
    <n v="10"/>
    <x v="2"/>
    <x v="1"/>
    <s v="GBP"/>
    <n v="1435504170"/>
    <n v="1432912170"/>
    <b v="0"/>
    <x v="29"/>
    <b v="0"/>
    <x v="418"/>
    <n v="10"/>
    <x v="0"/>
    <s v="animation"/>
    <x v="509"/>
    <x v="509"/>
  </r>
  <r>
    <n v="510"/>
    <s v="TPI Episode 2: Doomsday Dean"/>
    <x v="509"/>
    <n v="14000"/>
    <n v="0"/>
    <x v="2"/>
    <x v="0"/>
    <s v="USD"/>
    <n v="1456805639"/>
    <n v="1454213639"/>
    <b v="0"/>
    <x v="78"/>
    <b v="0"/>
    <x v="109"/>
    <e v="#DIV/0!"/>
    <x v="0"/>
    <s v="animation"/>
    <x v="510"/>
    <x v="510"/>
  </r>
  <r>
    <n v="511"/>
    <s v="Stuck On An Eyeland"/>
    <x v="510"/>
    <n v="5000"/>
    <n v="150"/>
    <x v="2"/>
    <x v="0"/>
    <s v="USD"/>
    <n v="1365228982"/>
    <n v="1362640582"/>
    <b v="0"/>
    <x v="81"/>
    <b v="0"/>
    <x v="419"/>
    <n v="30"/>
    <x v="0"/>
    <s v="animation"/>
    <x v="511"/>
    <x v="511"/>
  </r>
  <r>
    <n v="512"/>
    <s v="Otherkin The Animated Series"/>
    <x v="511"/>
    <n v="8000"/>
    <n v="11"/>
    <x v="2"/>
    <x v="0"/>
    <s v="USD"/>
    <n v="1479667727"/>
    <n v="1475776127"/>
    <b v="0"/>
    <x v="84"/>
    <b v="0"/>
    <x v="420"/>
    <n v="5.5"/>
    <x v="0"/>
    <s v="animation"/>
    <x v="512"/>
    <x v="512"/>
  </r>
  <r>
    <n v="513"/>
    <s v="Paradigm Spiral - The Animated Series"/>
    <x v="512"/>
    <n v="50000"/>
    <n v="6962"/>
    <x v="2"/>
    <x v="0"/>
    <s v="USD"/>
    <n v="1471244400"/>
    <n v="1467387705"/>
    <b v="0"/>
    <x v="32"/>
    <b v="0"/>
    <x v="421"/>
    <n v="102.38235294117646"/>
    <x v="0"/>
    <s v="animation"/>
    <x v="513"/>
    <x v="513"/>
  </r>
  <r>
    <n v="514"/>
    <s v="I'm Sticking With You."/>
    <x v="513"/>
    <n v="1500"/>
    <n v="50"/>
    <x v="2"/>
    <x v="5"/>
    <s v="CAD"/>
    <n v="1407595447"/>
    <n v="1405003447"/>
    <b v="0"/>
    <x v="83"/>
    <b v="0"/>
    <x v="422"/>
    <n v="16.666666666666668"/>
    <x v="0"/>
    <s v="animation"/>
    <x v="514"/>
    <x v="514"/>
  </r>
  <r>
    <n v="515"/>
    <s v="A Tale of Faith - An Animated Short Film"/>
    <x v="514"/>
    <n v="97000"/>
    <n v="24651"/>
    <x v="2"/>
    <x v="0"/>
    <s v="USD"/>
    <n v="1451389601"/>
    <n v="1447933601"/>
    <b v="0"/>
    <x v="69"/>
    <b v="0"/>
    <x v="423"/>
    <n v="725.02941176470586"/>
    <x v="0"/>
    <s v="animation"/>
    <x v="515"/>
    <x v="515"/>
  </r>
  <r>
    <n v="516"/>
    <s v="Shipmates"/>
    <x v="515"/>
    <n v="5000"/>
    <n v="0"/>
    <x v="2"/>
    <x v="1"/>
    <s v="GBP"/>
    <n v="1432752080"/>
    <n v="1427568080"/>
    <b v="0"/>
    <x v="78"/>
    <b v="0"/>
    <x v="109"/>
    <e v="#DIV/0!"/>
    <x v="0"/>
    <s v="animation"/>
    <x v="516"/>
    <x v="516"/>
  </r>
  <r>
    <n v="517"/>
    <s v="Honeybee: The Animated Series Trailer"/>
    <x v="516"/>
    <n v="15000"/>
    <n v="205"/>
    <x v="2"/>
    <x v="0"/>
    <s v="USD"/>
    <n v="1486046761"/>
    <n v="1483454761"/>
    <b v="0"/>
    <x v="83"/>
    <b v="0"/>
    <x v="424"/>
    <n v="68.333333333333329"/>
    <x v="0"/>
    <s v="animation"/>
    <x v="517"/>
    <x v="517"/>
  </r>
  <r>
    <n v="518"/>
    <s v="Somorrah"/>
    <x v="517"/>
    <n v="7175"/>
    <n v="0"/>
    <x v="2"/>
    <x v="0"/>
    <s v="USD"/>
    <n v="1441550760"/>
    <n v="1438958824"/>
    <b v="0"/>
    <x v="78"/>
    <b v="0"/>
    <x v="109"/>
    <e v="#DIV/0!"/>
    <x v="0"/>
    <s v="animation"/>
    <x v="518"/>
    <x v="518"/>
  </r>
  <r>
    <n v="519"/>
    <s v="M dot Strange's &quot;I am Nightmare&quot;"/>
    <x v="518"/>
    <n v="12001"/>
    <n v="2746"/>
    <x v="2"/>
    <x v="0"/>
    <s v="USD"/>
    <n v="1354699421"/>
    <n v="1352107421"/>
    <b v="0"/>
    <x v="16"/>
    <b v="0"/>
    <x v="425"/>
    <n v="39.228571428571428"/>
    <x v="0"/>
    <s v="animation"/>
    <x v="519"/>
    <x v="519"/>
  </r>
  <r>
    <n v="520"/>
    <s v="Darktales The Play"/>
    <x v="519"/>
    <n v="5000"/>
    <n v="5105"/>
    <x v="0"/>
    <x v="1"/>
    <s v="GBP"/>
    <n v="1449766261"/>
    <n v="1447174261"/>
    <b v="0"/>
    <x v="69"/>
    <b v="1"/>
    <x v="426"/>
    <n v="150.14705882352942"/>
    <x v="1"/>
    <s v="plays"/>
    <x v="520"/>
    <x v="520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x v="66"/>
    <b v="1"/>
    <x v="427"/>
    <n v="93.428571428571431"/>
    <x v="1"/>
    <s v="plays"/>
    <x v="521"/>
    <x v="521"/>
  </r>
  <r>
    <n v="522"/>
    <s v="COMPASS PLAYERS"/>
    <x v="521"/>
    <n v="3000"/>
    <n v="3440"/>
    <x v="0"/>
    <x v="0"/>
    <s v="USD"/>
    <n v="1458518325"/>
    <n v="1456793925"/>
    <b v="0"/>
    <x v="162"/>
    <b v="1"/>
    <x v="89"/>
    <n v="110.96774193548387"/>
    <x v="1"/>
    <s v="plays"/>
    <x v="522"/>
    <x v="522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x v="87"/>
    <b v="1"/>
    <x v="428"/>
    <n v="71.785714285714292"/>
    <x v="1"/>
    <s v="plays"/>
    <x v="523"/>
    <x v="523"/>
  </r>
  <r>
    <n v="524"/>
    <s v="Zero Down"/>
    <x v="523"/>
    <n v="3500"/>
    <n v="3803.55"/>
    <x v="0"/>
    <x v="1"/>
    <s v="GBP"/>
    <n v="1464801169"/>
    <n v="1462209169"/>
    <b v="0"/>
    <x v="208"/>
    <b v="1"/>
    <x v="429"/>
    <n v="29.258076923076924"/>
    <x v="1"/>
    <s v="plays"/>
    <x v="524"/>
    <x v="524"/>
  </r>
  <r>
    <n v="525"/>
    <s v="EUPHORIA! A New Play by John Corigliano"/>
    <x v="524"/>
    <n v="12000"/>
    <n v="12000"/>
    <x v="0"/>
    <x v="0"/>
    <s v="USD"/>
    <n v="1410601041"/>
    <n v="1406713041"/>
    <b v="0"/>
    <x v="8"/>
    <b v="1"/>
    <x v="31"/>
    <n v="1000"/>
    <x v="1"/>
    <s v="plays"/>
    <x v="525"/>
    <x v="525"/>
  </r>
  <r>
    <n v="526"/>
    <s v="Victory by Madicken Malm"/>
    <x v="525"/>
    <n v="1500"/>
    <n v="1710"/>
    <x v="0"/>
    <x v="1"/>
    <s v="GBP"/>
    <n v="1438966800"/>
    <n v="1436278344"/>
    <b v="0"/>
    <x v="23"/>
    <b v="1"/>
    <x v="430"/>
    <n v="74.347826086956516"/>
    <x v="1"/>
    <s v="plays"/>
    <x v="526"/>
    <x v="526"/>
  </r>
  <r>
    <n v="527"/>
    <s v="Omega Kids - a new play"/>
    <x v="526"/>
    <n v="10000"/>
    <n v="10085"/>
    <x v="0"/>
    <x v="0"/>
    <s v="USD"/>
    <n v="1487347500"/>
    <n v="1484715366"/>
    <b v="0"/>
    <x v="150"/>
    <b v="1"/>
    <x v="431"/>
    <n v="63.829113924050631"/>
    <x v="1"/>
    <s v="plays"/>
    <x v="527"/>
    <x v="527"/>
  </r>
  <r>
    <n v="528"/>
    <s v="Devastated No Matter What"/>
    <x v="527"/>
    <n v="1150"/>
    <n v="1330"/>
    <x v="0"/>
    <x v="0"/>
    <s v="USD"/>
    <n v="1434921600"/>
    <n v="1433109907"/>
    <b v="0"/>
    <x v="209"/>
    <b v="1"/>
    <x v="432"/>
    <n v="44.333333333333336"/>
    <x v="1"/>
    <s v="plays"/>
    <x v="528"/>
    <x v="528"/>
  </r>
  <r>
    <n v="529"/>
    <s v="Snowglobe Theatre presents: &quot;Much Ado about Nothing&quot;"/>
    <x v="528"/>
    <n v="1200"/>
    <n v="1565"/>
    <x v="0"/>
    <x v="5"/>
    <s v="CAD"/>
    <n v="1484110800"/>
    <n v="1482281094"/>
    <b v="0"/>
    <x v="59"/>
    <b v="1"/>
    <x v="433"/>
    <n v="86.944444444444443"/>
    <x v="1"/>
    <s v="plays"/>
    <x v="529"/>
    <x v="529"/>
  </r>
  <r>
    <n v="530"/>
    <s v="Corners Grove"/>
    <x v="529"/>
    <n v="3405"/>
    <n v="3670"/>
    <x v="0"/>
    <x v="0"/>
    <s v="USD"/>
    <n v="1435111200"/>
    <n v="1433254268"/>
    <b v="0"/>
    <x v="60"/>
    <b v="1"/>
    <x v="434"/>
    <n v="126.55172413793103"/>
    <x v="1"/>
    <s v="plays"/>
    <x v="530"/>
    <x v="530"/>
  </r>
  <r>
    <n v="531"/>
    <s v="COMPASS PLAYERS presents SYLVIA by A. R. Gurney"/>
    <x v="530"/>
    <n v="4000"/>
    <n v="4000"/>
    <x v="0"/>
    <x v="0"/>
    <s v="USD"/>
    <n v="1481957940"/>
    <n v="1478050429"/>
    <b v="0"/>
    <x v="162"/>
    <b v="1"/>
    <x v="31"/>
    <n v="129.03225806451613"/>
    <x v="1"/>
    <s v="plays"/>
    <x v="531"/>
    <x v="531"/>
  </r>
  <r>
    <n v="532"/>
    <s v="Walken On Sunshine"/>
    <x v="531"/>
    <n v="10000"/>
    <n v="12325"/>
    <x v="0"/>
    <x v="0"/>
    <s v="USD"/>
    <n v="1463098208"/>
    <n v="1460506208"/>
    <b v="0"/>
    <x v="210"/>
    <b v="1"/>
    <x v="435"/>
    <n v="71.242774566473983"/>
    <x v="1"/>
    <s v="plays"/>
    <x v="532"/>
    <x v="532"/>
  </r>
  <r>
    <n v="533"/>
    <s v="Foresight"/>
    <x v="532"/>
    <n v="2000"/>
    <n v="2004"/>
    <x v="0"/>
    <x v="1"/>
    <s v="GBP"/>
    <n v="1463394365"/>
    <n v="1461320765"/>
    <b v="0"/>
    <x v="57"/>
    <b v="1"/>
    <x v="20"/>
    <n v="117.88235294117646"/>
    <x v="1"/>
    <s v="plays"/>
    <x v="533"/>
    <x v="533"/>
  </r>
  <r>
    <n v="534"/>
    <s v="Theatre for restorative justice - help us get to Belgium!"/>
    <x v="533"/>
    <n v="15000"/>
    <n v="15700"/>
    <x v="0"/>
    <x v="10"/>
    <s v="NOK"/>
    <n v="1446418800"/>
    <n v="1443036470"/>
    <b v="0"/>
    <x v="53"/>
    <b v="1"/>
    <x v="436"/>
    <n v="327.08333333333331"/>
    <x v="1"/>
    <s v="plays"/>
    <x v="534"/>
    <x v="534"/>
  </r>
  <r>
    <n v="535"/>
    <s v="Astronauts of Hartlepool: a Brexit sci-fi for VAULT 2017"/>
    <x v="534"/>
    <n v="2000"/>
    <n v="2050"/>
    <x v="0"/>
    <x v="1"/>
    <s v="GBP"/>
    <n v="1483707905"/>
    <n v="1481115905"/>
    <b v="0"/>
    <x v="211"/>
    <b v="1"/>
    <x v="78"/>
    <n v="34.745762711864408"/>
    <x v="1"/>
    <s v="plays"/>
    <x v="535"/>
    <x v="535"/>
  </r>
  <r>
    <n v="536"/>
    <s v="Much Further Out Than You Thought @ Edinburgh Fringe 2015"/>
    <x v="535"/>
    <n v="3300"/>
    <n v="3902.5"/>
    <x v="0"/>
    <x v="1"/>
    <s v="GBP"/>
    <n v="1438624800"/>
    <n v="1435133807"/>
    <b v="0"/>
    <x v="70"/>
    <b v="1"/>
    <x v="437"/>
    <n v="100.06410256410257"/>
    <x v="1"/>
    <s v="plays"/>
    <x v="536"/>
    <x v="536"/>
  </r>
  <r>
    <n v="537"/>
    <s v="Be A Buddy Not A Bully (Anti-Bullying Stage Play TOUR)"/>
    <x v="536"/>
    <n v="2000"/>
    <n v="2410"/>
    <x v="0"/>
    <x v="0"/>
    <s v="USD"/>
    <n v="1446665191"/>
    <n v="1444069591"/>
    <b v="0"/>
    <x v="211"/>
    <b v="1"/>
    <x v="11"/>
    <n v="40.847457627118644"/>
    <x v="1"/>
    <s v="plays"/>
    <x v="537"/>
    <x v="537"/>
  </r>
  <r>
    <n v="538"/>
    <s v="Shakespeare Orange County's HAMLET: Match This!"/>
    <x v="537"/>
    <n v="5000"/>
    <n v="15121"/>
    <x v="0"/>
    <x v="0"/>
    <s v="USD"/>
    <n v="1463166263"/>
    <n v="1460574263"/>
    <b v="0"/>
    <x v="65"/>
    <b v="1"/>
    <x v="438"/>
    <n v="252.01666666666668"/>
    <x v="1"/>
    <s v="plays"/>
    <x v="538"/>
    <x v="538"/>
  </r>
  <r>
    <n v="539"/>
    <s v="&quot;The Tale of The Cockatrice&quot; by Peafrog Puppetry"/>
    <x v="538"/>
    <n v="500"/>
    <n v="503.22"/>
    <x v="0"/>
    <x v="1"/>
    <s v="GBP"/>
    <n v="1467681107"/>
    <n v="1465866707"/>
    <b v="0"/>
    <x v="9"/>
    <b v="1"/>
    <x v="439"/>
    <n v="25.161000000000001"/>
    <x v="1"/>
    <s v="plays"/>
    <x v="539"/>
    <x v="539"/>
  </r>
  <r>
    <n v="540"/>
    <s v="hap's- Whats the program?"/>
    <x v="539"/>
    <n v="15000"/>
    <n v="1"/>
    <x v="2"/>
    <x v="0"/>
    <s v="USD"/>
    <n v="1423078606"/>
    <n v="1420486606"/>
    <b v="0"/>
    <x v="29"/>
    <b v="0"/>
    <x v="440"/>
    <n v="1"/>
    <x v="2"/>
    <s v="web"/>
    <x v="540"/>
    <x v="540"/>
  </r>
  <r>
    <n v="541"/>
    <s v="Deviations"/>
    <x v="540"/>
    <n v="4500"/>
    <n v="25"/>
    <x v="2"/>
    <x v="0"/>
    <s v="USD"/>
    <n v="1446080834"/>
    <n v="1443488834"/>
    <b v="0"/>
    <x v="29"/>
    <b v="0"/>
    <x v="441"/>
    <n v="25"/>
    <x v="2"/>
    <s v="web"/>
    <x v="541"/>
    <x v="541"/>
  </r>
  <r>
    <n v="542"/>
    <s v="Chronicles - History by us, as we tell it, as we share it"/>
    <x v="541"/>
    <n v="250000"/>
    <n v="1"/>
    <x v="2"/>
    <x v="0"/>
    <s v="USD"/>
    <n v="1462293716"/>
    <n v="1457113316"/>
    <b v="0"/>
    <x v="29"/>
    <b v="0"/>
    <x v="442"/>
    <n v="1"/>
    <x v="2"/>
    <s v="web"/>
    <x v="542"/>
    <x v="542"/>
  </r>
  <r>
    <n v="543"/>
    <s v="Allergy Friendly Restaurant Finder and Review Site"/>
    <x v="542"/>
    <n v="22000"/>
    <n v="70"/>
    <x v="2"/>
    <x v="2"/>
    <s v="AUD"/>
    <n v="1414807962"/>
    <n v="1412215962"/>
    <b v="0"/>
    <x v="84"/>
    <b v="0"/>
    <x v="443"/>
    <n v="35"/>
    <x v="2"/>
    <s v="web"/>
    <x v="543"/>
    <x v="543"/>
  </r>
  <r>
    <n v="544"/>
    <s v="Favowear - Shopping for your favorite clothes made simple"/>
    <x v="543"/>
    <n v="500"/>
    <n v="6"/>
    <x v="2"/>
    <x v="0"/>
    <s v="USD"/>
    <n v="1467647160"/>
    <n v="1465055160"/>
    <b v="0"/>
    <x v="84"/>
    <b v="0"/>
    <x v="444"/>
    <n v="3"/>
    <x v="2"/>
    <s v="web"/>
    <x v="544"/>
    <x v="544"/>
  </r>
  <r>
    <n v="545"/>
    <s v="Speedwapp - The best webdesign tool for Wordpress, Bootstrap"/>
    <x v="544"/>
    <n v="50000"/>
    <n v="13692"/>
    <x v="2"/>
    <x v="6"/>
    <s v="EUR"/>
    <n v="1447600389"/>
    <n v="1444140789"/>
    <b v="0"/>
    <x v="69"/>
    <b v="0"/>
    <x v="445"/>
    <n v="402.70588235294116"/>
    <x v="2"/>
    <s v="web"/>
    <x v="545"/>
    <x v="545"/>
  </r>
  <r>
    <n v="546"/>
    <s v="Lift Up Missions a Global Christian Online Platform"/>
    <x v="545"/>
    <n v="60000"/>
    <n v="52"/>
    <x v="2"/>
    <x v="0"/>
    <s v="USD"/>
    <n v="1445097715"/>
    <n v="1441209715"/>
    <b v="0"/>
    <x v="84"/>
    <b v="0"/>
    <x v="446"/>
    <n v="26"/>
    <x v="2"/>
    <s v="web"/>
    <x v="546"/>
    <x v="546"/>
  </r>
  <r>
    <n v="547"/>
    <s v="Secure Email and Document sharing"/>
    <x v="546"/>
    <n v="7500"/>
    <n v="0"/>
    <x v="2"/>
    <x v="1"/>
    <s v="GBP"/>
    <n v="1455122564"/>
    <n v="1452530564"/>
    <b v="0"/>
    <x v="78"/>
    <b v="0"/>
    <x v="109"/>
    <e v="#DIV/0!"/>
    <x v="2"/>
    <s v="web"/>
    <x v="547"/>
    <x v="547"/>
  </r>
  <r>
    <n v="548"/>
    <s v="Langwiser - video lessons with native speaking teachers"/>
    <x v="547"/>
    <n v="10000"/>
    <n v="9"/>
    <x v="2"/>
    <x v="1"/>
    <s v="GBP"/>
    <n v="1446154848"/>
    <n v="1443562848"/>
    <b v="0"/>
    <x v="29"/>
    <b v="0"/>
    <x v="447"/>
    <n v="9"/>
    <x v="2"/>
    <s v="web"/>
    <x v="548"/>
    <x v="548"/>
  </r>
  <r>
    <n v="549"/>
    <s v="Keyup.in - The gaming community that gives back."/>
    <x v="548"/>
    <n v="2500"/>
    <n v="68"/>
    <x v="2"/>
    <x v="1"/>
    <s v="GBP"/>
    <n v="1436368622"/>
    <n v="1433776622"/>
    <b v="0"/>
    <x v="22"/>
    <b v="0"/>
    <x v="448"/>
    <n v="8.5"/>
    <x v="2"/>
    <s v="web"/>
    <x v="549"/>
    <x v="549"/>
  </r>
  <r>
    <n v="550"/>
    <s v="Business &amp; Event Directory in Kingston, Ontario"/>
    <x v="549"/>
    <n v="5000"/>
    <n v="35"/>
    <x v="2"/>
    <x v="5"/>
    <s v="CAD"/>
    <n v="1485838800"/>
    <n v="1484756245"/>
    <b v="0"/>
    <x v="80"/>
    <b v="0"/>
    <x v="449"/>
    <n v="8.75"/>
    <x v="2"/>
    <s v="web"/>
    <x v="550"/>
    <x v="550"/>
  </r>
  <r>
    <n v="551"/>
    <s v="ALIBI X Nation - The Digital Black Wall Street"/>
    <x v="550"/>
    <n v="75000"/>
    <n v="3781"/>
    <x v="2"/>
    <x v="0"/>
    <s v="USD"/>
    <n v="1438451580"/>
    <n v="1434609424"/>
    <b v="0"/>
    <x v="33"/>
    <b v="0"/>
    <x v="450"/>
    <n v="135.03571428571428"/>
    <x v="2"/>
    <s v="web"/>
    <x v="551"/>
    <x v="551"/>
  </r>
  <r>
    <n v="552"/>
    <s v="Spinnable Social Media"/>
    <x v="551"/>
    <n v="45000"/>
    <n v="0"/>
    <x v="2"/>
    <x v="5"/>
    <s v="CAD"/>
    <n v="1452350896"/>
    <n v="1447166896"/>
    <b v="0"/>
    <x v="78"/>
    <b v="0"/>
    <x v="109"/>
    <e v="#DIV/0!"/>
    <x v="2"/>
    <s v="web"/>
    <x v="552"/>
    <x v="552"/>
  </r>
  <r>
    <n v="553"/>
    <s v="sellorshopusa.com"/>
    <x v="552"/>
    <n v="25000"/>
    <n v="123"/>
    <x v="2"/>
    <x v="0"/>
    <s v="USD"/>
    <n v="1415988991"/>
    <n v="1413393391"/>
    <b v="0"/>
    <x v="79"/>
    <b v="0"/>
    <x v="451"/>
    <n v="20.5"/>
    <x v="2"/>
    <s v="web"/>
    <x v="553"/>
    <x v="553"/>
  </r>
  <r>
    <n v="554"/>
    <s v="grplife, private social network for non-profit organizations"/>
    <x v="553"/>
    <n v="3870"/>
    <n v="1416"/>
    <x v="2"/>
    <x v="0"/>
    <s v="USD"/>
    <n v="1413735972"/>
    <n v="1411143972"/>
    <b v="0"/>
    <x v="19"/>
    <b v="0"/>
    <x v="452"/>
    <n v="64.36363636363636"/>
    <x v="2"/>
    <s v="web"/>
    <x v="554"/>
    <x v="554"/>
  </r>
  <r>
    <n v="555"/>
    <s v="Marketing campaign for Show-Skill.net website"/>
    <x v="554"/>
    <n v="7500"/>
    <n v="0"/>
    <x v="2"/>
    <x v="1"/>
    <s v="GBP"/>
    <n v="1465720143"/>
    <n v="1463128143"/>
    <b v="0"/>
    <x v="78"/>
    <b v="0"/>
    <x v="109"/>
    <e v="#DIV/0!"/>
    <x v="2"/>
    <s v="web"/>
    <x v="555"/>
    <x v="555"/>
  </r>
  <r>
    <n v="556"/>
    <s v="Braille Academy"/>
    <x v="555"/>
    <n v="8000"/>
    <n v="200"/>
    <x v="2"/>
    <x v="0"/>
    <s v="USD"/>
    <n v="1452112717"/>
    <n v="1449520717"/>
    <b v="0"/>
    <x v="29"/>
    <b v="0"/>
    <x v="453"/>
    <n v="200"/>
    <x v="2"/>
    <s v="web"/>
    <x v="556"/>
    <x v="556"/>
  </r>
  <r>
    <n v="557"/>
    <s v="Interactive Global Domestic Violence Platform"/>
    <x v="556"/>
    <n v="150000"/>
    <n v="1366"/>
    <x v="2"/>
    <x v="12"/>
    <s v="EUR"/>
    <n v="1480721803"/>
    <n v="1478126203"/>
    <b v="0"/>
    <x v="9"/>
    <b v="0"/>
    <x v="454"/>
    <n v="68.3"/>
    <x v="2"/>
    <s v="web"/>
    <x v="557"/>
    <x v="557"/>
  </r>
  <r>
    <n v="558"/>
    <s v="Southwest Louisville Online A Local Social Network"/>
    <x v="557"/>
    <n v="750"/>
    <n v="0"/>
    <x v="2"/>
    <x v="0"/>
    <s v="USD"/>
    <n v="1427227905"/>
    <n v="1424639505"/>
    <b v="0"/>
    <x v="78"/>
    <b v="0"/>
    <x v="109"/>
    <e v="#DIV/0!"/>
    <x v="2"/>
    <s v="web"/>
    <x v="558"/>
    <x v="558"/>
  </r>
  <r>
    <n v="559"/>
    <s v="MADE online media platform for artists and creatives"/>
    <x v="558"/>
    <n v="240000"/>
    <n v="50"/>
    <x v="2"/>
    <x v="0"/>
    <s v="USD"/>
    <n v="1449989260"/>
    <n v="1447397260"/>
    <b v="0"/>
    <x v="29"/>
    <b v="0"/>
    <x v="455"/>
    <n v="50"/>
    <x v="2"/>
    <s v="web"/>
    <x v="559"/>
    <x v="559"/>
  </r>
  <r>
    <n v="560"/>
    <s v="DOWNLOAD THE INTERNET,...."/>
    <x v="559"/>
    <n v="100000"/>
    <n v="12"/>
    <x v="2"/>
    <x v="5"/>
    <s v="CAD"/>
    <n v="1418841045"/>
    <n v="1416249045"/>
    <b v="0"/>
    <x v="83"/>
    <b v="0"/>
    <x v="362"/>
    <n v="4"/>
    <x v="2"/>
    <s v="web"/>
    <x v="560"/>
    <x v="560"/>
  </r>
  <r>
    <n v="561"/>
    <s v="CheckMate Careers"/>
    <x v="560"/>
    <n v="15000"/>
    <n v="55"/>
    <x v="2"/>
    <x v="0"/>
    <s v="USD"/>
    <n v="1445874513"/>
    <n v="1442850513"/>
    <b v="0"/>
    <x v="84"/>
    <b v="0"/>
    <x v="456"/>
    <n v="27.5"/>
    <x v="2"/>
    <s v="web"/>
    <x v="561"/>
    <x v="561"/>
  </r>
  <r>
    <n v="562"/>
    <s v="International/Domestic Student room platform"/>
    <x v="561"/>
    <n v="50000"/>
    <n v="0"/>
    <x v="2"/>
    <x v="9"/>
    <s v="EUR"/>
    <n v="1482052815"/>
    <n v="1479460815"/>
    <b v="0"/>
    <x v="78"/>
    <b v="0"/>
    <x v="109"/>
    <e v="#DIV/0!"/>
    <x v="2"/>
    <s v="web"/>
    <x v="562"/>
    <x v="562"/>
  </r>
  <r>
    <n v="563"/>
    <s v="time-care.com - Helping People Remember The Simple Things"/>
    <x v="562"/>
    <n v="75000"/>
    <n v="68"/>
    <x v="2"/>
    <x v="2"/>
    <s v="AUD"/>
    <n v="1424137247"/>
    <n v="1421545247"/>
    <b v="0"/>
    <x v="84"/>
    <b v="0"/>
    <x v="457"/>
    <n v="34"/>
    <x v="2"/>
    <s v="web"/>
    <x v="563"/>
    <x v="563"/>
  </r>
  <r>
    <n v="564"/>
    <s v="TOC TOC TROC"/>
    <x v="563"/>
    <n v="18000"/>
    <n v="1"/>
    <x v="2"/>
    <x v="6"/>
    <s v="EUR"/>
    <n v="1457822275"/>
    <n v="1455230275"/>
    <b v="0"/>
    <x v="29"/>
    <b v="0"/>
    <x v="458"/>
    <n v="1"/>
    <x v="2"/>
    <s v="web"/>
    <x v="564"/>
    <x v="564"/>
  </r>
  <r>
    <n v="565"/>
    <s v="EasyLearnings"/>
    <x v="564"/>
    <n v="25000"/>
    <n v="0"/>
    <x v="2"/>
    <x v="1"/>
    <s v="GBP"/>
    <n v="1436554249"/>
    <n v="1433962249"/>
    <b v="0"/>
    <x v="78"/>
    <b v="0"/>
    <x v="109"/>
    <e v="#DIV/0!"/>
    <x v="2"/>
    <s v="web"/>
    <x v="565"/>
    <x v="565"/>
  </r>
  <r>
    <n v="566"/>
    <s v="RummageCity.com - Rummage sailing made easy!"/>
    <x v="565"/>
    <n v="5000"/>
    <n v="1"/>
    <x v="2"/>
    <x v="0"/>
    <s v="USD"/>
    <n v="1468513533"/>
    <n v="1465921533"/>
    <b v="0"/>
    <x v="29"/>
    <b v="0"/>
    <x v="459"/>
    <n v="1"/>
    <x v="2"/>
    <s v="web"/>
    <x v="566"/>
    <x v="566"/>
  </r>
  <r>
    <n v="567"/>
    <s v="UnimeTV - Revolutionizing Anime"/>
    <x v="566"/>
    <n v="10000"/>
    <n v="0"/>
    <x v="2"/>
    <x v="0"/>
    <s v="USD"/>
    <n v="1420143194"/>
    <n v="1417551194"/>
    <b v="0"/>
    <x v="78"/>
    <b v="0"/>
    <x v="109"/>
    <e v="#DIV/0!"/>
    <x v="2"/>
    <s v="web"/>
    <x v="567"/>
    <x v="567"/>
  </r>
  <r>
    <n v="568"/>
    <s v="Planet Snow Kids - an online global family of snow lovers."/>
    <x v="567"/>
    <n v="24500"/>
    <n v="245"/>
    <x v="2"/>
    <x v="4"/>
    <s v="NZD"/>
    <n v="1452942000"/>
    <n v="1449785223"/>
    <b v="0"/>
    <x v="81"/>
    <b v="0"/>
    <x v="460"/>
    <n v="49"/>
    <x v="2"/>
    <s v="web"/>
    <x v="568"/>
    <x v="568"/>
  </r>
  <r>
    <n v="569"/>
    <s v="Mioti"/>
    <x v="568"/>
    <n v="2500"/>
    <n v="20"/>
    <x v="2"/>
    <x v="5"/>
    <s v="CAD"/>
    <n v="1451679612"/>
    <n v="1449087612"/>
    <b v="0"/>
    <x v="29"/>
    <b v="0"/>
    <x v="417"/>
    <n v="20"/>
    <x v="2"/>
    <s v="web"/>
    <x v="569"/>
    <x v="569"/>
  </r>
  <r>
    <n v="570"/>
    <s v="Relaunching in May"/>
    <x v="569"/>
    <n v="85000"/>
    <n v="142"/>
    <x v="2"/>
    <x v="0"/>
    <s v="USD"/>
    <n v="1455822569"/>
    <n v="1453230569"/>
    <b v="0"/>
    <x v="29"/>
    <b v="0"/>
    <x v="461"/>
    <n v="142"/>
    <x v="2"/>
    <s v="web"/>
    <x v="570"/>
    <x v="570"/>
  </r>
  <r>
    <n v="571"/>
    <s v="Snag-A-Slip"/>
    <x v="570"/>
    <n v="25000"/>
    <n v="106"/>
    <x v="2"/>
    <x v="0"/>
    <s v="USD"/>
    <n v="1437969540"/>
    <n v="1436297723"/>
    <b v="0"/>
    <x v="84"/>
    <b v="0"/>
    <x v="462"/>
    <n v="53"/>
    <x v="2"/>
    <s v="web"/>
    <x v="571"/>
    <x v="571"/>
  </r>
  <r>
    <n v="572"/>
    <s v="FairwayJockey.com Custom Golf Equipment"/>
    <x v="571"/>
    <n v="2500"/>
    <n v="0"/>
    <x v="2"/>
    <x v="0"/>
    <s v="USD"/>
    <n v="1446660688"/>
    <n v="1444065088"/>
    <b v="0"/>
    <x v="78"/>
    <b v="0"/>
    <x v="109"/>
    <e v="#DIV/0!"/>
    <x v="2"/>
    <s v="web"/>
    <x v="572"/>
    <x v="572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x v="82"/>
    <b v="0"/>
    <x v="463"/>
    <n v="38.444444444444443"/>
    <x v="2"/>
    <s v="web"/>
    <x v="573"/>
    <x v="573"/>
  </r>
  <r>
    <n v="574"/>
    <s v="Unity, A Content Creators Toolkit"/>
    <x v="573"/>
    <n v="11180"/>
    <n v="80"/>
    <x v="2"/>
    <x v="1"/>
    <s v="GBP"/>
    <n v="1476873507"/>
    <n v="1474281507"/>
    <b v="0"/>
    <x v="80"/>
    <b v="0"/>
    <x v="464"/>
    <n v="20"/>
    <x v="2"/>
    <s v="web"/>
    <x v="574"/>
    <x v="574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x v="80"/>
    <b v="0"/>
    <x v="465"/>
    <n v="64.75"/>
    <x v="2"/>
    <s v="web"/>
    <x v="575"/>
    <x v="575"/>
  </r>
  <r>
    <n v="576"/>
    <s v="Uthtopia"/>
    <x v="575"/>
    <n v="80000"/>
    <n v="1"/>
    <x v="2"/>
    <x v="0"/>
    <s v="USD"/>
    <n v="1427537952"/>
    <n v="1422357552"/>
    <b v="0"/>
    <x v="29"/>
    <b v="0"/>
    <x v="466"/>
    <n v="1"/>
    <x v="2"/>
    <s v="web"/>
    <x v="576"/>
    <x v="576"/>
  </r>
  <r>
    <n v="577"/>
    <s v="everydayrelay"/>
    <x v="576"/>
    <n v="5000"/>
    <n v="10"/>
    <x v="2"/>
    <x v="0"/>
    <s v="USD"/>
    <n v="1463753302"/>
    <n v="1458569302"/>
    <b v="0"/>
    <x v="29"/>
    <b v="0"/>
    <x v="418"/>
    <n v="10"/>
    <x v="2"/>
    <s v="web"/>
    <x v="577"/>
    <x v="577"/>
  </r>
  <r>
    <n v="578"/>
    <s v="weBuy Crowdsourced Shopping"/>
    <x v="577"/>
    <n v="125000"/>
    <n v="14"/>
    <x v="2"/>
    <x v="1"/>
    <s v="GBP"/>
    <n v="1441633993"/>
    <n v="1439560393"/>
    <b v="0"/>
    <x v="63"/>
    <b v="0"/>
    <x v="467"/>
    <n v="2"/>
    <x v="2"/>
    <s v="web"/>
    <x v="578"/>
    <x v="578"/>
  </r>
  <r>
    <n v="579"/>
    <s v="Course: Learn Cryptography"/>
    <x v="578"/>
    <n v="12000"/>
    <n v="175"/>
    <x v="2"/>
    <x v="0"/>
    <s v="USD"/>
    <n v="1419539223"/>
    <n v="1416947223"/>
    <b v="0"/>
    <x v="81"/>
    <b v="0"/>
    <x v="468"/>
    <n v="35"/>
    <x v="2"/>
    <s v="web"/>
    <x v="579"/>
    <x v="579"/>
  </r>
  <r>
    <n v="580"/>
    <s v="Talented Minds â­ï¸"/>
    <x v="579"/>
    <n v="3000"/>
    <n v="1"/>
    <x v="2"/>
    <x v="0"/>
    <s v="USD"/>
    <n v="1474580867"/>
    <n v="1471988867"/>
    <b v="0"/>
    <x v="29"/>
    <b v="0"/>
    <x v="108"/>
    <n v="1"/>
    <x v="2"/>
    <s v="web"/>
    <x v="580"/>
    <x v="580"/>
  </r>
  <r>
    <n v="581"/>
    <s v="A Poets Domain"/>
    <x v="580"/>
    <n v="400"/>
    <n v="0"/>
    <x v="2"/>
    <x v="0"/>
    <s v="USD"/>
    <n v="1438474704"/>
    <n v="1435882704"/>
    <b v="0"/>
    <x v="78"/>
    <b v="0"/>
    <x v="109"/>
    <e v="#DIV/0!"/>
    <x v="2"/>
    <s v="web"/>
    <x v="581"/>
    <x v="581"/>
  </r>
  <r>
    <n v="582"/>
    <s v="&quot;We the People...&quot;"/>
    <x v="581"/>
    <n v="100000"/>
    <n v="0"/>
    <x v="2"/>
    <x v="0"/>
    <s v="USD"/>
    <n v="1426442400"/>
    <n v="1424454319"/>
    <b v="0"/>
    <x v="78"/>
    <b v="0"/>
    <x v="109"/>
    <e v="#DIV/0!"/>
    <x v="2"/>
    <s v="web"/>
    <x v="582"/>
    <x v="582"/>
  </r>
  <r>
    <n v="583"/>
    <s v="HackersArchive.com"/>
    <x v="582"/>
    <n v="9000"/>
    <n v="1"/>
    <x v="2"/>
    <x v="0"/>
    <s v="USD"/>
    <n v="1426800687"/>
    <n v="1424212287"/>
    <b v="0"/>
    <x v="29"/>
    <b v="0"/>
    <x v="469"/>
    <n v="1"/>
    <x v="2"/>
    <s v="web"/>
    <x v="583"/>
    <x v="583"/>
  </r>
  <r>
    <n v="584"/>
    <s v="scriptCall - The Personal Presentation Platform"/>
    <x v="583"/>
    <n v="1000"/>
    <n v="10"/>
    <x v="2"/>
    <x v="0"/>
    <s v="USD"/>
    <n v="1426522316"/>
    <n v="1423933916"/>
    <b v="0"/>
    <x v="84"/>
    <b v="0"/>
    <x v="460"/>
    <n v="5"/>
    <x v="2"/>
    <s v="web"/>
    <x v="584"/>
    <x v="584"/>
  </r>
  <r>
    <n v="585"/>
    <s v="Link Card"/>
    <x v="584"/>
    <n v="9000"/>
    <n v="0"/>
    <x v="2"/>
    <x v="1"/>
    <s v="GBP"/>
    <n v="1448928000"/>
    <n v="1444123377"/>
    <b v="0"/>
    <x v="78"/>
    <b v="0"/>
    <x v="109"/>
    <e v="#DIV/0!"/>
    <x v="2"/>
    <s v="web"/>
    <x v="585"/>
    <x v="585"/>
  </r>
  <r>
    <n v="586"/>
    <s v="Employ College 2K"/>
    <x v="585"/>
    <n v="10000"/>
    <n v="56"/>
    <x v="2"/>
    <x v="0"/>
    <s v="USD"/>
    <n v="1424032207"/>
    <n v="1421440207"/>
    <b v="0"/>
    <x v="80"/>
    <b v="0"/>
    <x v="470"/>
    <n v="14"/>
    <x v="2"/>
    <s v="web"/>
    <x v="586"/>
    <x v="586"/>
  </r>
  <r>
    <n v="587"/>
    <s v="Waitresses.com"/>
    <x v="586"/>
    <n v="30000"/>
    <n v="2725"/>
    <x v="2"/>
    <x v="5"/>
    <s v="CAD"/>
    <n v="1429207833"/>
    <n v="1426615833"/>
    <b v="0"/>
    <x v="63"/>
    <b v="0"/>
    <x v="471"/>
    <n v="389.28571428571428"/>
    <x v="2"/>
    <s v="web"/>
    <x v="587"/>
    <x v="587"/>
  </r>
  <r>
    <n v="588"/>
    <s v="TiTraGO! your personal driver"/>
    <x v="587"/>
    <n v="9000"/>
    <n v="301"/>
    <x v="2"/>
    <x v="13"/>
    <s v="EUR"/>
    <n v="1479410886"/>
    <n v="1474223286"/>
    <b v="0"/>
    <x v="84"/>
    <b v="0"/>
    <x v="472"/>
    <n v="150.5"/>
    <x v="2"/>
    <s v="web"/>
    <x v="588"/>
    <x v="588"/>
  </r>
  <r>
    <n v="589"/>
    <s v="Get Neighborly"/>
    <x v="588"/>
    <n v="7500"/>
    <n v="1"/>
    <x v="2"/>
    <x v="0"/>
    <s v="USD"/>
    <n v="1436366699"/>
    <n v="1435070699"/>
    <b v="0"/>
    <x v="29"/>
    <b v="0"/>
    <x v="473"/>
    <n v="1"/>
    <x v="2"/>
    <s v="web"/>
    <x v="589"/>
    <x v="589"/>
  </r>
  <r>
    <n v="590"/>
    <s v="Build a Search Engine and more - Web Engineering Course"/>
    <x v="589"/>
    <n v="5000"/>
    <n v="223"/>
    <x v="2"/>
    <x v="1"/>
    <s v="GBP"/>
    <n v="1454936460"/>
    <n v="1452259131"/>
    <b v="0"/>
    <x v="82"/>
    <b v="0"/>
    <x v="474"/>
    <n v="24.777777777777779"/>
    <x v="2"/>
    <s v="web"/>
    <x v="590"/>
    <x v="590"/>
  </r>
  <r>
    <n v="591"/>
    <s v="Kid's Connect (Connecting kids with sickness' together)"/>
    <x v="590"/>
    <n v="100000"/>
    <n v="61"/>
    <x v="2"/>
    <x v="0"/>
    <s v="USD"/>
    <n v="1437570130"/>
    <n v="1434978130"/>
    <b v="0"/>
    <x v="84"/>
    <b v="0"/>
    <x v="475"/>
    <n v="30.5"/>
    <x v="2"/>
    <s v="web"/>
    <x v="591"/>
    <x v="591"/>
  </r>
  <r>
    <n v="592"/>
    <s v="Go Start A Biz"/>
    <x v="591"/>
    <n v="7500"/>
    <n v="250"/>
    <x v="2"/>
    <x v="0"/>
    <s v="USD"/>
    <n v="1417584860"/>
    <n v="1414992860"/>
    <b v="0"/>
    <x v="29"/>
    <b v="0"/>
    <x v="422"/>
    <n v="250"/>
    <x v="2"/>
    <s v="web"/>
    <x v="592"/>
    <x v="592"/>
  </r>
  <r>
    <n v="593"/>
    <s v="Step-By-Step Guide On How To Stay Secure &amp; Anonymous Online"/>
    <x v="592"/>
    <n v="500"/>
    <n v="115"/>
    <x v="2"/>
    <x v="1"/>
    <s v="GBP"/>
    <n v="1428333345"/>
    <n v="1425744945"/>
    <b v="0"/>
    <x v="63"/>
    <b v="0"/>
    <x v="476"/>
    <n v="16.428571428571427"/>
    <x v="2"/>
    <s v="web"/>
    <x v="593"/>
    <x v="593"/>
  </r>
  <r>
    <n v="594"/>
    <s v="Unleashed Fitness"/>
    <x v="593"/>
    <n v="25000"/>
    <n v="26"/>
    <x v="2"/>
    <x v="0"/>
    <s v="USD"/>
    <n v="1460832206"/>
    <n v="1458240206"/>
    <b v="0"/>
    <x v="84"/>
    <b v="0"/>
    <x v="477"/>
    <n v="13"/>
    <x v="2"/>
    <s v="web"/>
    <x v="594"/>
    <x v="594"/>
  </r>
  <r>
    <n v="595"/>
    <s v="MyBestInterest.org"/>
    <x v="594"/>
    <n v="100000"/>
    <n v="426"/>
    <x v="2"/>
    <x v="0"/>
    <s v="USD"/>
    <n v="1430703638"/>
    <n v="1426815638"/>
    <b v="0"/>
    <x v="22"/>
    <b v="0"/>
    <x v="478"/>
    <n v="53.25"/>
    <x v="2"/>
    <s v="web"/>
    <x v="595"/>
    <x v="595"/>
  </r>
  <r>
    <n v="596"/>
    <s v="DigitaliBook free library"/>
    <x v="595"/>
    <n v="20000"/>
    <n v="6"/>
    <x v="2"/>
    <x v="0"/>
    <s v="USD"/>
    <n v="1478122292"/>
    <n v="1475530292"/>
    <b v="0"/>
    <x v="84"/>
    <b v="0"/>
    <x v="479"/>
    <n v="3"/>
    <x v="2"/>
    <s v="web"/>
    <x v="596"/>
    <x v="596"/>
  </r>
  <r>
    <n v="597"/>
    <s v="Rolodex: One Contact List to Rule Them All"/>
    <x v="596"/>
    <n v="7500"/>
    <n v="20"/>
    <x v="2"/>
    <x v="0"/>
    <s v="USD"/>
    <n v="1469980800"/>
    <n v="1466787335"/>
    <b v="0"/>
    <x v="84"/>
    <b v="0"/>
    <x v="480"/>
    <n v="10"/>
    <x v="2"/>
    <s v="web"/>
    <x v="597"/>
    <x v="597"/>
  </r>
  <r>
    <n v="598"/>
    <s v="Goals not creeds"/>
    <x v="597"/>
    <n v="2500"/>
    <n v="850"/>
    <x v="2"/>
    <x v="0"/>
    <s v="USD"/>
    <n v="1417737781"/>
    <n v="1415145781"/>
    <b v="0"/>
    <x v="63"/>
    <b v="0"/>
    <x v="481"/>
    <n v="121.42857142857143"/>
    <x v="2"/>
    <s v="web"/>
    <x v="598"/>
    <x v="598"/>
  </r>
  <r>
    <n v="599"/>
    <s v="Mail 4 Jail"/>
    <x v="598"/>
    <n v="50000"/>
    <n v="31"/>
    <x v="2"/>
    <x v="0"/>
    <s v="USD"/>
    <n v="1425827760"/>
    <n v="1423769402"/>
    <b v="0"/>
    <x v="84"/>
    <b v="0"/>
    <x v="482"/>
    <n v="15.5"/>
    <x v="2"/>
    <s v="web"/>
    <x v="599"/>
    <x v="599"/>
  </r>
  <r>
    <n v="600"/>
    <s v="Anaheim California here we come but we need your help."/>
    <x v="599"/>
    <n v="5000"/>
    <n v="100"/>
    <x v="1"/>
    <x v="0"/>
    <s v="USD"/>
    <n v="1431198562"/>
    <n v="1426014562"/>
    <b v="0"/>
    <x v="29"/>
    <b v="0"/>
    <x v="172"/>
    <n v="100"/>
    <x v="2"/>
    <s v="web"/>
    <x v="600"/>
    <x v="600"/>
  </r>
  <r>
    <n v="601"/>
    <s v="Privster.net - Privacy anywhere, whenever for free."/>
    <x v="600"/>
    <n v="10000"/>
    <n v="140"/>
    <x v="1"/>
    <x v="5"/>
    <s v="CAD"/>
    <n v="1419626139"/>
    <n v="1417034139"/>
    <b v="0"/>
    <x v="79"/>
    <b v="0"/>
    <x v="483"/>
    <n v="23.333333333333332"/>
    <x v="2"/>
    <s v="web"/>
    <x v="601"/>
    <x v="601"/>
  </r>
  <r>
    <n v="602"/>
    <s v="EZDoctor Reports a &quot;CarFax&quot; type report on Doctors."/>
    <x v="601"/>
    <n v="70000"/>
    <n v="0"/>
    <x v="1"/>
    <x v="0"/>
    <s v="USD"/>
    <n v="1434654215"/>
    <n v="1432062215"/>
    <b v="0"/>
    <x v="78"/>
    <b v="0"/>
    <x v="109"/>
    <e v="#DIV/0!"/>
    <x v="2"/>
    <s v="web"/>
    <x v="602"/>
    <x v="602"/>
  </r>
  <r>
    <n v="603"/>
    <s v="Randompics.net - Make It Fan Owned And Updated! (Canceled)"/>
    <x v="602"/>
    <n v="15000"/>
    <n v="590.02"/>
    <x v="1"/>
    <x v="0"/>
    <s v="USD"/>
    <n v="1408029623"/>
    <n v="1405437623"/>
    <b v="0"/>
    <x v="62"/>
    <b v="0"/>
    <x v="484"/>
    <n v="45.386153846153846"/>
    <x v="2"/>
    <s v="web"/>
    <x v="603"/>
    <x v="603"/>
  </r>
  <r>
    <n v="604"/>
    <s v="Don't Shoot the Messenger Chick (Canceled)"/>
    <x v="603"/>
    <n v="1500"/>
    <n v="0"/>
    <x v="1"/>
    <x v="0"/>
    <s v="USD"/>
    <n v="1409187056"/>
    <n v="1406595056"/>
    <b v="0"/>
    <x v="78"/>
    <b v="0"/>
    <x v="109"/>
    <e v="#DIV/0!"/>
    <x v="2"/>
    <s v="web"/>
    <x v="604"/>
    <x v="604"/>
  </r>
  <r>
    <n v="605"/>
    <s v="Teach Your Parents iPad (Canceled)"/>
    <x v="604"/>
    <n v="5000"/>
    <n v="131"/>
    <x v="1"/>
    <x v="0"/>
    <s v="USD"/>
    <n v="1440318908"/>
    <n v="1436430908"/>
    <b v="0"/>
    <x v="22"/>
    <b v="0"/>
    <x v="485"/>
    <n v="16.375"/>
    <x v="2"/>
    <s v="web"/>
    <x v="605"/>
    <x v="605"/>
  </r>
  <r>
    <n v="606"/>
    <s v="All in One Cloud Business Management - Extendix Panel"/>
    <x v="605"/>
    <n v="5000"/>
    <n v="10"/>
    <x v="1"/>
    <x v="9"/>
    <s v="EUR"/>
    <n v="1432479600"/>
    <n v="1428507409"/>
    <b v="0"/>
    <x v="29"/>
    <b v="0"/>
    <x v="418"/>
    <n v="10"/>
    <x v="2"/>
    <s v="web"/>
    <x v="606"/>
    <x v="606"/>
  </r>
  <r>
    <n v="607"/>
    <s v="An Online Music Venue Awaits (Canceled)"/>
    <x v="606"/>
    <n v="250"/>
    <n v="0"/>
    <x v="1"/>
    <x v="0"/>
    <s v="USD"/>
    <n v="1448225336"/>
    <n v="1445629736"/>
    <b v="0"/>
    <x v="78"/>
    <b v="0"/>
    <x v="109"/>
    <e v="#DIV/0!"/>
    <x v="2"/>
    <s v="web"/>
    <x v="607"/>
    <x v="607"/>
  </r>
  <r>
    <n v="608"/>
    <s v="Mise En Abyme Cloud Computers - PC inside a Website"/>
    <x v="607"/>
    <n v="150000"/>
    <n v="1461"/>
    <x v="1"/>
    <x v="0"/>
    <s v="USD"/>
    <n v="1434405980"/>
    <n v="1431813980"/>
    <b v="0"/>
    <x v="81"/>
    <b v="0"/>
    <x v="486"/>
    <n v="292.2"/>
    <x v="2"/>
    <s v="web"/>
    <x v="608"/>
    <x v="608"/>
  </r>
  <r>
    <n v="609"/>
    <s v="Swap Anything (Canceled)"/>
    <x v="608"/>
    <n v="780"/>
    <n v="5"/>
    <x v="1"/>
    <x v="1"/>
    <s v="GBP"/>
    <n v="1448761744"/>
    <n v="1446166144"/>
    <b v="0"/>
    <x v="29"/>
    <b v="0"/>
    <x v="487"/>
    <n v="5"/>
    <x v="2"/>
    <s v="web"/>
    <x v="609"/>
    <x v="609"/>
  </r>
  <r>
    <n v="610"/>
    <s v="UniteChrist (Canceled)"/>
    <x v="609"/>
    <n v="13803"/>
    <n v="0"/>
    <x v="1"/>
    <x v="0"/>
    <s v="USD"/>
    <n v="1429732586"/>
    <n v="1427140586"/>
    <b v="0"/>
    <x v="78"/>
    <b v="0"/>
    <x v="109"/>
    <e v="#DIV/0!"/>
    <x v="2"/>
    <s v="web"/>
    <x v="610"/>
    <x v="610"/>
  </r>
  <r>
    <n v="611"/>
    <s v="Securivente (Canceled)"/>
    <x v="610"/>
    <n v="80000"/>
    <n v="0"/>
    <x v="1"/>
    <x v="6"/>
    <s v="EUR"/>
    <n v="1453210037"/>
    <n v="1448026037"/>
    <b v="0"/>
    <x v="78"/>
    <b v="0"/>
    <x v="109"/>
    <e v="#DIV/0!"/>
    <x v="2"/>
    <s v="web"/>
    <x v="611"/>
    <x v="611"/>
  </r>
  <r>
    <n v="612"/>
    <s v="Web Streaming 2.0 (Canceled)"/>
    <x v="611"/>
    <n v="10000"/>
    <n v="0"/>
    <x v="1"/>
    <x v="13"/>
    <s v="EUR"/>
    <n v="1472777146"/>
    <n v="1470185146"/>
    <b v="0"/>
    <x v="78"/>
    <b v="0"/>
    <x v="109"/>
    <e v="#DIV/0!"/>
    <x v="2"/>
    <s v="web"/>
    <x v="612"/>
    <x v="612"/>
  </r>
  <r>
    <n v="613"/>
    <s v="storieChild: technology + art = your child's storybook"/>
    <x v="612"/>
    <n v="60000"/>
    <n v="12818"/>
    <x v="1"/>
    <x v="0"/>
    <s v="USD"/>
    <n v="1443675540"/>
    <n v="1441022120"/>
    <b v="0"/>
    <x v="212"/>
    <b v="0"/>
    <x v="488"/>
    <n v="105.93388429752066"/>
    <x v="2"/>
    <s v="web"/>
    <x v="613"/>
    <x v="613"/>
  </r>
  <r>
    <n v="614"/>
    <s v="Lets Reinvent Our Election Process (Canceled)"/>
    <x v="613"/>
    <n v="10000"/>
    <n v="0"/>
    <x v="1"/>
    <x v="0"/>
    <s v="USD"/>
    <n v="1466731740"/>
    <n v="1464139740"/>
    <b v="0"/>
    <x v="78"/>
    <b v="0"/>
    <x v="109"/>
    <e v="#DIV/0!"/>
    <x v="2"/>
    <s v="web"/>
    <x v="614"/>
    <x v="614"/>
  </r>
  <r>
    <n v="615"/>
    <s v="PixlDir.com - Simple and fast image hosting. (Canceled)"/>
    <x v="614"/>
    <n v="515"/>
    <n v="0"/>
    <x v="1"/>
    <x v="4"/>
    <s v="NZD"/>
    <n v="1443149759"/>
    <n v="1440557759"/>
    <b v="0"/>
    <x v="78"/>
    <b v="0"/>
    <x v="109"/>
    <e v="#DIV/0!"/>
    <x v="2"/>
    <s v="web"/>
    <x v="615"/>
    <x v="615"/>
  </r>
  <r>
    <n v="616"/>
    <s v="S'time Soirees (Canceled)"/>
    <x v="615"/>
    <n v="5000"/>
    <n v="0"/>
    <x v="1"/>
    <x v="6"/>
    <s v="EUR"/>
    <n v="1488013307"/>
    <n v="1485421307"/>
    <b v="0"/>
    <x v="78"/>
    <b v="0"/>
    <x v="109"/>
    <e v="#DIV/0!"/>
    <x v="2"/>
    <s v="web"/>
    <x v="616"/>
    <x v="616"/>
  </r>
  <r>
    <n v="617"/>
    <s v="Get Affordable Website with Premium Hosting and Domain"/>
    <x v="616"/>
    <n v="2000"/>
    <n v="60"/>
    <x v="1"/>
    <x v="1"/>
    <s v="GBP"/>
    <n v="1431072843"/>
    <n v="1427184843"/>
    <b v="0"/>
    <x v="83"/>
    <b v="0"/>
    <x v="419"/>
    <n v="20"/>
    <x v="2"/>
    <s v="web"/>
    <x v="617"/>
    <x v="617"/>
  </r>
  <r>
    <n v="618"/>
    <s v="Y2Y Tutors (Canceled)"/>
    <x v="617"/>
    <n v="400"/>
    <n v="0"/>
    <x v="1"/>
    <x v="0"/>
    <s v="USD"/>
    <n v="1449689203"/>
    <n v="1447097203"/>
    <b v="0"/>
    <x v="78"/>
    <b v="0"/>
    <x v="109"/>
    <e v="#DIV/0!"/>
    <x v="2"/>
    <s v="web"/>
    <x v="618"/>
    <x v="618"/>
  </r>
  <r>
    <n v="619"/>
    <s v="Big Data (Canceled)"/>
    <x v="618"/>
    <n v="2500000"/>
    <n v="1"/>
    <x v="1"/>
    <x v="0"/>
    <s v="USD"/>
    <n v="1416933390"/>
    <n v="1411745790"/>
    <b v="0"/>
    <x v="29"/>
    <b v="0"/>
    <x v="489"/>
    <n v="1"/>
    <x v="2"/>
    <s v="web"/>
    <x v="619"/>
    <x v="619"/>
  </r>
  <r>
    <n v="620"/>
    <s v="iShopGreen.ca - the green product marketplace (Canceled)"/>
    <x v="619"/>
    <n v="30000"/>
    <n v="300"/>
    <x v="1"/>
    <x v="5"/>
    <s v="CAD"/>
    <n v="1408986738"/>
    <n v="1405098738"/>
    <b v="0"/>
    <x v="29"/>
    <b v="0"/>
    <x v="460"/>
    <n v="300"/>
    <x v="2"/>
    <s v="web"/>
    <x v="620"/>
    <x v="620"/>
  </r>
  <r>
    <n v="621"/>
    <s v="We CAN End Police Violence Against Our Dog's (Canceled)"/>
    <x v="620"/>
    <n v="25000"/>
    <n v="261"/>
    <x v="1"/>
    <x v="0"/>
    <s v="USD"/>
    <n v="1467934937"/>
    <n v="1465342937"/>
    <b v="0"/>
    <x v="83"/>
    <b v="0"/>
    <x v="490"/>
    <n v="87"/>
    <x v="2"/>
    <s v="web"/>
    <x v="621"/>
    <x v="621"/>
  </r>
  <r>
    <n v="622"/>
    <s v="The Animal Shelter Network website (Canceled)"/>
    <x v="621"/>
    <n v="6000"/>
    <n v="341"/>
    <x v="1"/>
    <x v="0"/>
    <s v="USD"/>
    <n v="1467398138"/>
    <n v="1465670138"/>
    <b v="0"/>
    <x v="82"/>
    <b v="0"/>
    <x v="491"/>
    <n v="37.888888888888886"/>
    <x v="2"/>
    <s v="web"/>
    <x v="622"/>
    <x v="622"/>
  </r>
  <r>
    <n v="623"/>
    <s v="WheelWolf - Swap and borrow cars with fellow car lovers."/>
    <x v="622"/>
    <n v="75000"/>
    <n v="0"/>
    <x v="1"/>
    <x v="2"/>
    <s v="AUD"/>
    <n v="1432771997"/>
    <n v="1430179997"/>
    <b v="0"/>
    <x v="78"/>
    <b v="0"/>
    <x v="109"/>
    <e v="#DIV/0!"/>
    <x v="2"/>
    <s v="web"/>
    <x v="623"/>
    <x v="623"/>
  </r>
  <r>
    <n v="624"/>
    <s v="NeedSomeLoven.com (Canceled)"/>
    <x v="623"/>
    <n v="5000"/>
    <n v="0"/>
    <x v="1"/>
    <x v="0"/>
    <s v="USD"/>
    <n v="1431647041"/>
    <n v="1429055041"/>
    <b v="0"/>
    <x v="78"/>
    <b v="0"/>
    <x v="109"/>
    <e v="#DIV/0!"/>
    <x v="2"/>
    <s v="web"/>
    <x v="624"/>
    <x v="624"/>
  </r>
  <r>
    <n v="625"/>
    <s v="SkyRooms.io Virtual Offices (Canceled)"/>
    <x v="624"/>
    <n v="25000"/>
    <n v="0"/>
    <x v="1"/>
    <x v="5"/>
    <s v="CAD"/>
    <n v="1490560177"/>
    <n v="1487971777"/>
    <b v="0"/>
    <x v="78"/>
    <b v="0"/>
    <x v="109"/>
    <e v="#DIV/0!"/>
    <x v="2"/>
    <s v="web"/>
    <x v="625"/>
    <x v="625"/>
  </r>
  <r>
    <n v="626"/>
    <s v="The Story of Life - Writing tomorrow's history today"/>
    <x v="625"/>
    <n v="25000"/>
    <n v="4345"/>
    <x v="1"/>
    <x v="0"/>
    <s v="USD"/>
    <n v="1439644920"/>
    <n v="1436793939"/>
    <b v="0"/>
    <x v="70"/>
    <b v="0"/>
    <x v="492"/>
    <n v="111.41025641025641"/>
    <x v="2"/>
    <s v="web"/>
    <x v="626"/>
    <x v="626"/>
  </r>
  <r>
    <n v="627"/>
    <s v="Privileged Zone - Premium Social Network (Canceled)"/>
    <x v="626"/>
    <n v="450000"/>
    <n v="90"/>
    <x v="1"/>
    <x v="11"/>
    <s v="SEK"/>
    <n v="1457996400"/>
    <n v="1452842511"/>
    <b v="0"/>
    <x v="29"/>
    <b v="0"/>
    <x v="459"/>
    <n v="90"/>
    <x v="2"/>
    <s v="web"/>
    <x v="627"/>
    <x v="627"/>
  </r>
  <r>
    <n v="628"/>
    <s v="Website for Firearms Education &amp; Sale of Accessories"/>
    <x v="627"/>
    <n v="5000"/>
    <n v="0"/>
    <x v="1"/>
    <x v="0"/>
    <s v="USD"/>
    <n v="1405269457"/>
    <n v="1402677457"/>
    <b v="0"/>
    <x v="78"/>
    <b v="0"/>
    <x v="109"/>
    <e v="#DIV/0!"/>
    <x v="2"/>
    <s v="web"/>
    <x v="628"/>
    <x v="628"/>
  </r>
  <r>
    <n v="629"/>
    <s v="Smidlink Fun Ids.....search an Id, then message for free!"/>
    <x v="628"/>
    <n v="200000"/>
    <n v="350"/>
    <x v="1"/>
    <x v="2"/>
    <s v="AUD"/>
    <n v="1463239108"/>
    <n v="1460647108"/>
    <b v="0"/>
    <x v="83"/>
    <b v="0"/>
    <x v="493"/>
    <n v="116.66666666666667"/>
    <x v="2"/>
    <s v="web"/>
    <x v="629"/>
    <x v="629"/>
  </r>
  <r>
    <n v="630"/>
    <s v="Ecosteader (Canceled)"/>
    <x v="629"/>
    <n v="11999"/>
    <n v="10"/>
    <x v="1"/>
    <x v="0"/>
    <s v="USD"/>
    <n v="1441516200"/>
    <n v="1438959121"/>
    <b v="0"/>
    <x v="29"/>
    <b v="0"/>
    <x v="494"/>
    <n v="10"/>
    <x v="2"/>
    <s v="web"/>
    <x v="630"/>
    <x v="630"/>
  </r>
  <r>
    <n v="631"/>
    <s v="Brevity: A Powerful Online Publishing Software! (Canceled)"/>
    <x v="630"/>
    <n v="50000"/>
    <n v="690"/>
    <x v="1"/>
    <x v="5"/>
    <s v="CAD"/>
    <n v="1464460329"/>
    <n v="1461954729"/>
    <b v="0"/>
    <x v="82"/>
    <b v="0"/>
    <x v="495"/>
    <n v="76.666666666666671"/>
    <x v="2"/>
    <s v="web"/>
    <x v="631"/>
    <x v="631"/>
  </r>
  <r>
    <n v="632"/>
    <s v="UniWherse.com - Bring students future (Canceled)"/>
    <x v="631"/>
    <n v="20000"/>
    <n v="0"/>
    <x v="1"/>
    <x v="9"/>
    <s v="EUR"/>
    <n v="1448470165"/>
    <n v="1445874565"/>
    <b v="0"/>
    <x v="78"/>
    <b v="0"/>
    <x v="109"/>
    <e v="#DIV/0!"/>
    <x v="2"/>
    <s v="web"/>
    <x v="632"/>
    <x v="632"/>
  </r>
  <r>
    <n v="633"/>
    <s v="Uivo-fast,secure emergency contact system for your property"/>
    <x v="632"/>
    <n v="10000"/>
    <n v="1245"/>
    <x v="1"/>
    <x v="0"/>
    <s v="USD"/>
    <n v="1466204400"/>
    <n v="1463469062"/>
    <b v="0"/>
    <x v="20"/>
    <b v="0"/>
    <x v="496"/>
    <n v="49.8"/>
    <x v="2"/>
    <s v="web"/>
    <x v="633"/>
    <x v="633"/>
  </r>
  <r>
    <n v="634"/>
    <s v="pitchtograndma (Canceled)"/>
    <x v="633"/>
    <n v="5000"/>
    <n v="1"/>
    <x v="1"/>
    <x v="0"/>
    <s v="USD"/>
    <n v="1424989029"/>
    <n v="1422397029"/>
    <b v="0"/>
    <x v="29"/>
    <b v="0"/>
    <x v="459"/>
    <n v="1"/>
    <x v="2"/>
    <s v="web"/>
    <x v="634"/>
    <x v="634"/>
  </r>
  <r>
    <n v="635"/>
    <s v="Pleero, A Technology Team Building Website (Canceled)"/>
    <x v="634"/>
    <n v="25000"/>
    <n v="2"/>
    <x v="1"/>
    <x v="0"/>
    <s v="USD"/>
    <n v="1428804762"/>
    <n v="1426212762"/>
    <b v="0"/>
    <x v="29"/>
    <b v="0"/>
    <x v="168"/>
    <n v="2"/>
    <x v="2"/>
    <s v="web"/>
    <x v="635"/>
    <x v="635"/>
  </r>
  <r>
    <n v="636"/>
    <s v="Keto Advice (Canceled)"/>
    <x v="635"/>
    <n v="2000"/>
    <n v="4"/>
    <x v="1"/>
    <x v="1"/>
    <s v="GBP"/>
    <n v="1433587620"/>
    <n v="1430996150"/>
    <b v="0"/>
    <x v="29"/>
    <b v="0"/>
    <x v="418"/>
    <n v="4"/>
    <x v="2"/>
    <s v="web"/>
    <x v="636"/>
    <x v="636"/>
  </r>
  <r>
    <n v="637"/>
    <s v="Unique online start up, Art and Technology together (Canceled)"/>
    <x v="636"/>
    <n v="100000"/>
    <n v="0"/>
    <x v="1"/>
    <x v="1"/>
    <s v="GBP"/>
    <n v="1488063840"/>
    <n v="1485558318"/>
    <b v="0"/>
    <x v="78"/>
    <b v="0"/>
    <x v="109"/>
    <e v="#DIV/0!"/>
    <x v="2"/>
    <s v="web"/>
    <x v="637"/>
    <x v="637"/>
  </r>
  <r>
    <n v="638"/>
    <s v="W (Canceled)"/>
    <x v="637"/>
    <n v="200000"/>
    <n v="18"/>
    <x v="1"/>
    <x v="12"/>
    <s v="EUR"/>
    <n v="1490447662"/>
    <n v="1485267262"/>
    <b v="0"/>
    <x v="79"/>
    <b v="0"/>
    <x v="497"/>
    <n v="3"/>
    <x v="2"/>
    <s v="web"/>
    <x v="638"/>
    <x v="638"/>
  </r>
  <r>
    <n v="639"/>
    <s v="Kids Educational Social Media Site (Canceled)"/>
    <x v="638"/>
    <n v="1000000"/>
    <n v="1"/>
    <x v="1"/>
    <x v="0"/>
    <s v="USD"/>
    <n v="1413208795"/>
    <n v="1408024795"/>
    <b v="0"/>
    <x v="29"/>
    <b v="0"/>
    <x v="498"/>
    <n v="1"/>
    <x v="2"/>
    <s v="web"/>
    <x v="639"/>
    <x v="639"/>
  </r>
  <r>
    <n v="640"/>
    <s v="Carbon mini bikes / race / MTB / FAT ~ Carbon tow placement"/>
    <x v="639"/>
    <n v="70"/>
    <n v="101"/>
    <x v="0"/>
    <x v="6"/>
    <s v="EUR"/>
    <n v="1480028400"/>
    <n v="1478685915"/>
    <b v="0"/>
    <x v="84"/>
    <b v="1"/>
    <x v="499"/>
    <n v="50.5"/>
    <x v="2"/>
    <s v="wearables"/>
    <x v="640"/>
    <x v="640"/>
  </r>
  <r>
    <n v="641"/>
    <s v="Help fund research of dual action compression breast pump"/>
    <x v="640"/>
    <n v="40000"/>
    <n v="47665"/>
    <x v="0"/>
    <x v="0"/>
    <s v="USD"/>
    <n v="1439473248"/>
    <n v="1436881248"/>
    <b v="0"/>
    <x v="213"/>
    <b v="1"/>
    <x v="500"/>
    <n v="151.31746031746033"/>
    <x v="2"/>
    <s v="wearables"/>
    <x v="641"/>
    <x v="641"/>
  </r>
  <r>
    <n v="642"/>
    <s v="Gauss - Redefining Eye Protection for the Digital Age"/>
    <x v="641"/>
    <n v="20000"/>
    <n v="292097"/>
    <x v="0"/>
    <x v="12"/>
    <s v="EUR"/>
    <n v="1439998674"/>
    <n v="1436888274"/>
    <b v="0"/>
    <x v="214"/>
    <b v="1"/>
    <x v="501"/>
    <n v="134.3592456301748"/>
    <x v="2"/>
    <s v="wearables"/>
    <x v="642"/>
    <x v="642"/>
  </r>
  <r>
    <n v="643"/>
    <s v="Phone Silks - The best way to carry your smart phone!"/>
    <x v="642"/>
    <n v="25000"/>
    <n v="26452"/>
    <x v="0"/>
    <x v="0"/>
    <s v="USD"/>
    <n v="1433085875"/>
    <n v="1428333875"/>
    <b v="0"/>
    <x v="215"/>
    <b v="1"/>
    <x v="502"/>
    <n v="174.02631578947367"/>
    <x v="2"/>
    <s v="wearables"/>
    <x v="643"/>
    <x v="643"/>
  </r>
  <r>
    <n v="644"/>
    <s v="Sofft: Blocks Stains &amp; Softens Clothes!"/>
    <x v="643"/>
    <n v="25000"/>
    <n v="75029.48"/>
    <x v="0"/>
    <x v="0"/>
    <s v="USD"/>
    <n v="1414544400"/>
    <n v="1410883139"/>
    <b v="0"/>
    <x v="216"/>
    <b v="1"/>
    <x v="503"/>
    <n v="73.486268364348675"/>
    <x v="2"/>
    <s v="wearables"/>
    <x v="644"/>
    <x v="644"/>
  </r>
  <r>
    <n v="645"/>
    <s v="Carbon Fiber Collar Stays"/>
    <x v="644"/>
    <n v="2000"/>
    <n v="5574"/>
    <x v="0"/>
    <x v="0"/>
    <s v="USD"/>
    <n v="1470962274"/>
    <n v="1468370274"/>
    <b v="0"/>
    <x v="186"/>
    <b v="1"/>
    <x v="504"/>
    <n v="23.518987341772153"/>
    <x v="2"/>
    <s v="wearables"/>
    <x v="645"/>
    <x v="645"/>
  </r>
  <r>
    <n v="646"/>
    <s v="Body Armor - The Super Female Police Officer of the Future!!"/>
    <x v="645"/>
    <n v="800"/>
    <n v="1055.01"/>
    <x v="0"/>
    <x v="0"/>
    <s v="USD"/>
    <n v="1407788867"/>
    <n v="1405196867"/>
    <b v="0"/>
    <x v="74"/>
    <b v="1"/>
    <x v="505"/>
    <n v="39.074444444444445"/>
    <x v="2"/>
    <s v="wearables"/>
    <x v="646"/>
    <x v="646"/>
  </r>
  <r>
    <n v="647"/>
    <s v="Silver anti-radiation underwear. Keep body cool in summer"/>
    <x v="646"/>
    <n v="2000"/>
    <n v="2141"/>
    <x v="0"/>
    <x v="5"/>
    <s v="CAD"/>
    <n v="1458235549"/>
    <n v="1455647149"/>
    <b v="0"/>
    <x v="57"/>
    <b v="1"/>
    <x v="506"/>
    <n v="125.94117647058823"/>
    <x v="2"/>
    <s v="wearables"/>
    <x v="647"/>
    <x v="647"/>
  </r>
  <r>
    <n v="648"/>
    <s v="Audio Jacket"/>
    <x v="647"/>
    <n v="35000"/>
    <n v="44388"/>
    <x v="0"/>
    <x v="0"/>
    <s v="USD"/>
    <n v="1413304708"/>
    <n v="1410280708"/>
    <b v="0"/>
    <x v="74"/>
    <b v="1"/>
    <x v="507"/>
    <n v="1644"/>
    <x v="2"/>
    <s v="wearables"/>
    <x v="648"/>
    <x v="648"/>
  </r>
  <r>
    <n v="649"/>
    <s v="VIVO Solar Bag"/>
    <x v="648"/>
    <n v="2500"/>
    <n v="3499"/>
    <x v="0"/>
    <x v="0"/>
    <s v="USD"/>
    <n v="1410904413"/>
    <n v="1409090013"/>
    <b v="0"/>
    <x v="141"/>
    <b v="1"/>
    <x v="508"/>
    <n v="42.670731707317074"/>
    <x v="2"/>
    <s v="wearables"/>
    <x v="649"/>
    <x v="649"/>
  </r>
  <r>
    <n v="650"/>
    <s v="Jake Lazarow's Eagle Project"/>
    <x v="649"/>
    <n v="1500"/>
    <n v="1686"/>
    <x v="0"/>
    <x v="0"/>
    <s v="USD"/>
    <n v="1418953984"/>
    <n v="1413766384"/>
    <b v="0"/>
    <x v="53"/>
    <b v="1"/>
    <x v="509"/>
    <n v="35.125"/>
    <x v="2"/>
    <s v="wearables"/>
    <x v="650"/>
    <x v="650"/>
  </r>
  <r>
    <n v="651"/>
    <s v="Pacha's Pajamas: Award-Winning Healthy Kids Entertainment!"/>
    <x v="650"/>
    <n v="25000"/>
    <n v="25132"/>
    <x v="0"/>
    <x v="0"/>
    <s v="USD"/>
    <n v="1418430311"/>
    <n v="1415838311"/>
    <b v="0"/>
    <x v="217"/>
    <b v="1"/>
    <x v="510"/>
    <n v="239.35238095238094"/>
    <x v="2"/>
    <s v="wearables"/>
    <x v="651"/>
    <x v="651"/>
  </r>
  <r>
    <n v="652"/>
    <s v="The Zossom Phone Case"/>
    <x v="651"/>
    <n v="3000"/>
    <n v="3014"/>
    <x v="0"/>
    <x v="0"/>
    <s v="USD"/>
    <n v="1480613650"/>
    <n v="1478018050"/>
    <b v="0"/>
    <x v="33"/>
    <b v="1"/>
    <x v="511"/>
    <n v="107.64285714285714"/>
    <x v="2"/>
    <s v="wearables"/>
    <x v="652"/>
    <x v="652"/>
  </r>
  <r>
    <n v="653"/>
    <s v="Wearsafe: Wearable technology on a mission to save lives"/>
    <x v="652"/>
    <n v="75000"/>
    <n v="106084.5"/>
    <x v="0"/>
    <x v="0"/>
    <s v="USD"/>
    <n v="1440082240"/>
    <n v="1436885440"/>
    <b v="0"/>
    <x v="218"/>
    <b v="1"/>
    <x v="512"/>
    <n v="95.830623306233065"/>
    <x v="2"/>
    <s v="wearables"/>
    <x v="653"/>
    <x v="653"/>
  </r>
  <r>
    <n v="654"/>
    <s v="TRASENSE MOVEMENT: The Smartest Daily Tracker for Under $30"/>
    <x v="653"/>
    <n v="12000"/>
    <n v="32075"/>
    <x v="0"/>
    <x v="0"/>
    <s v="USD"/>
    <n v="1436396313"/>
    <n v="1433804313"/>
    <b v="0"/>
    <x v="219"/>
    <b v="1"/>
    <x v="513"/>
    <n v="31.663376110562684"/>
    <x v="2"/>
    <s v="wearables"/>
    <x v="654"/>
    <x v="654"/>
  </r>
  <r>
    <n v="655"/>
    <s v="Spark: The Watch That Keeps You Awake"/>
    <x v="654"/>
    <n v="8000"/>
    <n v="11751"/>
    <x v="0"/>
    <x v="0"/>
    <s v="USD"/>
    <n v="1426197512"/>
    <n v="1423609112"/>
    <b v="0"/>
    <x v="220"/>
    <b v="1"/>
    <x v="514"/>
    <n v="42.886861313868614"/>
    <x v="2"/>
    <s v="wearables"/>
    <x v="655"/>
    <x v="655"/>
  </r>
  <r>
    <n v="656"/>
    <s v="Motion Control Camera Camcorder HD Bluetooth Smart Glasses"/>
    <x v="655"/>
    <n v="5000"/>
    <n v="10678"/>
    <x v="0"/>
    <x v="0"/>
    <s v="USD"/>
    <n v="1460917119"/>
    <n v="1455736719"/>
    <b v="0"/>
    <x v="45"/>
    <b v="1"/>
    <x v="515"/>
    <n v="122.73563218390805"/>
    <x v="2"/>
    <s v="wearables"/>
    <x v="656"/>
    <x v="656"/>
  </r>
  <r>
    <n v="657"/>
    <s v="Shine: first App control Laser Light Bluetooth Headphones"/>
    <x v="656"/>
    <n v="15000"/>
    <n v="18855"/>
    <x v="0"/>
    <x v="0"/>
    <s v="USD"/>
    <n v="1450901872"/>
    <n v="1448309872"/>
    <b v="0"/>
    <x v="221"/>
    <b v="1"/>
    <x v="516"/>
    <n v="190.45454545454547"/>
    <x v="2"/>
    <s v="wearables"/>
    <x v="657"/>
    <x v="657"/>
  </r>
  <r>
    <n v="658"/>
    <s v="Neorings secures, mounts, stands, your smartphone and tablet"/>
    <x v="657"/>
    <n v="28888"/>
    <n v="30177"/>
    <x v="0"/>
    <x v="0"/>
    <s v="USD"/>
    <n v="1437933600"/>
    <n v="1435117889"/>
    <b v="0"/>
    <x v="222"/>
    <b v="1"/>
    <x v="517"/>
    <n v="109.33695652173913"/>
    <x v="2"/>
    <s v="wearables"/>
    <x v="658"/>
    <x v="658"/>
  </r>
  <r>
    <n v="659"/>
    <s v="Lulu Watch Designs - Apple Watch"/>
    <x v="658"/>
    <n v="3000"/>
    <n v="3017"/>
    <x v="0"/>
    <x v="0"/>
    <s v="USD"/>
    <n v="1440339295"/>
    <n v="1437747295"/>
    <b v="0"/>
    <x v="64"/>
    <b v="1"/>
    <x v="518"/>
    <n v="143.66666666666666"/>
    <x v="2"/>
    <s v="wearables"/>
    <x v="659"/>
    <x v="659"/>
  </r>
  <r>
    <n v="660"/>
    <s v="ProfileMyRun:  Run the Right Way, Run the Natural Way"/>
    <x v="659"/>
    <n v="50000"/>
    <n v="1529"/>
    <x v="2"/>
    <x v="0"/>
    <s v="USD"/>
    <n v="1415558879"/>
    <n v="1412963279"/>
    <b v="0"/>
    <x v="59"/>
    <b v="0"/>
    <x v="519"/>
    <n v="84.944444444444443"/>
    <x v="2"/>
    <s v="wearables"/>
    <x v="660"/>
    <x v="660"/>
  </r>
  <r>
    <n v="661"/>
    <s v="AirString"/>
    <x v="660"/>
    <n v="10000"/>
    <n v="95"/>
    <x v="2"/>
    <x v="0"/>
    <s v="USD"/>
    <n v="1477236559"/>
    <n v="1474644559"/>
    <b v="0"/>
    <x v="82"/>
    <b v="0"/>
    <x v="520"/>
    <n v="10.555555555555555"/>
    <x v="2"/>
    <s v="wearables"/>
    <x v="661"/>
    <x v="661"/>
  </r>
  <r>
    <n v="662"/>
    <s v="LW - the cool luminescent band with a watch"/>
    <x v="661"/>
    <n v="39000"/>
    <n v="156"/>
    <x v="2"/>
    <x v="0"/>
    <s v="USD"/>
    <n v="1421404247"/>
    <n v="1418812247"/>
    <b v="0"/>
    <x v="80"/>
    <b v="0"/>
    <x v="177"/>
    <n v="39"/>
    <x v="2"/>
    <s v="wearables"/>
    <x v="662"/>
    <x v="662"/>
  </r>
  <r>
    <n v="663"/>
    <s v="MouseFighter invisible AIR mouse"/>
    <x v="662"/>
    <n v="200000"/>
    <n v="700"/>
    <x v="2"/>
    <x v="8"/>
    <s v="DKK"/>
    <n v="1437250456"/>
    <n v="1434658456"/>
    <b v="0"/>
    <x v="63"/>
    <b v="0"/>
    <x v="521"/>
    <n v="100"/>
    <x v="2"/>
    <s v="wearables"/>
    <x v="663"/>
    <x v="663"/>
  </r>
  <r>
    <n v="664"/>
    <s v="Oregon Babyâ„¢ Diapers"/>
    <x v="663"/>
    <n v="12000"/>
    <n v="904"/>
    <x v="2"/>
    <x v="0"/>
    <s v="USD"/>
    <n v="1428940775"/>
    <n v="1426348775"/>
    <b v="0"/>
    <x v="60"/>
    <b v="0"/>
    <x v="522"/>
    <n v="31.172413793103448"/>
    <x v="2"/>
    <s v="wearables"/>
    <x v="664"/>
    <x v="664"/>
  </r>
  <r>
    <n v="665"/>
    <s v="CulBox , Open Source Wearable Smart Watch for Arduino"/>
    <x v="664"/>
    <n v="10000"/>
    <n v="1864"/>
    <x v="2"/>
    <x v="0"/>
    <s v="USD"/>
    <n v="1484327061"/>
    <n v="1479143061"/>
    <b v="0"/>
    <x v="8"/>
    <b v="0"/>
    <x v="523"/>
    <n v="155.33333333333334"/>
    <x v="2"/>
    <s v="wearables"/>
    <x v="665"/>
    <x v="665"/>
  </r>
  <r>
    <n v="666"/>
    <s v="Ducky Diapers"/>
    <x v="665"/>
    <n v="200000"/>
    <n v="8"/>
    <x v="2"/>
    <x v="0"/>
    <s v="USD"/>
    <n v="1408305498"/>
    <n v="1405713498"/>
    <b v="0"/>
    <x v="80"/>
    <b v="0"/>
    <x v="524"/>
    <n v="2"/>
    <x v="2"/>
    <s v="wearables"/>
    <x v="666"/>
    <x v="666"/>
  </r>
  <r>
    <n v="667"/>
    <s v="Ubivade - Vibrating navigation belt"/>
    <x v="666"/>
    <n v="50000"/>
    <n v="5010"/>
    <x v="2"/>
    <x v="13"/>
    <s v="EUR"/>
    <n v="1477731463"/>
    <n v="1474275463"/>
    <b v="0"/>
    <x v="33"/>
    <b v="0"/>
    <x v="525"/>
    <n v="178.92857142857142"/>
    <x v="2"/>
    <s v="wearables"/>
    <x v="667"/>
    <x v="667"/>
  </r>
  <r>
    <n v="668"/>
    <s v="Iplace itâ„¢ : The Phone Holding RFID Blocking Card Holder"/>
    <x v="667"/>
    <n v="15000"/>
    <n v="684"/>
    <x v="2"/>
    <x v="0"/>
    <s v="USD"/>
    <n v="1431374222"/>
    <n v="1427486222"/>
    <b v="0"/>
    <x v="20"/>
    <b v="0"/>
    <x v="526"/>
    <n v="27.36"/>
    <x v="2"/>
    <s v="wearables"/>
    <x v="668"/>
    <x v="668"/>
  </r>
  <r>
    <n v="669"/>
    <s v="Christian DiLusso Watches"/>
    <x v="668"/>
    <n v="200000"/>
    <n v="43015"/>
    <x v="2"/>
    <x v="11"/>
    <s v="SEK"/>
    <n v="1467817258"/>
    <n v="1465225258"/>
    <b v="0"/>
    <x v="33"/>
    <b v="0"/>
    <x v="527"/>
    <n v="1536.25"/>
    <x v="2"/>
    <s v="wearables"/>
    <x v="669"/>
    <x v="669"/>
  </r>
  <r>
    <n v="670"/>
    <s v="FINCLIP, the easiest way to don/doff your scuba diving fins"/>
    <x v="669"/>
    <n v="90000"/>
    <n v="26349"/>
    <x v="2"/>
    <x v="13"/>
    <s v="EUR"/>
    <n v="1466323800"/>
    <n v="1463418120"/>
    <b v="0"/>
    <x v="223"/>
    <b v="0"/>
    <x v="528"/>
    <n v="84.99677419354839"/>
    <x v="2"/>
    <s v="wearables"/>
    <x v="670"/>
    <x v="670"/>
  </r>
  <r>
    <n v="671"/>
    <s v="SmoothEye - Accurately Test Your Alertness and Focus Level"/>
    <x v="670"/>
    <n v="30000"/>
    <n v="11828"/>
    <x v="2"/>
    <x v="0"/>
    <s v="USD"/>
    <n v="1421208000"/>
    <n v="1418315852"/>
    <b v="0"/>
    <x v="41"/>
    <b v="0"/>
    <x v="529"/>
    <n v="788.5333333333333"/>
    <x v="2"/>
    <s v="wearables"/>
    <x v="671"/>
    <x v="671"/>
  </r>
  <r>
    <n v="672"/>
    <s v="youWare  |  A digital ID for the real world"/>
    <x v="671"/>
    <n v="50000"/>
    <n v="10814"/>
    <x v="2"/>
    <x v="0"/>
    <s v="USD"/>
    <n v="1420088340"/>
    <n v="1417410964"/>
    <b v="0"/>
    <x v="224"/>
    <b v="0"/>
    <x v="530"/>
    <n v="50.29767441860465"/>
    <x v="2"/>
    <s v="wearables"/>
    <x v="672"/>
    <x v="672"/>
  </r>
  <r>
    <n v="673"/>
    <s v="HORIZON: LIFE ENHANCED GLASSWARE"/>
    <x v="672"/>
    <n v="100000"/>
    <n v="205"/>
    <x v="2"/>
    <x v="0"/>
    <s v="USD"/>
    <n v="1409602217"/>
    <n v="1405714217"/>
    <b v="0"/>
    <x v="83"/>
    <b v="0"/>
    <x v="531"/>
    <n v="68.333333333333329"/>
    <x v="2"/>
    <s v="wearables"/>
    <x v="673"/>
    <x v="673"/>
  </r>
  <r>
    <n v="674"/>
    <s v="Something To Wear For Hearing Sounds By Feeling Vibrations"/>
    <x v="673"/>
    <n v="50000"/>
    <n v="15"/>
    <x v="2"/>
    <x v="0"/>
    <s v="USD"/>
    <n v="1407811627"/>
    <n v="1402627627"/>
    <b v="0"/>
    <x v="84"/>
    <b v="0"/>
    <x v="479"/>
    <n v="7.5"/>
    <x v="2"/>
    <s v="wearables"/>
    <x v="674"/>
    <x v="674"/>
  </r>
  <r>
    <n v="675"/>
    <s v="How to Make Innovative Apple Watch Apps with WatchKit"/>
    <x v="674"/>
    <n v="6000"/>
    <n v="891"/>
    <x v="2"/>
    <x v="0"/>
    <s v="USD"/>
    <n v="1420095540"/>
    <n v="1417558804"/>
    <b v="0"/>
    <x v="55"/>
    <b v="0"/>
    <x v="532"/>
    <n v="34.269230769230766"/>
    <x v="2"/>
    <s v="wearables"/>
    <x v="675"/>
    <x v="675"/>
  </r>
  <r>
    <n v="676"/>
    <s v="NapTime: the first baby monitor that takes care of parents"/>
    <x v="675"/>
    <n v="100000"/>
    <n v="1471"/>
    <x v="2"/>
    <x v="5"/>
    <s v="CAD"/>
    <n v="1423333581"/>
    <n v="1420741581"/>
    <b v="0"/>
    <x v="54"/>
    <b v="0"/>
    <x v="533"/>
    <n v="61.291666666666664"/>
    <x v="2"/>
    <s v="wearables"/>
    <x v="676"/>
    <x v="676"/>
  </r>
  <r>
    <n v="677"/>
    <s v="World's first Heated Jacket managed by Smartphone"/>
    <x v="676"/>
    <n v="50000"/>
    <n v="12792"/>
    <x v="2"/>
    <x v="13"/>
    <s v="EUR"/>
    <n v="1467106895"/>
    <n v="1463218895"/>
    <b v="0"/>
    <x v="93"/>
    <b v="0"/>
    <x v="534"/>
    <n v="133.25"/>
    <x v="2"/>
    <s v="wearables"/>
    <x v="677"/>
    <x v="677"/>
  </r>
  <r>
    <n v="678"/>
    <s v="World's Smallest Mp3 Player Earpiece Bible - Ohura Project"/>
    <x v="677"/>
    <n v="29000"/>
    <n v="1108"/>
    <x v="2"/>
    <x v="0"/>
    <s v="USD"/>
    <n v="1463821338"/>
    <n v="1461229338"/>
    <b v="0"/>
    <x v="57"/>
    <b v="0"/>
    <x v="535"/>
    <n v="65.17647058823529"/>
    <x v="2"/>
    <s v="wearables"/>
    <x v="678"/>
    <x v="678"/>
  </r>
  <r>
    <n v="679"/>
    <s v="Monolith Posture Coach"/>
    <x v="678"/>
    <n v="57000"/>
    <n v="8827"/>
    <x v="2"/>
    <x v="0"/>
    <s v="USD"/>
    <n v="1472920909"/>
    <n v="1467736909"/>
    <b v="0"/>
    <x v="225"/>
    <b v="0"/>
    <x v="536"/>
    <n v="93.90425531914893"/>
    <x v="2"/>
    <s v="wearables"/>
    <x v="679"/>
    <x v="679"/>
  </r>
  <r>
    <n v="680"/>
    <s v="PosturePulse: The posture sensor worn on your waist or chair"/>
    <x v="679"/>
    <n v="75000"/>
    <n v="19434"/>
    <x v="2"/>
    <x v="0"/>
    <s v="USD"/>
    <n v="1410955331"/>
    <n v="1407931331"/>
    <b v="0"/>
    <x v="135"/>
    <b v="0"/>
    <x v="537"/>
    <n v="150.65116279069767"/>
    <x v="2"/>
    <s v="wearables"/>
    <x v="680"/>
    <x v="680"/>
  </r>
  <r>
    <n v="681"/>
    <s v="D-Pro Athletic Headband with Carbon Fiber"/>
    <x v="680"/>
    <n v="2500"/>
    <n v="1"/>
    <x v="2"/>
    <x v="0"/>
    <s v="USD"/>
    <n v="1477509604"/>
    <n v="1474917604"/>
    <b v="0"/>
    <x v="29"/>
    <b v="0"/>
    <x v="167"/>
    <n v="1"/>
    <x v="2"/>
    <s v="wearables"/>
    <x v="681"/>
    <x v="681"/>
  </r>
  <r>
    <n v="682"/>
    <s v="Deception Belt"/>
    <x v="681"/>
    <n v="50000"/>
    <n v="53"/>
    <x v="2"/>
    <x v="0"/>
    <s v="USD"/>
    <n v="1489512122"/>
    <n v="1486923722"/>
    <b v="0"/>
    <x v="80"/>
    <b v="0"/>
    <x v="538"/>
    <n v="13.25"/>
    <x v="2"/>
    <s v="wearables"/>
    <x v="682"/>
    <x v="682"/>
  </r>
  <r>
    <n v="683"/>
    <s v="Mist Buddy Hydration/Misting Backpack"/>
    <x v="682"/>
    <n v="35000"/>
    <n v="298"/>
    <x v="2"/>
    <x v="0"/>
    <s v="USD"/>
    <n v="1477949764"/>
    <n v="1474493764"/>
    <b v="0"/>
    <x v="83"/>
    <b v="0"/>
    <x v="539"/>
    <n v="99.333333333333329"/>
    <x v="2"/>
    <s v="wearables"/>
    <x v="683"/>
    <x v="683"/>
  </r>
  <r>
    <n v="684"/>
    <s v="Arcus Motion Analyzer | The Versatile Smart Ring"/>
    <x v="683"/>
    <n v="320000"/>
    <n v="23948"/>
    <x v="2"/>
    <x v="0"/>
    <s v="USD"/>
    <n v="1406257200"/>
    <n v="1403176891"/>
    <b v="0"/>
    <x v="125"/>
    <b v="0"/>
    <x v="540"/>
    <n v="177.39259259259259"/>
    <x v="2"/>
    <s v="wearables"/>
    <x v="684"/>
    <x v="684"/>
  </r>
  <r>
    <n v="685"/>
    <s v="Nomadica All purpose backpack with battery"/>
    <x v="684"/>
    <n v="2000"/>
    <n v="553"/>
    <x v="2"/>
    <x v="0"/>
    <s v="USD"/>
    <n v="1421095672"/>
    <n v="1417207672"/>
    <b v="0"/>
    <x v="73"/>
    <b v="0"/>
    <x v="541"/>
    <n v="55.3"/>
    <x v="2"/>
    <s v="wearables"/>
    <x v="685"/>
    <x v="685"/>
  </r>
  <r>
    <n v="686"/>
    <s v="Vivi di Cuore - Heart Rate Watch"/>
    <x v="685"/>
    <n v="500000"/>
    <n v="0"/>
    <x v="2"/>
    <x v="13"/>
    <s v="EUR"/>
    <n v="1438618170"/>
    <n v="1436026170"/>
    <b v="0"/>
    <x v="78"/>
    <b v="0"/>
    <x v="109"/>
    <e v="#DIV/0!"/>
    <x v="2"/>
    <s v="wearables"/>
    <x v="686"/>
    <x v="686"/>
  </r>
  <r>
    <n v="687"/>
    <s v="Power Go: Cargador Solar para Dispositivos MÃ³viles"/>
    <x v="686"/>
    <n v="100000"/>
    <n v="3550"/>
    <x v="2"/>
    <x v="14"/>
    <s v="MXN"/>
    <n v="1486317653"/>
    <n v="1481133653"/>
    <b v="0"/>
    <x v="79"/>
    <b v="0"/>
    <x v="542"/>
    <n v="591.66666666666663"/>
    <x v="2"/>
    <s v="wearables"/>
    <x v="687"/>
    <x v="687"/>
  </r>
  <r>
    <n v="688"/>
    <s v="The Most Advanced Dress Shirt- EVER!!"/>
    <x v="687"/>
    <n v="20000"/>
    <n v="14598"/>
    <x v="2"/>
    <x v="0"/>
    <s v="USD"/>
    <n v="1444876253"/>
    <n v="1442284253"/>
    <b v="0"/>
    <x v="17"/>
    <b v="0"/>
    <x v="543"/>
    <n v="405.5"/>
    <x v="2"/>
    <s v="wearables"/>
    <x v="688"/>
    <x v="68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x v="226"/>
    <b v="0"/>
    <x v="544"/>
    <n v="343.14732142857144"/>
    <x v="2"/>
    <s v="wearables"/>
    <x v="689"/>
    <x v="689"/>
  </r>
  <r>
    <n v="690"/>
    <s v="BLOXSHIELD"/>
    <x v="689"/>
    <n v="20000"/>
    <n v="2468"/>
    <x v="2"/>
    <x v="0"/>
    <s v="USD"/>
    <n v="1473400800"/>
    <n v="1469718841"/>
    <b v="0"/>
    <x v="69"/>
    <b v="0"/>
    <x v="545"/>
    <n v="72.588235294117652"/>
    <x v="2"/>
    <s v="wearables"/>
    <x v="690"/>
    <x v="690"/>
  </r>
  <r>
    <n v="691"/>
    <s v="ShapeCase - Colorful Apple Watch Bumpers"/>
    <x v="690"/>
    <n v="50000"/>
    <n v="260"/>
    <x v="2"/>
    <x v="0"/>
    <s v="USD"/>
    <n v="1435711246"/>
    <n v="1433292046"/>
    <b v="0"/>
    <x v="73"/>
    <b v="0"/>
    <x v="546"/>
    <n v="26"/>
    <x v="2"/>
    <s v="wearables"/>
    <x v="691"/>
    <x v="691"/>
  </r>
  <r>
    <n v="692"/>
    <s v="Signum Indicators by Brighter Indication"/>
    <x v="691"/>
    <n v="20000"/>
    <n v="1306"/>
    <x v="2"/>
    <x v="1"/>
    <s v="GBP"/>
    <n v="1482397263"/>
    <n v="1479805263"/>
    <b v="0"/>
    <x v="227"/>
    <b v="0"/>
    <x v="547"/>
    <n v="6.4975124378109452"/>
    <x v="2"/>
    <s v="wearables"/>
    <x v="692"/>
    <x v="692"/>
  </r>
  <r>
    <n v="693"/>
    <s v="Prana: Wearable for Breathing and Posture"/>
    <x v="692"/>
    <n v="100000"/>
    <n v="35338"/>
    <x v="2"/>
    <x v="0"/>
    <s v="USD"/>
    <n v="1430421827"/>
    <n v="1427829827"/>
    <b v="0"/>
    <x v="228"/>
    <b v="0"/>
    <x v="548"/>
    <n v="119.38513513513513"/>
    <x v="2"/>
    <s v="wearables"/>
    <x v="693"/>
    <x v="693"/>
  </r>
  <r>
    <n v="694"/>
    <s v="Airlock bike helmet"/>
    <x v="693"/>
    <n v="150000"/>
    <n v="590"/>
    <x v="2"/>
    <x v="0"/>
    <s v="USD"/>
    <n v="1485964559"/>
    <n v="1483372559"/>
    <b v="0"/>
    <x v="63"/>
    <b v="0"/>
    <x v="549"/>
    <n v="84.285714285714292"/>
    <x v="2"/>
    <s v="wearables"/>
    <x v="694"/>
    <x v="694"/>
  </r>
  <r>
    <n v="695"/>
    <s v="mini air- personal air conditioner"/>
    <x v="694"/>
    <n v="60000"/>
    <n v="636"/>
    <x v="2"/>
    <x v="0"/>
    <s v="USD"/>
    <n v="1414758620"/>
    <n v="1412166620"/>
    <b v="0"/>
    <x v="63"/>
    <b v="0"/>
    <x v="550"/>
    <n v="90.857142857142861"/>
    <x v="2"/>
    <s v="wearables"/>
    <x v="695"/>
    <x v="695"/>
  </r>
  <r>
    <n v="696"/>
    <s v="trustee"/>
    <x v="695"/>
    <n v="175000"/>
    <n v="1"/>
    <x v="2"/>
    <x v="9"/>
    <s v="EUR"/>
    <n v="1406326502"/>
    <n v="1403734502"/>
    <b v="0"/>
    <x v="29"/>
    <b v="0"/>
    <x v="551"/>
    <n v="1"/>
    <x v="2"/>
    <s v="wearables"/>
    <x v="696"/>
    <x v="696"/>
  </r>
  <r>
    <n v="697"/>
    <s v="VR Lens Lab - Prescription Lenses for Virtual Reality HMDs"/>
    <x v="696"/>
    <n v="5000"/>
    <n v="2319"/>
    <x v="2"/>
    <x v="12"/>
    <s v="EUR"/>
    <n v="1454502789"/>
    <n v="1453206789"/>
    <b v="0"/>
    <x v="229"/>
    <b v="0"/>
    <x v="552"/>
    <n v="20.342105263157894"/>
    <x v="2"/>
    <s v="wearables"/>
    <x v="697"/>
    <x v="697"/>
  </r>
  <r>
    <n v="698"/>
    <s v="3D Xray Vision. State of the Art. Free for Everyone*."/>
    <x v="697"/>
    <n v="100000"/>
    <n v="15390"/>
    <x v="2"/>
    <x v="0"/>
    <s v="USD"/>
    <n v="1411005600"/>
    <n v="1408141245"/>
    <b v="0"/>
    <x v="60"/>
    <b v="0"/>
    <x v="553"/>
    <n v="530.68965517241384"/>
    <x v="2"/>
    <s v="wearables"/>
    <x v="698"/>
    <x v="698"/>
  </r>
  <r>
    <n v="699"/>
    <s v="TapTap, a touch communication wristband"/>
    <x v="698"/>
    <n v="130000"/>
    <n v="107148.74"/>
    <x v="2"/>
    <x v="0"/>
    <s v="USD"/>
    <n v="1385136000"/>
    <n v="1381923548"/>
    <b v="0"/>
    <x v="230"/>
    <b v="0"/>
    <x v="554"/>
    <n v="120.39184269662923"/>
    <x v="2"/>
    <s v="wearables"/>
    <x v="699"/>
    <x v="699"/>
  </r>
  <r>
    <n v="700"/>
    <s v="A-iEasyâ„¢ Smartphone Stand Holder | The End of Busy Hands."/>
    <x v="699"/>
    <n v="15000"/>
    <n v="403"/>
    <x v="2"/>
    <x v="3"/>
    <s v="EUR"/>
    <n v="1484065881"/>
    <n v="1481473881"/>
    <b v="0"/>
    <x v="162"/>
    <b v="0"/>
    <x v="555"/>
    <n v="13"/>
    <x v="2"/>
    <s v="wearables"/>
    <x v="700"/>
    <x v="700"/>
  </r>
  <r>
    <n v="701"/>
    <s v="HotBlack: The premium smartwatch that shows your custom data"/>
    <x v="700"/>
    <n v="23000"/>
    <n v="6118"/>
    <x v="2"/>
    <x v="1"/>
    <s v="GBP"/>
    <n v="1406130880"/>
    <n v="1403538880"/>
    <b v="0"/>
    <x v="64"/>
    <b v="0"/>
    <x v="556"/>
    <n v="291.33333333333331"/>
    <x v="2"/>
    <s v="wearables"/>
    <x v="701"/>
    <x v="701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x v="77"/>
    <b v="0"/>
    <x v="557"/>
    <n v="124.9191891891892"/>
    <x v="2"/>
    <s v="wearables"/>
    <x v="702"/>
    <x v="702"/>
  </r>
  <r>
    <n v="703"/>
    <s v="EL TORO SPEEDWRAPS - THE EVOLUTION OF SPORTS TRAINING"/>
    <x v="702"/>
    <n v="15000"/>
    <n v="837"/>
    <x v="2"/>
    <x v="0"/>
    <s v="USD"/>
    <n v="1485905520"/>
    <n v="1481150949"/>
    <b v="0"/>
    <x v="63"/>
    <b v="0"/>
    <x v="558"/>
    <n v="119.57142857142857"/>
    <x v="2"/>
    <s v="wearables"/>
    <x v="703"/>
    <x v="703"/>
  </r>
  <r>
    <n v="704"/>
    <s v="ZNITCH- The Evolution in Helmet Safety"/>
    <x v="703"/>
    <n v="55000"/>
    <n v="481"/>
    <x v="2"/>
    <x v="5"/>
    <s v="CAD"/>
    <n v="1487565468"/>
    <n v="1482381468"/>
    <b v="0"/>
    <x v="80"/>
    <b v="0"/>
    <x v="559"/>
    <n v="120.25"/>
    <x v="2"/>
    <s v="wearables"/>
    <x v="704"/>
    <x v="704"/>
  </r>
  <r>
    <n v="705"/>
    <s v="SomnoScope"/>
    <x v="704"/>
    <n v="100000"/>
    <n v="977"/>
    <x v="2"/>
    <x v="9"/>
    <s v="EUR"/>
    <n v="1484999278"/>
    <n v="1482407278"/>
    <b v="0"/>
    <x v="81"/>
    <b v="0"/>
    <x v="560"/>
    <n v="195.4"/>
    <x v="2"/>
    <s v="wearables"/>
    <x v="705"/>
    <x v="705"/>
  </r>
  <r>
    <n v="706"/>
    <s v="Driver Alert System"/>
    <x v="705"/>
    <n v="100000"/>
    <n v="0"/>
    <x v="2"/>
    <x v="3"/>
    <s v="EUR"/>
    <n v="1481740740"/>
    <n v="1478130783"/>
    <b v="0"/>
    <x v="78"/>
    <b v="0"/>
    <x v="109"/>
    <e v="#DIV/0!"/>
    <x v="2"/>
    <s v="wearables"/>
    <x v="706"/>
    <x v="706"/>
  </r>
  <r>
    <n v="707"/>
    <s v="Hy - hidden wireless earbuds you never have to take off"/>
    <x v="706"/>
    <n v="68000"/>
    <n v="53670.6"/>
    <x v="2"/>
    <x v="1"/>
    <s v="GBP"/>
    <n v="1483286127"/>
    <n v="1479830127"/>
    <b v="0"/>
    <x v="231"/>
    <b v="0"/>
    <x v="561"/>
    <n v="117.69868421052631"/>
    <x v="2"/>
    <s v="wearables"/>
    <x v="707"/>
    <x v="707"/>
  </r>
  <r>
    <n v="708"/>
    <s v="Glowbelt, The World's First Retractable LED Safety Belt"/>
    <x v="707"/>
    <n v="40000"/>
    <n v="8837"/>
    <x v="2"/>
    <x v="1"/>
    <s v="GBP"/>
    <n v="1410616600"/>
    <n v="1405432600"/>
    <b v="0"/>
    <x v="232"/>
    <b v="0"/>
    <x v="562"/>
    <n v="23.948509485094849"/>
    <x v="2"/>
    <s v="wearables"/>
    <x v="708"/>
    <x v="708"/>
  </r>
  <r>
    <n v="709"/>
    <s v="lumiglove"/>
    <x v="708"/>
    <n v="15000"/>
    <n v="61"/>
    <x v="2"/>
    <x v="0"/>
    <s v="USD"/>
    <n v="1417741159"/>
    <n v="1415149159"/>
    <b v="0"/>
    <x v="84"/>
    <b v="0"/>
    <x v="563"/>
    <n v="30.5"/>
    <x v="2"/>
    <s v="wearables"/>
    <x v="709"/>
    <x v="709"/>
  </r>
  <r>
    <n v="710"/>
    <s v="Hate York Shirt 2.0"/>
    <x v="709"/>
    <n v="1200"/>
    <n v="0"/>
    <x v="2"/>
    <x v="5"/>
    <s v="CAD"/>
    <n v="1408495440"/>
    <n v="1405640302"/>
    <b v="0"/>
    <x v="78"/>
    <b v="0"/>
    <x v="109"/>
    <e v="#DIV/0!"/>
    <x v="2"/>
    <s v="wearables"/>
    <x v="710"/>
    <x v="710"/>
  </r>
  <r>
    <n v="711"/>
    <s v="Anti Snore Wearable"/>
    <x v="710"/>
    <n v="100000"/>
    <n v="33791"/>
    <x v="2"/>
    <x v="9"/>
    <s v="EUR"/>
    <n v="1481716868"/>
    <n v="1478257268"/>
    <b v="0"/>
    <x v="233"/>
    <b v="0"/>
    <x v="564"/>
    <n v="99.973372781065095"/>
    <x v="2"/>
    <s v="wearables"/>
    <x v="711"/>
    <x v="711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x v="80"/>
    <b v="0"/>
    <x v="565"/>
    <n v="26.25"/>
    <x v="2"/>
    <s v="wearables"/>
    <x v="712"/>
    <x v="712"/>
  </r>
  <r>
    <n v="713"/>
    <s v="Secure Pet GPS Tracker - Every Moment Matters"/>
    <x v="712"/>
    <n v="25000"/>
    <n v="199"/>
    <x v="2"/>
    <x v="13"/>
    <s v="EUR"/>
    <n v="1465130532"/>
    <n v="1462538532"/>
    <b v="0"/>
    <x v="29"/>
    <b v="0"/>
    <x v="566"/>
    <n v="199"/>
    <x v="2"/>
    <s v="wearables"/>
    <x v="713"/>
    <x v="713"/>
  </r>
  <r>
    <n v="714"/>
    <s v="Prep Packs Survival Belt"/>
    <x v="713"/>
    <n v="15000"/>
    <n v="2249"/>
    <x v="2"/>
    <x v="0"/>
    <s v="USD"/>
    <n v="1488308082"/>
    <n v="1483124082"/>
    <b v="0"/>
    <x v="33"/>
    <b v="0"/>
    <x v="567"/>
    <n v="80.321428571428569"/>
    <x v="2"/>
    <s v="wearables"/>
    <x v="714"/>
    <x v="714"/>
  </r>
  <r>
    <n v="715"/>
    <s v="Mouse^3"/>
    <x v="714"/>
    <n v="27500"/>
    <n v="1389"/>
    <x v="2"/>
    <x v="0"/>
    <s v="USD"/>
    <n v="1446693040"/>
    <n v="1443233440"/>
    <b v="0"/>
    <x v="8"/>
    <b v="0"/>
    <x v="568"/>
    <n v="115.75"/>
    <x v="2"/>
    <s v="wearables"/>
    <x v="715"/>
    <x v="715"/>
  </r>
  <r>
    <n v="716"/>
    <s v="Pathfinder - Wearable Navigation for the Blind"/>
    <x v="715"/>
    <n v="7000"/>
    <n v="715"/>
    <x v="2"/>
    <x v="0"/>
    <s v="USD"/>
    <n v="1417392000"/>
    <n v="1414511307"/>
    <b v="0"/>
    <x v="38"/>
    <b v="0"/>
    <x v="569"/>
    <n v="44.6875"/>
    <x v="2"/>
    <s v="wearables"/>
    <x v="716"/>
    <x v="716"/>
  </r>
  <r>
    <n v="717"/>
    <s v="cool air belt"/>
    <x v="716"/>
    <n v="100000"/>
    <n v="305"/>
    <x v="2"/>
    <x v="0"/>
    <s v="USD"/>
    <n v="1409949002"/>
    <n v="1407357002"/>
    <b v="0"/>
    <x v="80"/>
    <b v="0"/>
    <x v="570"/>
    <n v="76.25"/>
    <x v="2"/>
    <s v="wearables"/>
    <x v="717"/>
    <x v="717"/>
  </r>
  <r>
    <n v="718"/>
    <s v="BioToo - Emergency Temporary Tattoos"/>
    <x v="717"/>
    <n v="12000"/>
    <n v="90"/>
    <x v="2"/>
    <x v="0"/>
    <s v="USD"/>
    <n v="1487397540"/>
    <n v="1484684247"/>
    <b v="0"/>
    <x v="80"/>
    <b v="0"/>
    <x v="571"/>
    <n v="22.5"/>
    <x v="2"/>
    <s v="wearables"/>
    <x v="718"/>
    <x v="718"/>
  </r>
  <r>
    <n v="719"/>
    <s v="Hand Armor Liquid Chalk-Ultimate Sports Chalk Help Patent"/>
    <x v="718"/>
    <n v="15000"/>
    <n v="194"/>
    <x v="2"/>
    <x v="0"/>
    <s v="USD"/>
    <n v="1456189076"/>
    <n v="1454979476"/>
    <b v="0"/>
    <x v="73"/>
    <b v="0"/>
    <x v="572"/>
    <n v="19.399999999999999"/>
    <x v="2"/>
    <s v="wearables"/>
    <x v="719"/>
    <x v="719"/>
  </r>
  <r>
    <n v="720"/>
    <s v="Without Utterance: Tales from the Other Side of Language"/>
    <x v="719"/>
    <n v="1900"/>
    <n v="2735"/>
    <x v="0"/>
    <x v="0"/>
    <s v="USD"/>
    <n v="1327851291"/>
    <n v="1325432091"/>
    <b v="0"/>
    <x v="14"/>
    <b v="1"/>
    <x v="573"/>
    <n v="66.707317073170728"/>
    <x v="3"/>
    <s v="nonfiction"/>
    <x v="720"/>
    <x v="720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x v="46"/>
    <b v="1"/>
    <x v="574"/>
    <n v="84.142857142857139"/>
    <x v="3"/>
    <s v="nonfiction"/>
    <x v="721"/>
    <x v="721"/>
  </r>
  <r>
    <n v="722"/>
    <s v="The BANGGAI Rescue Project"/>
    <x v="721"/>
    <n v="25000"/>
    <n v="33006"/>
    <x v="0"/>
    <x v="0"/>
    <s v="USD"/>
    <n v="1333909178"/>
    <n v="1331320778"/>
    <b v="0"/>
    <x v="234"/>
    <b v="1"/>
    <x v="575"/>
    <n v="215.72549019607843"/>
    <x v="3"/>
    <s v="nonfiction"/>
    <x v="722"/>
    <x v="722"/>
  </r>
  <r>
    <n v="723"/>
    <s v="The 2015 Pro Football Beast Book"/>
    <x v="722"/>
    <n v="5000"/>
    <n v="5469"/>
    <x v="0"/>
    <x v="0"/>
    <s v="USD"/>
    <n v="1438228740"/>
    <n v="1435606549"/>
    <b v="0"/>
    <x v="61"/>
    <b v="1"/>
    <x v="576"/>
    <n v="54.69"/>
    <x v="3"/>
    <s v="nonfiction"/>
    <x v="723"/>
    <x v="723"/>
  </r>
  <r>
    <n v="724"/>
    <s v="The Adventure Access Guide: How to Walk Across America"/>
    <x v="723"/>
    <n v="7000"/>
    <n v="7383.01"/>
    <x v="0"/>
    <x v="0"/>
    <s v="USD"/>
    <n v="1309447163"/>
    <n v="1306855163"/>
    <b v="0"/>
    <x v="235"/>
    <b v="1"/>
    <x v="577"/>
    <n v="51.62944055944056"/>
    <x v="3"/>
    <s v="nonfiction"/>
    <x v="724"/>
    <x v="724"/>
  </r>
  <r>
    <n v="725"/>
    <s v="The Year It All Made Sense"/>
    <x v="724"/>
    <n v="20000"/>
    <n v="20070"/>
    <x v="0"/>
    <x v="0"/>
    <s v="USD"/>
    <n v="1450018912"/>
    <n v="1447426912"/>
    <b v="0"/>
    <x v="205"/>
    <b v="1"/>
    <x v="28"/>
    <n v="143.35714285714286"/>
    <x v="3"/>
    <s v="nonfiction"/>
    <x v="725"/>
    <x v="725"/>
  </r>
  <r>
    <n v="726"/>
    <s v="60 Days to a Radiating Faith"/>
    <x v="725"/>
    <n v="2500"/>
    <n v="2535"/>
    <x v="0"/>
    <x v="0"/>
    <s v="USD"/>
    <n v="1365728487"/>
    <n v="1363136487"/>
    <b v="0"/>
    <x v="2"/>
    <b v="1"/>
    <x v="578"/>
    <n v="72.428571428571431"/>
    <x v="3"/>
    <s v="nonfiction"/>
    <x v="726"/>
    <x v="726"/>
  </r>
  <r>
    <n v="727"/>
    <s v="CHRISTIAN MERCY: Compassion, Proclamation, and Power"/>
    <x v="726"/>
    <n v="3500"/>
    <n v="5443"/>
    <x v="0"/>
    <x v="0"/>
    <s v="USD"/>
    <n v="1358198400"/>
    <n v="1354580949"/>
    <b v="0"/>
    <x v="184"/>
    <b v="1"/>
    <x v="579"/>
    <n v="36.530201342281877"/>
    <x v="3"/>
    <s v="nonfiction"/>
    <x v="727"/>
    <x v="727"/>
  </r>
  <r>
    <n v="728"/>
    <s v="The Age of the Platform: My Fourth Book"/>
    <x v="727"/>
    <n v="7500"/>
    <n v="7917.45"/>
    <x v="0"/>
    <x v="0"/>
    <s v="USD"/>
    <n v="1313957157"/>
    <n v="1310069157"/>
    <b v="0"/>
    <x v="208"/>
    <b v="1"/>
    <x v="580"/>
    <n v="60.903461538461535"/>
    <x v="3"/>
    <s v="nonfiction"/>
    <x v="728"/>
    <x v="728"/>
  </r>
  <r>
    <n v="729"/>
    <s v="The Malformation of Health Care"/>
    <x v="728"/>
    <n v="4000"/>
    <n v="5226"/>
    <x v="0"/>
    <x v="0"/>
    <s v="USD"/>
    <n v="1348028861"/>
    <n v="1342844861"/>
    <b v="0"/>
    <x v="148"/>
    <b v="1"/>
    <x v="314"/>
    <n v="43.55"/>
    <x v="3"/>
    <s v="nonfiction"/>
    <x v="729"/>
    <x v="729"/>
  </r>
  <r>
    <n v="730"/>
    <s v="Encyclopedia of Surfing"/>
    <x v="729"/>
    <n v="20000"/>
    <n v="26438"/>
    <x v="0"/>
    <x v="0"/>
    <s v="USD"/>
    <n v="1323280391"/>
    <n v="1320688391"/>
    <b v="0"/>
    <x v="236"/>
    <b v="1"/>
    <x v="581"/>
    <n v="99.766037735849054"/>
    <x v="3"/>
    <s v="nonfiction"/>
    <x v="730"/>
    <x v="730"/>
  </r>
  <r>
    <n v="731"/>
    <s v="Portland Boat Tours:  From Dream to Business"/>
    <x v="730"/>
    <n v="5000"/>
    <n v="6300"/>
    <x v="0"/>
    <x v="0"/>
    <s v="USD"/>
    <n v="1327212000"/>
    <n v="1322852747"/>
    <b v="0"/>
    <x v="26"/>
    <b v="1"/>
    <x v="582"/>
    <n v="88.732394366197184"/>
    <x v="3"/>
    <s v="nonfiction"/>
    <x v="731"/>
    <x v="731"/>
  </r>
  <r>
    <n v="732"/>
    <s v="Chess puzzles in your pocket: a new eBook"/>
    <x v="731"/>
    <n v="40"/>
    <n v="64"/>
    <x v="0"/>
    <x v="1"/>
    <s v="GBP"/>
    <n v="1380449461"/>
    <n v="1375265461"/>
    <b v="0"/>
    <x v="62"/>
    <b v="1"/>
    <x v="583"/>
    <n v="4.9230769230769234"/>
    <x v="3"/>
    <s v="nonfiction"/>
    <x v="732"/>
    <x v="732"/>
  </r>
  <r>
    <n v="733"/>
    <s v="Sinatra Cookbook - Recipes for the Ruby framework"/>
    <x v="732"/>
    <n v="2500"/>
    <n v="3012"/>
    <x v="0"/>
    <x v="1"/>
    <s v="GBP"/>
    <n v="1387533892"/>
    <n v="1384941892"/>
    <b v="0"/>
    <x v="39"/>
    <b v="1"/>
    <x v="584"/>
    <n v="17.822485207100591"/>
    <x v="3"/>
    <s v="nonfiction"/>
    <x v="733"/>
    <x v="733"/>
  </r>
  <r>
    <n v="734"/>
    <s v="Sideswiped"/>
    <x v="733"/>
    <n v="8500"/>
    <n v="10670"/>
    <x v="0"/>
    <x v="5"/>
    <s v="CAD"/>
    <n v="1431147600"/>
    <n v="1428465420"/>
    <b v="0"/>
    <x v="7"/>
    <b v="1"/>
    <x v="585"/>
    <n v="187.19298245614036"/>
    <x v="3"/>
    <s v="nonfiction"/>
    <x v="734"/>
    <x v="734"/>
  </r>
  <r>
    <n v="735"/>
    <s v="TOP FUEL FOR LIFE - Life Lessons from a Crew Chief"/>
    <x v="734"/>
    <n v="47000"/>
    <n v="53771"/>
    <x v="0"/>
    <x v="0"/>
    <s v="USD"/>
    <n v="1417653540"/>
    <n v="1414975346"/>
    <b v="0"/>
    <x v="194"/>
    <b v="1"/>
    <x v="586"/>
    <n v="234.80786026200875"/>
    <x v="3"/>
    <s v="nonfiction"/>
    <x v="735"/>
    <x v="735"/>
  </r>
  <r>
    <n v="736"/>
    <s v="What Happens in Vegas Stays on YouTube"/>
    <x v="735"/>
    <n v="3600"/>
    <n v="11345"/>
    <x v="0"/>
    <x v="0"/>
    <s v="USD"/>
    <n v="1385009940"/>
    <n v="1383327440"/>
    <b v="0"/>
    <x v="52"/>
    <b v="1"/>
    <x v="587"/>
    <n v="105.04629629629629"/>
    <x v="3"/>
    <s v="nonfiction"/>
    <x v="736"/>
    <x v="736"/>
  </r>
  <r>
    <n v="737"/>
    <s v="Eat Mendocino: Writing the Book"/>
    <x v="736"/>
    <n v="5000"/>
    <n v="6120"/>
    <x v="0"/>
    <x v="0"/>
    <s v="USD"/>
    <n v="1392408000"/>
    <n v="1390890987"/>
    <b v="0"/>
    <x v="52"/>
    <b v="1"/>
    <x v="588"/>
    <n v="56.666666666666664"/>
    <x v="3"/>
    <s v="nonfiction"/>
    <x v="737"/>
    <x v="737"/>
  </r>
  <r>
    <n v="738"/>
    <s v="Under the Sour Sun: Hunger through the Eyes of a Child"/>
    <x v="737"/>
    <n v="1500"/>
    <n v="1601"/>
    <x v="0"/>
    <x v="0"/>
    <s v="USD"/>
    <n v="1417409940"/>
    <n v="1414765794"/>
    <b v="0"/>
    <x v="14"/>
    <b v="1"/>
    <x v="589"/>
    <n v="39.048780487804876"/>
    <x v="3"/>
    <s v="nonfiction"/>
    <x v="738"/>
    <x v="738"/>
  </r>
  <r>
    <n v="739"/>
    <s v="Brother's Keeper: Lessons Learned in Gaining Access"/>
    <x v="738"/>
    <n v="6000"/>
    <n v="9500"/>
    <x v="0"/>
    <x v="0"/>
    <s v="USD"/>
    <n v="1407758629"/>
    <n v="1404907429"/>
    <b v="0"/>
    <x v="237"/>
    <b v="1"/>
    <x v="590"/>
    <n v="68.345323741007192"/>
    <x v="3"/>
    <s v="nonfiction"/>
    <x v="739"/>
    <x v="739"/>
  </r>
  <r>
    <n v="740"/>
    <s v="Gloriously Doomed - Search for Armada Shipwreck in Ireland"/>
    <x v="739"/>
    <n v="3000"/>
    <n v="3222"/>
    <x v="0"/>
    <x v="0"/>
    <s v="USD"/>
    <n v="1434857482"/>
    <n v="1433647882"/>
    <b v="0"/>
    <x v="10"/>
    <b v="1"/>
    <x v="202"/>
    <n v="169.57894736842104"/>
    <x v="3"/>
    <s v="nonfiction"/>
    <x v="740"/>
    <x v="740"/>
  </r>
  <r>
    <n v="741"/>
    <s v="reVILNA: the vilna ghetto project"/>
    <x v="740"/>
    <n v="13000"/>
    <n v="13293.8"/>
    <x v="0"/>
    <x v="0"/>
    <s v="USD"/>
    <n v="1370964806"/>
    <n v="1367940806"/>
    <b v="0"/>
    <x v="225"/>
    <b v="1"/>
    <x v="591"/>
    <n v="141.42340425531913"/>
    <x v="3"/>
    <s v="nonfiction"/>
    <x v="741"/>
    <x v="741"/>
  </r>
  <r>
    <n v="742"/>
    <s v="&quot;My Life As Julia Roberts, Snapshots Of A LIfe"/>
    <x v="741"/>
    <n v="1400"/>
    <n v="1550"/>
    <x v="0"/>
    <x v="0"/>
    <s v="USD"/>
    <n v="1395435712"/>
    <n v="1392847312"/>
    <b v="0"/>
    <x v="23"/>
    <b v="1"/>
    <x v="592"/>
    <n v="67.391304347826093"/>
    <x v="3"/>
    <s v="nonfiction"/>
    <x v="742"/>
    <x v="742"/>
  </r>
  <r>
    <n v="743"/>
    <s v="A Tale as Rich as Soil: Preserving Valmont's History"/>
    <x v="742"/>
    <n v="550"/>
    <n v="814"/>
    <x v="0"/>
    <x v="0"/>
    <s v="USD"/>
    <n v="1334610000"/>
    <n v="1332435685"/>
    <b v="0"/>
    <x v="41"/>
    <b v="1"/>
    <x v="593"/>
    <n v="54.266666666666666"/>
    <x v="3"/>
    <s v="nonfiction"/>
    <x v="743"/>
    <x v="743"/>
  </r>
  <r>
    <n v="744"/>
    <s v="A Revolutionary Leadership Resource Book"/>
    <x v="743"/>
    <n v="5000"/>
    <n v="5116"/>
    <x v="0"/>
    <x v="0"/>
    <s v="USD"/>
    <n v="1355439503"/>
    <n v="1352847503"/>
    <b v="0"/>
    <x v="95"/>
    <b v="1"/>
    <x v="594"/>
    <n v="82.516129032258064"/>
    <x v="3"/>
    <s v="nonfiction"/>
    <x v="744"/>
    <x v="744"/>
  </r>
  <r>
    <n v="745"/>
    <s v="Help Launch the Most Amazing Online Organizing Guide Ever."/>
    <x v="744"/>
    <n v="2220"/>
    <n v="3976"/>
    <x v="0"/>
    <x v="0"/>
    <s v="USD"/>
    <n v="1367588645"/>
    <n v="1364996645"/>
    <b v="0"/>
    <x v="142"/>
    <b v="1"/>
    <x v="595"/>
    <n v="53.729729729729726"/>
    <x v="3"/>
    <s v="nonfiction"/>
    <x v="745"/>
    <x v="745"/>
  </r>
  <r>
    <n v="746"/>
    <s v="Attention: People With Body Parts"/>
    <x v="745"/>
    <n v="2987"/>
    <n v="3318"/>
    <x v="0"/>
    <x v="0"/>
    <s v="USD"/>
    <n v="1348372740"/>
    <n v="1346806909"/>
    <b v="0"/>
    <x v="174"/>
    <b v="1"/>
    <x v="596"/>
    <n v="34.206185567010309"/>
    <x v="3"/>
    <s v="nonfiction"/>
    <x v="746"/>
    <x v="746"/>
  </r>
  <r>
    <n v="747"/>
    <s v="Trash is Treasure"/>
    <x v="746"/>
    <n v="7000"/>
    <n v="7003"/>
    <x v="0"/>
    <x v="9"/>
    <s v="EUR"/>
    <n v="1421319240"/>
    <n v="1418649019"/>
    <b v="0"/>
    <x v="165"/>
    <b v="1"/>
    <x v="597"/>
    <n v="127.32727272727273"/>
    <x v="3"/>
    <s v="nonfiction"/>
    <x v="747"/>
    <x v="747"/>
  </r>
  <r>
    <n v="748"/>
    <s v="Meditations for the Childbearing Year - a Book"/>
    <x v="747"/>
    <n v="2000"/>
    <n v="2005"/>
    <x v="0"/>
    <x v="0"/>
    <s v="USD"/>
    <n v="1407701966"/>
    <n v="1405109966"/>
    <b v="0"/>
    <x v="34"/>
    <b v="1"/>
    <x v="598"/>
    <n v="45.56818181818182"/>
    <x v="3"/>
    <s v="nonfiction"/>
    <x v="748"/>
    <x v="748"/>
  </r>
  <r>
    <n v="749"/>
    <s v="chartwellwest.com"/>
    <x v="748"/>
    <n v="10000"/>
    <n v="10556"/>
    <x v="0"/>
    <x v="0"/>
    <s v="USD"/>
    <n v="1485642930"/>
    <n v="1483050930"/>
    <b v="0"/>
    <x v="238"/>
    <b v="1"/>
    <x v="599"/>
    <n v="95.963636363636368"/>
    <x v="3"/>
    <s v="nonfiction"/>
    <x v="749"/>
    <x v="749"/>
  </r>
  <r>
    <n v="750"/>
    <s v="A book no one should have to write-but everyone should read."/>
    <x v="749"/>
    <n v="4444"/>
    <n v="4559"/>
    <x v="0"/>
    <x v="0"/>
    <s v="USD"/>
    <n v="1361739872"/>
    <n v="1359147872"/>
    <b v="0"/>
    <x v="211"/>
    <b v="1"/>
    <x v="600"/>
    <n v="77.271186440677965"/>
    <x v="3"/>
    <s v="nonfiction"/>
    <x v="750"/>
    <x v="750"/>
  </r>
  <r>
    <n v="751"/>
    <s v="Surviving the Journey: Letters from the Railroad"/>
    <x v="750"/>
    <n v="3000"/>
    <n v="3555"/>
    <x v="0"/>
    <x v="0"/>
    <s v="USD"/>
    <n v="1312470475"/>
    <n v="1308496075"/>
    <b v="0"/>
    <x v="95"/>
    <b v="1"/>
    <x v="23"/>
    <n v="57.338709677419352"/>
    <x v="3"/>
    <s v="nonfiction"/>
    <x v="751"/>
    <x v="751"/>
  </r>
  <r>
    <n v="752"/>
    <s v="ELECTRO GIRL raises awareness to remove the fear of Epilepsy"/>
    <x v="751"/>
    <n v="5000"/>
    <n v="5585"/>
    <x v="0"/>
    <x v="2"/>
    <s v="AUD"/>
    <n v="1476615600"/>
    <n v="1474884417"/>
    <b v="0"/>
    <x v="217"/>
    <b v="1"/>
    <x v="601"/>
    <n v="53.19047619047619"/>
    <x v="3"/>
    <s v="nonfiction"/>
    <x v="752"/>
    <x v="752"/>
  </r>
  <r>
    <n v="753"/>
    <s v="Dirshuni: Israeli Women Writing Midrash, volume 2"/>
    <x v="752"/>
    <n v="10000"/>
    <n v="12800"/>
    <x v="0"/>
    <x v="0"/>
    <s v="USD"/>
    <n v="1423922991"/>
    <n v="1421330991"/>
    <b v="0"/>
    <x v="55"/>
    <b v="1"/>
    <x v="602"/>
    <n v="492.30769230769232"/>
    <x v="3"/>
    <s v="nonfiction"/>
    <x v="753"/>
    <x v="753"/>
  </r>
  <r>
    <n v="754"/>
    <s v="In Sickness and in Health- a couples journey through cancer"/>
    <x v="753"/>
    <n v="2000"/>
    <n v="2075"/>
    <x v="0"/>
    <x v="0"/>
    <s v="USD"/>
    <n v="1357408721"/>
    <n v="1354816721"/>
    <b v="0"/>
    <x v="72"/>
    <b v="1"/>
    <x v="603"/>
    <n v="42.346938775510203"/>
    <x v="3"/>
    <s v="nonfiction"/>
    <x v="754"/>
    <x v="754"/>
  </r>
  <r>
    <n v="755"/>
    <s v="Rumble Yell: Discovering America's Biggest Bike Ride"/>
    <x v="754"/>
    <n v="2500"/>
    <n v="2547.69"/>
    <x v="0"/>
    <x v="0"/>
    <s v="USD"/>
    <n v="1369010460"/>
    <n v="1366381877"/>
    <b v="0"/>
    <x v="32"/>
    <b v="1"/>
    <x v="604"/>
    <n v="37.466029411764708"/>
    <x v="3"/>
    <s v="nonfiction"/>
    <x v="755"/>
    <x v="755"/>
  </r>
  <r>
    <n v="756"/>
    <s v="Shemdegi Sadguri: photopoetic commentary on Eastern Europe"/>
    <x v="755"/>
    <n v="700"/>
    <n v="824"/>
    <x v="0"/>
    <x v="0"/>
    <s v="USD"/>
    <n v="1303147459"/>
    <n v="1297880659"/>
    <b v="0"/>
    <x v="19"/>
    <b v="1"/>
    <x v="605"/>
    <n v="37.454545454545453"/>
    <x v="3"/>
    <s v="nonfiction"/>
    <x v="756"/>
    <x v="756"/>
  </r>
  <r>
    <n v="757"/>
    <s v="Celebrating Orlando's Historic Haunts Release"/>
    <x v="756"/>
    <n v="250"/>
    <n v="595"/>
    <x v="0"/>
    <x v="0"/>
    <s v="USD"/>
    <n v="1354756714"/>
    <n v="1353547114"/>
    <b v="0"/>
    <x v="59"/>
    <b v="1"/>
    <x v="606"/>
    <n v="33.055555555555557"/>
    <x v="3"/>
    <s v="nonfiction"/>
    <x v="757"/>
    <x v="757"/>
  </r>
  <r>
    <n v="758"/>
    <s v="Publish Waiting On Humanity"/>
    <x v="757"/>
    <n v="2500"/>
    <n v="2550"/>
    <x v="0"/>
    <x v="0"/>
    <s v="USD"/>
    <n v="1286568268"/>
    <n v="1283976268"/>
    <b v="0"/>
    <x v="10"/>
    <b v="1"/>
    <x v="607"/>
    <n v="134.21052631578948"/>
    <x v="3"/>
    <s v="nonfiction"/>
    <x v="758"/>
    <x v="758"/>
  </r>
  <r>
    <n v="759"/>
    <s v="Wild Ruins"/>
    <x v="758"/>
    <n v="5000"/>
    <n v="5096"/>
    <x v="0"/>
    <x v="1"/>
    <s v="GBP"/>
    <n v="1404892539"/>
    <n v="1401436539"/>
    <b v="0"/>
    <x v="221"/>
    <b v="1"/>
    <x v="608"/>
    <n v="51.474747474747474"/>
    <x v="3"/>
    <s v="nonfiction"/>
    <x v="759"/>
    <x v="759"/>
  </r>
  <r>
    <n v="760"/>
    <s v="Random Thoughts from a Random Mind"/>
    <x v="759"/>
    <n v="2200"/>
    <n v="0"/>
    <x v="2"/>
    <x v="0"/>
    <s v="USD"/>
    <n v="1480188013"/>
    <n v="1477592413"/>
    <b v="0"/>
    <x v="78"/>
    <b v="0"/>
    <x v="109"/>
    <e v="#DIV/0!"/>
    <x v="3"/>
    <s v="fiction"/>
    <x v="760"/>
    <x v="760"/>
  </r>
  <r>
    <n v="761"/>
    <s v="DONE WITH DEATH"/>
    <x v="760"/>
    <n v="5000"/>
    <n v="235"/>
    <x v="2"/>
    <x v="0"/>
    <s v="USD"/>
    <n v="1391364126"/>
    <n v="1388772126"/>
    <b v="0"/>
    <x v="79"/>
    <b v="0"/>
    <x v="609"/>
    <n v="39.166666666666664"/>
    <x v="3"/>
    <s v="fiction"/>
    <x v="761"/>
    <x v="761"/>
  </r>
  <r>
    <n v="762"/>
    <s v="Where we used to live - eBook (PROJECT 80%)"/>
    <x v="761"/>
    <n v="3500"/>
    <n v="0"/>
    <x v="2"/>
    <x v="14"/>
    <s v="MXN"/>
    <n v="1480831200"/>
    <n v="1479328570"/>
    <b v="0"/>
    <x v="78"/>
    <b v="0"/>
    <x v="109"/>
    <e v="#DIV/0!"/>
    <x v="3"/>
    <s v="fiction"/>
    <x v="762"/>
    <x v="762"/>
  </r>
  <r>
    <n v="763"/>
    <s v="Highland Sabre - A Black Beast Books Project"/>
    <x v="762"/>
    <n v="4290"/>
    <n v="5"/>
    <x v="2"/>
    <x v="1"/>
    <s v="GBP"/>
    <n v="1376563408"/>
    <n v="1373971408"/>
    <b v="0"/>
    <x v="29"/>
    <b v="0"/>
    <x v="610"/>
    <n v="5"/>
    <x v="3"/>
    <s v="fiction"/>
    <x v="763"/>
    <x v="763"/>
  </r>
  <r>
    <n v="764"/>
    <s v="[JOE]KES"/>
    <x v="763"/>
    <n v="5000"/>
    <n v="0"/>
    <x v="2"/>
    <x v="0"/>
    <s v="USD"/>
    <n v="1441858161"/>
    <n v="1439266161"/>
    <b v="0"/>
    <x v="78"/>
    <b v="0"/>
    <x v="109"/>
    <e v="#DIV/0!"/>
    <x v="3"/>
    <s v="fiction"/>
    <x v="764"/>
    <x v="764"/>
  </r>
  <r>
    <n v="765"/>
    <s v="Dirty Quiet Money"/>
    <x v="764"/>
    <n v="7000"/>
    <n v="2521"/>
    <x v="2"/>
    <x v="0"/>
    <s v="USD"/>
    <n v="1413723684"/>
    <n v="1411131684"/>
    <b v="0"/>
    <x v="34"/>
    <b v="0"/>
    <x v="611"/>
    <n v="57.295454545454547"/>
    <x v="3"/>
    <s v="fiction"/>
    <x v="765"/>
    <x v="765"/>
  </r>
  <r>
    <n v="766"/>
    <s v="Memories of Italy &amp; Olive Oil"/>
    <x v="765"/>
    <n v="4000"/>
    <n v="0"/>
    <x v="2"/>
    <x v="5"/>
    <s v="CAD"/>
    <n v="1424112483"/>
    <n v="1421520483"/>
    <b v="0"/>
    <x v="78"/>
    <b v="0"/>
    <x v="109"/>
    <e v="#DIV/0!"/>
    <x v="3"/>
    <s v="fiction"/>
    <x v="766"/>
    <x v="766"/>
  </r>
  <r>
    <n v="767"/>
    <s v="Jury of Peers: A Novel of Online Justice"/>
    <x v="766"/>
    <n v="5000"/>
    <n v="177"/>
    <x v="2"/>
    <x v="0"/>
    <s v="USD"/>
    <n v="1432178810"/>
    <n v="1429586810"/>
    <b v="0"/>
    <x v="83"/>
    <b v="0"/>
    <x v="612"/>
    <n v="59"/>
    <x v="3"/>
    <s v="fiction"/>
    <x v="767"/>
    <x v="767"/>
  </r>
  <r>
    <n v="768"/>
    <s v="A dream of becoming an upcoming Author"/>
    <x v="767"/>
    <n v="2500"/>
    <n v="0"/>
    <x v="2"/>
    <x v="0"/>
    <s v="USD"/>
    <n v="1387169890"/>
    <n v="1384577890"/>
    <b v="0"/>
    <x v="78"/>
    <b v="0"/>
    <x v="109"/>
    <e v="#DIV/0!"/>
    <x v="3"/>
    <s v="fiction"/>
    <x v="768"/>
    <x v="768"/>
  </r>
  <r>
    <n v="769"/>
    <s v="Sorry I Tripped in Your Yard"/>
    <x v="768"/>
    <n v="4000"/>
    <n v="1656"/>
    <x v="2"/>
    <x v="0"/>
    <s v="USD"/>
    <n v="1388102094"/>
    <n v="1385510094"/>
    <b v="0"/>
    <x v="47"/>
    <b v="0"/>
    <x v="613"/>
    <n v="31.846153846153847"/>
    <x v="3"/>
    <s v="fiction"/>
    <x v="769"/>
    <x v="769"/>
  </r>
  <r>
    <n v="770"/>
    <s v="Open Door: The Call -- Young Reader's Fiction Book"/>
    <x v="769"/>
    <n v="17500"/>
    <n v="0"/>
    <x v="2"/>
    <x v="0"/>
    <s v="USD"/>
    <n v="1361750369"/>
    <n v="1358294369"/>
    <b v="0"/>
    <x v="78"/>
    <b v="0"/>
    <x v="109"/>
    <e v="#DIV/0!"/>
    <x v="3"/>
    <s v="fiction"/>
    <x v="770"/>
    <x v="770"/>
  </r>
  <r>
    <n v="771"/>
    <s v="Donald Trump Presidential Stress Cube"/>
    <x v="770"/>
    <n v="38000"/>
    <n v="10"/>
    <x v="2"/>
    <x v="0"/>
    <s v="USD"/>
    <n v="1454183202"/>
    <n v="1449863202"/>
    <b v="0"/>
    <x v="29"/>
    <b v="0"/>
    <x v="614"/>
    <n v="10"/>
    <x v="3"/>
    <s v="fiction"/>
    <x v="771"/>
    <x v="771"/>
  </r>
  <r>
    <n v="772"/>
    <s v="This is NOT the Bible I was taught in Sunday School"/>
    <x v="771"/>
    <n v="1500"/>
    <n v="50"/>
    <x v="2"/>
    <x v="0"/>
    <s v="USD"/>
    <n v="1257047940"/>
    <n v="1252718519"/>
    <b v="0"/>
    <x v="29"/>
    <b v="0"/>
    <x v="422"/>
    <n v="50"/>
    <x v="3"/>
    <s v="fiction"/>
    <x v="772"/>
    <x v="772"/>
  </r>
  <r>
    <n v="773"/>
    <s v="Expansion of The Mortis Chronicles"/>
    <x v="772"/>
    <n v="3759"/>
    <n v="32"/>
    <x v="2"/>
    <x v="1"/>
    <s v="GBP"/>
    <n v="1431298860"/>
    <n v="1428341985"/>
    <b v="0"/>
    <x v="84"/>
    <b v="0"/>
    <x v="615"/>
    <n v="16"/>
    <x v="3"/>
    <s v="fiction"/>
    <x v="773"/>
    <x v="773"/>
  </r>
  <r>
    <n v="774"/>
    <s v="Arabella makes her novel Pants On FIre! an audio book!"/>
    <x v="773"/>
    <n v="500"/>
    <n v="351"/>
    <x v="2"/>
    <x v="0"/>
    <s v="USD"/>
    <n v="1393181018"/>
    <n v="1390589018"/>
    <b v="0"/>
    <x v="82"/>
    <b v="0"/>
    <x v="616"/>
    <n v="39"/>
    <x v="3"/>
    <s v="fiction"/>
    <x v="774"/>
    <x v="774"/>
  </r>
  <r>
    <n v="775"/>
    <s v="Scorned: A LeKrista Scott, Vampire Hunted Novel"/>
    <x v="774"/>
    <n v="10000"/>
    <n v="170"/>
    <x v="2"/>
    <x v="0"/>
    <s v="USD"/>
    <n v="1323998795"/>
    <n v="1321406795"/>
    <b v="0"/>
    <x v="81"/>
    <b v="0"/>
    <x v="617"/>
    <n v="34"/>
    <x v="3"/>
    <s v="fiction"/>
    <x v="775"/>
    <x v="775"/>
  </r>
  <r>
    <n v="776"/>
    <s v="Run Ragged"/>
    <x v="775"/>
    <n v="7000"/>
    <n v="3598"/>
    <x v="2"/>
    <x v="0"/>
    <s v="USD"/>
    <n v="1444539600"/>
    <n v="1441297645"/>
    <b v="0"/>
    <x v="7"/>
    <b v="0"/>
    <x v="618"/>
    <n v="63.122807017543863"/>
    <x v="3"/>
    <s v="fiction"/>
    <x v="776"/>
    <x v="776"/>
  </r>
  <r>
    <n v="777"/>
    <s v="One Minute Gone: Manhattan Noir: a novel and backstory book"/>
    <x v="776"/>
    <n v="3000"/>
    <n v="21"/>
    <x v="2"/>
    <x v="0"/>
    <s v="USD"/>
    <n v="1375313577"/>
    <n v="1372721577"/>
    <b v="0"/>
    <x v="83"/>
    <b v="0"/>
    <x v="449"/>
    <n v="7"/>
    <x v="3"/>
    <s v="fiction"/>
    <x v="777"/>
    <x v="777"/>
  </r>
  <r>
    <n v="778"/>
    <s v="Summers' Love, A Cute and Funny Cinderella Love Story"/>
    <x v="777"/>
    <n v="500"/>
    <n v="2"/>
    <x v="2"/>
    <x v="0"/>
    <s v="USD"/>
    <n v="1398876680"/>
    <n v="1396284680"/>
    <b v="0"/>
    <x v="29"/>
    <b v="0"/>
    <x v="177"/>
    <n v="2"/>
    <x v="3"/>
    <s v="fiction"/>
    <x v="778"/>
    <x v="778"/>
  </r>
  <r>
    <n v="779"/>
    <s v="Silenus March: A Novel"/>
    <x v="778"/>
    <n v="15000"/>
    <n v="400"/>
    <x v="2"/>
    <x v="0"/>
    <s v="USD"/>
    <n v="1287115200"/>
    <n v="1284567905"/>
    <b v="0"/>
    <x v="79"/>
    <b v="0"/>
    <x v="129"/>
    <n v="66.666666666666671"/>
    <x v="3"/>
    <s v="fiction"/>
    <x v="779"/>
    <x v="779"/>
  </r>
  <r>
    <n v="780"/>
    <s v="Wess Meets West - Press Our New Album on CD!"/>
    <x v="779"/>
    <n v="1000"/>
    <n v="1040"/>
    <x v="0"/>
    <x v="0"/>
    <s v="USD"/>
    <n v="1304439025"/>
    <n v="1301847025"/>
    <b v="0"/>
    <x v="74"/>
    <b v="1"/>
    <x v="87"/>
    <n v="38.518518518518519"/>
    <x v="4"/>
    <s v="rock"/>
    <x v="780"/>
    <x v="780"/>
  </r>
  <r>
    <n v="781"/>
    <s v="Touring the United States This July"/>
    <x v="780"/>
    <n v="800"/>
    <n v="1065.23"/>
    <x v="0"/>
    <x v="0"/>
    <s v="USD"/>
    <n v="1370649674"/>
    <n v="1368057674"/>
    <b v="0"/>
    <x v="20"/>
    <b v="1"/>
    <x v="619"/>
    <n v="42.609200000000001"/>
    <x v="4"/>
    <s v="rock"/>
    <x v="781"/>
    <x v="781"/>
  </r>
  <r>
    <n v="782"/>
    <s v="Richie Ray finally records a new record!"/>
    <x v="781"/>
    <n v="700"/>
    <n v="700"/>
    <x v="0"/>
    <x v="0"/>
    <s v="USD"/>
    <n v="1345918302"/>
    <n v="1343326302"/>
    <b v="0"/>
    <x v="25"/>
    <b v="1"/>
    <x v="31"/>
    <n v="50"/>
    <x v="4"/>
    <s v="rock"/>
    <x v="782"/>
    <x v="782"/>
  </r>
  <r>
    <n v="783"/>
    <s v="Fund The Red Masque's New Album, &quot;Mythalogue&quot;"/>
    <x v="782"/>
    <n v="1500"/>
    <n v="2222"/>
    <x v="0"/>
    <x v="0"/>
    <s v="USD"/>
    <n v="1335564000"/>
    <n v="1332182049"/>
    <b v="0"/>
    <x v="2"/>
    <b v="1"/>
    <x v="620"/>
    <n v="63.485714285714288"/>
    <x v="4"/>
    <s v="rock"/>
    <x v="783"/>
    <x v="783"/>
  </r>
  <r>
    <n v="784"/>
    <s v="STEELcyclopedia - The Titans of Hard Rock"/>
    <x v="783"/>
    <n v="1000"/>
    <n v="1025"/>
    <x v="0"/>
    <x v="0"/>
    <s v="USD"/>
    <n v="1395023719"/>
    <n v="1391571319"/>
    <b v="0"/>
    <x v="73"/>
    <b v="1"/>
    <x v="78"/>
    <n v="102.5"/>
    <x v="4"/>
    <s v="rock"/>
    <x v="784"/>
    <x v="784"/>
  </r>
  <r>
    <n v="785"/>
    <s v="Treedom's NEW album fund!"/>
    <x v="784"/>
    <n v="500"/>
    <n v="903.14"/>
    <x v="0"/>
    <x v="0"/>
    <s v="USD"/>
    <n v="1362060915"/>
    <n v="1359468915"/>
    <b v="0"/>
    <x v="60"/>
    <b v="1"/>
    <x v="621"/>
    <n v="31.142758620689655"/>
    <x v="4"/>
    <s v="rock"/>
    <x v="785"/>
    <x v="785"/>
  </r>
  <r>
    <n v="786"/>
    <s v="New Album: BRICK AND MORTAR. New Book: HITLESS WONDER."/>
    <x v="785"/>
    <n v="5000"/>
    <n v="7140"/>
    <x v="0"/>
    <x v="0"/>
    <s v="USD"/>
    <n v="1336751220"/>
    <n v="1331774434"/>
    <b v="0"/>
    <x v="34"/>
    <b v="1"/>
    <x v="622"/>
    <n v="162.27272727272728"/>
    <x v="4"/>
    <s v="rock"/>
    <x v="786"/>
    <x v="786"/>
  </r>
  <r>
    <n v="787"/>
    <s v="Mahayla CD Pressing"/>
    <x v="786"/>
    <n v="1200"/>
    <n v="1370"/>
    <x v="0"/>
    <x v="0"/>
    <s v="USD"/>
    <n v="1383318226"/>
    <n v="1380726226"/>
    <b v="0"/>
    <x v="57"/>
    <b v="1"/>
    <x v="623"/>
    <n v="80.588235294117652"/>
    <x v="4"/>
    <s v="rock"/>
    <x v="787"/>
    <x v="787"/>
  </r>
  <r>
    <n v="788"/>
    <s v="HELP UNRB GO ON TOUR!"/>
    <x v="787"/>
    <n v="1000"/>
    <n v="2035.05"/>
    <x v="0"/>
    <x v="0"/>
    <s v="USD"/>
    <n v="1341633540"/>
    <n v="1338336588"/>
    <b v="0"/>
    <x v="69"/>
    <b v="1"/>
    <x v="624"/>
    <n v="59.85441176470588"/>
    <x v="4"/>
    <s v="rock"/>
    <x v="788"/>
    <x v="788"/>
  </r>
  <r>
    <n v="789"/>
    <s v="Reluctant Hero's &quot;All As One&quot; EP"/>
    <x v="788"/>
    <n v="1700"/>
    <n v="1860"/>
    <x v="0"/>
    <x v="0"/>
    <s v="USD"/>
    <n v="1358755140"/>
    <n v="1357187280"/>
    <b v="0"/>
    <x v="25"/>
    <b v="1"/>
    <x v="625"/>
    <n v="132.85714285714286"/>
    <x v="4"/>
    <s v="rock"/>
    <x v="789"/>
    <x v="789"/>
  </r>
  <r>
    <n v="790"/>
    <s v="3 Years Hollow is Going On Their First Ever Tour!"/>
    <x v="789"/>
    <n v="10000"/>
    <n v="14437.46"/>
    <x v="0"/>
    <x v="0"/>
    <s v="USD"/>
    <n v="1359680939"/>
    <n v="1357088939"/>
    <b v="0"/>
    <x v="239"/>
    <b v="1"/>
    <x v="626"/>
    <n v="92.547820512820508"/>
    <x v="4"/>
    <s v="rock"/>
    <x v="790"/>
    <x v="790"/>
  </r>
  <r>
    <n v="791"/>
    <s v="Brad Hoshaw &amp; the Seven Deadlies - New Studio Album"/>
    <x v="790"/>
    <n v="7500"/>
    <n v="7790"/>
    <x v="0"/>
    <x v="0"/>
    <s v="USD"/>
    <n v="1384322340"/>
    <n v="1381430646"/>
    <b v="0"/>
    <x v="130"/>
    <b v="1"/>
    <x v="627"/>
    <n v="60.859375"/>
    <x v="4"/>
    <s v="rock"/>
    <x v="791"/>
    <x v="791"/>
  </r>
  <r>
    <n v="792"/>
    <s v="&quot;Believable Lies&quot; - The Album"/>
    <x v="791"/>
    <n v="2500"/>
    <n v="2511.11"/>
    <x v="0"/>
    <x v="0"/>
    <s v="USD"/>
    <n v="1383861483"/>
    <n v="1381265883"/>
    <b v="0"/>
    <x v="65"/>
    <b v="1"/>
    <x v="628"/>
    <n v="41.851833333333339"/>
    <x v="4"/>
    <s v="rock"/>
    <x v="792"/>
    <x v="792"/>
  </r>
  <r>
    <n v="793"/>
    <s v="Dead Tree Duo's first full length album! Let's make it!"/>
    <x v="792"/>
    <n v="2750"/>
    <n v="2826.43"/>
    <x v="0"/>
    <x v="0"/>
    <s v="USD"/>
    <n v="1372827540"/>
    <n v="1371491244"/>
    <b v="0"/>
    <x v="58"/>
    <b v="1"/>
    <x v="629"/>
    <n v="88.325937499999995"/>
    <x v="4"/>
    <s v="rock"/>
    <x v="793"/>
    <x v="793"/>
  </r>
  <r>
    <n v="794"/>
    <s v="Begins Again"/>
    <x v="793"/>
    <n v="8000"/>
    <n v="8425"/>
    <x v="0"/>
    <x v="0"/>
    <s v="USD"/>
    <n v="1315242360"/>
    <n v="1310438737"/>
    <b v="0"/>
    <x v="28"/>
    <b v="1"/>
    <x v="630"/>
    <n v="158.96226415094338"/>
    <x v="4"/>
    <s v="rock"/>
    <x v="794"/>
    <x v="794"/>
  </r>
  <r>
    <n v="795"/>
    <s v="Jimbo Mathus &amp; The Tri-State Coalition | WHITE BUFFALO"/>
    <x v="794"/>
    <n v="14000"/>
    <n v="15650"/>
    <x v="0"/>
    <x v="0"/>
    <s v="USD"/>
    <n v="1333774740"/>
    <n v="1330094566"/>
    <b v="0"/>
    <x v="192"/>
    <b v="1"/>
    <x v="631"/>
    <n v="85.054347826086953"/>
    <x v="4"/>
    <s v="rock"/>
    <x v="795"/>
    <x v="795"/>
  </r>
  <r>
    <n v="796"/>
    <s v="Madrone: New Album for 2013"/>
    <x v="795"/>
    <n v="10000"/>
    <n v="10135"/>
    <x v="0"/>
    <x v="0"/>
    <s v="USD"/>
    <n v="1379279400"/>
    <n v="1376687485"/>
    <b v="0"/>
    <x v="240"/>
    <b v="1"/>
    <x v="40"/>
    <n v="112.61111111111111"/>
    <x v="4"/>
    <s v="rock"/>
    <x v="796"/>
    <x v="796"/>
  </r>
  <r>
    <n v="797"/>
    <s v="Lust Control NEW CD!!!"/>
    <x v="796"/>
    <n v="3000"/>
    <n v="3226"/>
    <x v="0"/>
    <x v="0"/>
    <s v="USD"/>
    <n v="1335672000"/>
    <n v="1332978688"/>
    <b v="0"/>
    <x v="26"/>
    <b v="1"/>
    <x v="632"/>
    <n v="45.436619718309856"/>
    <x v="4"/>
    <s v="rock"/>
    <x v="797"/>
    <x v="797"/>
  </r>
  <r>
    <n v="798"/>
    <s v="Eric Stuart Band 4 Song EP &quot;Character&quot;"/>
    <x v="797"/>
    <n v="3500"/>
    <n v="4021"/>
    <x v="0"/>
    <x v="0"/>
    <s v="USD"/>
    <n v="1412086187"/>
    <n v="1409494187"/>
    <b v="0"/>
    <x v="45"/>
    <b v="1"/>
    <x v="633"/>
    <n v="46.218390804597703"/>
    <x v="4"/>
    <s v="rock"/>
    <x v="798"/>
    <x v="798"/>
  </r>
  <r>
    <n v="799"/>
    <s v="Ryan Caskey's BREAKOUT ALBUM, ready to CHARGE"/>
    <x v="798"/>
    <n v="5000"/>
    <n v="5001"/>
    <x v="0"/>
    <x v="0"/>
    <s v="USD"/>
    <n v="1335542446"/>
    <n v="1332950446"/>
    <b v="0"/>
    <x v="33"/>
    <b v="1"/>
    <x v="634"/>
    <n v="178.60714285714286"/>
    <x v="4"/>
    <s v="rock"/>
    <x v="799"/>
    <x v="799"/>
  </r>
  <r>
    <n v="800"/>
    <s v="LF4 WildFire"/>
    <x v="799"/>
    <n v="1500"/>
    <n v="2282"/>
    <x v="0"/>
    <x v="1"/>
    <s v="GBP"/>
    <n v="1410431054"/>
    <n v="1407839054"/>
    <b v="0"/>
    <x v="66"/>
    <b v="1"/>
    <x v="635"/>
    <n v="40.75"/>
    <x v="4"/>
    <s v="rock"/>
    <x v="800"/>
    <x v="800"/>
  </r>
  <r>
    <n v="801"/>
    <s v="SLUTEVER DO AMERICA TOUR"/>
    <x v="800"/>
    <n v="2000"/>
    <n v="2230.4299999999998"/>
    <x v="0"/>
    <x v="0"/>
    <s v="USD"/>
    <n v="1309547120"/>
    <n v="1306955120"/>
    <b v="0"/>
    <x v="13"/>
    <b v="1"/>
    <x v="636"/>
    <n v="43.733921568627444"/>
    <x v="4"/>
    <s v="rock"/>
    <x v="801"/>
    <x v="801"/>
  </r>
  <r>
    <n v="802"/>
    <s v="Vaz Tour/Musical Documentation of Australia and SE Asia"/>
    <x v="801"/>
    <n v="6000"/>
    <n v="6080"/>
    <x v="0"/>
    <x v="0"/>
    <s v="USD"/>
    <n v="1347854700"/>
    <n v="1343867524"/>
    <b v="0"/>
    <x v="11"/>
    <b v="1"/>
    <x v="303"/>
    <n v="81.066666666666663"/>
    <x v="4"/>
    <s v="rock"/>
    <x v="802"/>
    <x v="802"/>
  </r>
  <r>
    <n v="803"/>
    <s v="The Beautiful Refrain's &quot;Page One&quot; Project"/>
    <x v="802"/>
    <n v="2300"/>
    <n v="2835"/>
    <x v="0"/>
    <x v="0"/>
    <s v="USD"/>
    <n v="1306630800"/>
    <n v="1304376478"/>
    <b v="0"/>
    <x v="44"/>
    <b v="1"/>
    <x v="637"/>
    <n v="74.60526315789474"/>
    <x v="4"/>
    <s v="rock"/>
    <x v="803"/>
    <x v="803"/>
  </r>
  <r>
    <n v="804"/>
    <s v="City of Sound - A city full of stories untold"/>
    <x v="803"/>
    <n v="5500"/>
    <n v="5500"/>
    <x v="0"/>
    <x v="0"/>
    <s v="USD"/>
    <n v="1311393540"/>
    <n v="1309919526"/>
    <b v="0"/>
    <x v="59"/>
    <b v="1"/>
    <x v="31"/>
    <n v="305.55555555555554"/>
    <x v="4"/>
    <s v="rock"/>
    <x v="804"/>
    <x v="804"/>
  </r>
  <r>
    <n v="805"/>
    <s v="Virtual CH - The One-Man-Mixed-Media-Rock-Band Debut"/>
    <x v="804"/>
    <n v="3000"/>
    <n v="3150"/>
    <x v="0"/>
    <x v="0"/>
    <s v="USD"/>
    <n v="1310857200"/>
    <n v="1306525512"/>
    <b v="0"/>
    <x v="241"/>
    <b v="1"/>
    <x v="2"/>
    <n v="58.333333333333336"/>
    <x v="4"/>
    <s v="rock"/>
    <x v="805"/>
    <x v="805"/>
  </r>
  <r>
    <n v="806"/>
    <s v="Golden Animals NEW Album!"/>
    <x v="805"/>
    <n v="8000"/>
    <n v="8355"/>
    <x v="0"/>
    <x v="0"/>
    <s v="USD"/>
    <n v="1315413339"/>
    <n v="1312821339"/>
    <b v="0"/>
    <x v="26"/>
    <b v="1"/>
    <x v="638"/>
    <n v="117.67605633802818"/>
    <x v="4"/>
    <s v="rock"/>
    <x v="806"/>
    <x v="806"/>
  </r>
  <r>
    <n v="807"/>
    <s v="Sic Vita - New EP Release - 2017"/>
    <x v="806"/>
    <n v="4000"/>
    <n v="4205"/>
    <x v="0"/>
    <x v="0"/>
    <s v="USD"/>
    <n v="1488333600"/>
    <n v="1485270311"/>
    <b v="0"/>
    <x v="7"/>
    <b v="1"/>
    <x v="639"/>
    <n v="73.771929824561397"/>
    <x v="4"/>
    <s v="rock"/>
    <x v="807"/>
    <x v="807"/>
  </r>
  <r>
    <n v="808"/>
    <s v="The Micronite Filters | Wizard Blood Vinyl"/>
    <x v="807"/>
    <n v="4500"/>
    <n v="4500"/>
    <x v="0"/>
    <x v="5"/>
    <s v="CAD"/>
    <n v="1419224340"/>
    <n v="1416363886"/>
    <b v="0"/>
    <x v="68"/>
    <b v="1"/>
    <x v="31"/>
    <n v="104.65116279069767"/>
    <x v="4"/>
    <s v="rock"/>
    <x v="808"/>
    <x v="808"/>
  </r>
  <r>
    <n v="809"/>
    <s v="Peter's New Album!!"/>
    <x v="808"/>
    <n v="4000"/>
    <n v="4151"/>
    <x v="0"/>
    <x v="0"/>
    <s v="USD"/>
    <n v="1390161630"/>
    <n v="1387569630"/>
    <b v="0"/>
    <x v="47"/>
    <b v="1"/>
    <x v="640"/>
    <n v="79.82692307692308"/>
    <x v="4"/>
    <s v="rock"/>
    <x v="809"/>
    <x v="809"/>
  </r>
  <r>
    <n v="810"/>
    <s v="Help us get our music into the hands of our fans!"/>
    <x v="809"/>
    <n v="1500"/>
    <n v="1575"/>
    <x v="0"/>
    <x v="0"/>
    <s v="USD"/>
    <n v="1346462462"/>
    <n v="1343870462"/>
    <b v="0"/>
    <x v="74"/>
    <b v="1"/>
    <x v="2"/>
    <n v="58.333333333333336"/>
    <x v="4"/>
    <s v="rock"/>
    <x v="810"/>
    <x v="810"/>
  </r>
  <r>
    <n v="811"/>
    <s v="Love Water Tour"/>
    <x v="810"/>
    <n v="1000"/>
    <n v="1040"/>
    <x v="0"/>
    <x v="0"/>
    <s v="USD"/>
    <n v="1373475120"/>
    <n v="1371569202"/>
    <b v="0"/>
    <x v="8"/>
    <b v="1"/>
    <x v="87"/>
    <n v="86.666666666666671"/>
    <x v="4"/>
    <s v="rock"/>
    <x v="811"/>
    <x v="811"/>
  </r>
  <r>
    <n v="812"/>
    <s v="Don Walrus wants to press a record!!"/>
    <x v="811"/>
    <n v="600"/>
    <n v="911"/>
    <x v="0"/>
    <x v="0"/>
    <s v="USD"/>
    <n v="1362146280"/>
    <n v="1357604752"/>
    <b v="0"/>
    <x v="51"/>
    <b v="1"/>
    <x v="641"/>
    <n v="27.606060606060606"/>
    <x v="4"/>
    <s v="rock"/>
    <x v="812"/>
    <x v="812"/>
  </r>
  <r>
    <n v="813"/>
    <s v="Rules of Civility and Decent Behavior"/>
    <x v="812"/>
    <n v="1500"/>
    <n v="2399.94"/>
    <x v="0"/>
    <x v="0"/>
    <s v="USD"/>
    <n v="1342825365"/>
    <n v="1340233365"/>
    <b v="0"/>
    <x v="93"/>
    <b v="1"/>
    <x v="642"/>
    <n v="24.999375000000001"/>
    <x v="4"/>
    <s v="rock"/>
    <x v="813"/>
    <x v="813"/>
  </r>
  <r>
    <n v="814"/>
    <s v="Help Pat The Human Get A Tour Van!"/>
    <x v="813"/>
    <n v="1000"/>
    <n v="1273"/>
    <x v="0"/>
    <x v="0"/>
    <s v="USD"/>
    <n v="1306865040"/>
    <n v="1305568201"/>
    <b v="0"/>
    <x v="33"/>
    <b v="1"/>
    <x v="643"/>
    <n v="45.464285714285715"/>
    <x v="4"/>
    <s v="rock"/>
    <x v="814"/>
    <x v="814"/>
  </r>
  <r>
    <n v="815"/>
    <s v="Some Late Help for The Early Reset"/>
    <x v="814"/>
    <n v="4000"/>
    <n v="4280"/>
    <x v="0"/>
    <x v="0"/>
    <s v="USD"/>
    <n v="1414879303"/>
    <n v="1412287303"/>
    <b v="0"/>
    <x v="68"/>
    <b v="1"/>
    <x v="644"/>
    <n v="99.534883720930239"/>
    <x v="4"/>
    <s v="rock"/>
    <x v="815"/>
    <x v="815"/>
  </r>
  <r>
    <n v="816"/>
    <s v="Help Friends and Family Release Their Debut Album"/>
    <x v="815"/>
    <n v="7000"/>
    <n v="8058.55"/>
    <x v="0"/>
    <x v="0"/>
    <s v="USD"/>
    <n v="1365489000"/>
    <n v="1362776043"/>
    <b v="0"/>
    <x v="242"/>
    <b v="1"/>
    <x v="645"/>
    <n v="39.31"/>
    <x v="4"/>
    <s v="rock"/>
    <x v="816"/>
    <x v="816"/>
  </r>
  <r>
    <n v="817"/>
    <s v="Dead Fish Handshake - follow up record to Across State Lines"/>
    <x v="816"/>
    <n v="1500"/>
    <n v="2056.66"/>
    <x v="0"/>
    <x v="0"/>
    <s v="USD"/>
    <n v="1331441940"/>
    <n v="1326810211"/>
    <b v="0"/>
    <x v="23"/>
    <b v="1"/>
    <x v="646"/>
    <n v="89.419999999999987"/>
    <x v="4"/>
    <s v="rock"/>
    <x v="817"/>
    <x v="817"/>
  </r>
  <r>
    <n v="818"/>
    <s v="Repair Orwell's tour van for a West Coast Tour!"/>
    <x v="817"/>
    <n v="350"/>
    <n v="545"/>
    <x v="0"/>
    <x v="0"/>
    <s v="USD"/>
    <n v="1344358860"/>
    <n v="1343682681"/>
    <b v="0"/>
    <x v="10"/>
    <b v="1"/>
    <x v="647"/>
    <n v="28.684210526315791"/>
    <x v="4"/>
    <s v="rock"/>
    <x v="818"/>
    <x v="818"/>
  </r>
  <r>
    <n v="819"/>
    <s v="Winter Tour"/>
    <x v="818"/>
    <n v="400"/>
    <n v="435"/>
    <x v="0"/>
    <x v="0"/>
    <s v="USD"/>
    <n v="1387601040"/>
    <n v="1386806254"/>
    <b v="0"/>
    <x v="25"/>
    <b v="1"/>
    <x v="648"/>
    <n v="31.071428571428573"/>
    <x v="4"/>
    <s v="rock"/>
    <x v="819"/>
    <x v="819"/>
  </r>
  <r>
    <n v="820"/>
    <s v="Wyatt Lowe &amp; the Ottomatics Summer 2014 Tour!"/>
    <x v="819"/>
    <n v="2000"/>
    <n v="2681"/>
    <x v="0"/>
    <x v="0"/>
    <s v="USD"/>
    <n v="1402290000"/>
    <n v="1399666342"/>
    <b v="0"/>
    <x v="44"/>
    <b v="1"/>
    <x v="649"/>
    <n v="70.55263157894737"/>
    <x v="4"/>
    <s v="rock"/>
    <x v="820"/>
    <x v="820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x v="76"/>
    <b v="1"/>
    <x v="31"/>
    <n v="224.12820512820514"/>
    <x v="4"/>
    <s v="rock"/>
    <x v="821"/>
    <x v="821"/>
  </r>
  <r>
    <n v="822"/>
    <s v="Soul Easy - Making music for our friends."/>
    <x v="821"/>
    <n v="3000"/>
    <n v="3575"/>
    <x v="0"/>
    <x v="0"/>
    <s v="USD"/>
    <n v="1349477050"/>
    <n v="1346885050"/>
    <b v="0"/>
    <x v="50"/>
    <b v="1"/>
    <x v="650"/>
    <n v="51.811594202898547"/>
    <x v="4"/>
    <s v="rock"/>
    <x v="822"/>
    <x v="822"/>
  </r>
  <r>
    <n v="823"/>
    <s v="Debut Album"/>
    <x v="822"/>
    <n v="800"/>
    <n v="1436"/>
    <x v="0"/>
    <x v="0"/>
    <s v="USD"/>
    <n v="1427062852"/>
    <n v="1424474452"/>
    <b v="0"/>
    <x v="51"/>
    <b v="1"/>
    <x v="651"/>
    <n v="43.515151515151516"/>
    <x v="4"/>
    <s v="rock"/>
    <x v="823"/>
    <x v="823"/>
  </r>
  <r>
    <n v="824"/>
    <s v="Hi Ho Silver Oh - The West Coast Tour"/>
    <x v="823"/>
    <n v="1600"/>
    <n v="2150.1"/>
    <x v="0"/>
    <x v="0"/>
    <s v="USD"/>
    <n v="1271573940"/>
    <n v="1268459318"/>
    <b v="0"/>
    <x v="241"/>
    <b v="1"/>
    <x v="652"/>
    <n v="39.816666666666663"/>
    <x v="4"/>
    <s v="rock"/>
    <x v="824"/>
    <x v="824"/>
  </r>
  <r>
    <n v="825"/>
    <s v="KILL FREEMAN"/>
    <x v="824"/>
    <n v="12500"/>
    <n v="12554"/>
    <x v="0"/>
    <x v="0"/>
    <s v="USD"/>
    <n v="1351495284"/>
    <n v="1349335284"/>
    <b v="0"/>
    <x v="221"/>
    <b v="1"/>
    <x v="653"/>
    <n v="126.8080808080808"/>
    <x v="4"/>
    <s v="rock"/>
    <x v="825"/>
    <x v="825"/>
  </r>
  <r>
    <n v="826"/>
    <s v="Protect The Dream Debut Album"/>
    <x v="825"/>
    <n v="5500"/>
    <n v="5580"/>
    <x v="0"/>
    <x v="0"/>
    <s v="USD"/>
    <n v="1332719730"/>
    <n v="1330908930"/>
    <b v="0"/>
    <x v="72"/>
    <b v="1"/>
    <x v="654"/>
    <n v="113.87755102040816"/>
    <x v="4"/>
    <s v="rock"/>
    <x v="826"/>
    <x v="826"/>
  </r>
  <r>
    <n v="827"/>
    <s v="Losing Wings EP Release &amp; Our First Tour"/>
    <x v="826"/>
    <n v="300"/>
    <n v="310"/>
    <x v="0"/>
    <x v="0"/>
    <s v="USD"/>
    <n v="1329248940"/>
    <n v="1326972107"/>
    <b v="0"/>
    <x v="202"/>
    <b v="1"/>
    <x v="101"/>
    <n v="28.181818181818183"/>
    <x v="4"/>
    <s v="rock"/>
    <x v="827"/>
    <x v="827"/>
  </r>
  <r>
    <n v="828"/>
    <s v="It's Now or Never for the Icarus Witch Project!"/>
    <x v="827"/>
    <n v="1300"/>
    <n v="1391"/>
    <x v="0"/>
    <x v="0"/>
    <s v="USD"/>
    <n v="1340641440"/>
    <n v="1339549982"/>
    <b v="0"/>
    <x v="44"/>
    <b v="1"/>
    <x v="644"/>
    <n v="36.60526315789474"/>
    <x v="4"/>
    <s v="rock"/>
    <x v="828"/>
    <x v="828"/>
  </r>
  <r>
    <n v="829"/>
    <s v="Monk"/>
    <x v="828"/>
    <n v="500"/>
    <n v="520"/>
    <x v="0"/>
    <x v="1"/>
    <s v="GBP"/>
    <n v="1468437240"/>
    <n v="1463253240"/>
    <b v="0"/>
    <x v="38"/>
    <b v="1"/>
    <x v="87"/>
    <n v="32.5"/>
    <x v="4"/>
    <s v="rock"/>
    <x v="829"/>
    <x v="829"/>
  </r>
  <r>
    <n v="830"/>
    <s v="Dark Disco Club's new album"/>
    <x v="829"/>
    <n v="1800"/>
    <n v="1941"/>
    <x v="0"/>
    <x v="0"/>
    <s v="USD"/>
    <n v="1363952225"/>
    <n v="1361363825"/>
    <b v="0"/>
    <x v="58"/>
    <b v="1"/>
    <x v="655"/>
    <n v="60.65625"/>
    <x v="4"/>
    <s v="rock"/>
    <x v="830"/>
    <x v="830"/>
  </r>
  <r>
    <n v="831"/>
    <s v="Let The 7Horse Run!"/>
    <x v="830"/>
    <n v="1500"/>
    <n v="3500"/>
    <x v="0"/>
    <x v="0"/>
    <s v="USD"/>
    <n v="1335540694"/>
    <n v="1332948694"/>
    <b v="0"/>
    <x v="9"/>
    <b v="1"/>
    <x v="656"/>
    <n v="175"/>
    <x v="4"/>
    <s v="rock"/>
    <x v="831"/>
    <x v="831"/>
  </r>
  <r>
    <n v="832"/>
    <s v="OMG! You Can Help Hello Kelly Make Their New Record!"/>
    <x v="831"/>
    <n v="15000"/>
    <n v="15091.06"/>
    <x v="0"/>
    <x v="0"/>
    <s v="USD"/>
    <n v="1327133580"/>
    <n v="1321978335"/>
    <b v="0"/>
    <x v="243"/>
    <b v="1"/>
    <x v="657"/>
    <n v="97.993896103896105"/>
    <x v="4"/>
    <s v="rock"/>
    <x v="832"/>
    <x v="832"/>
  </r>
  <r>
    <n v="833"/>
    <s v="Ragman Rolls"/>
    <x v="832"/>
    <n v="6000"/>
    <n v="6100"/>
    <x v="0"/>
    <x v="0"/>
    <s v="USD"/>
    <n v="1397941475"/>
    <n v="1395349475"/>
    <b v="0"/>
    <x v="14"/>
    <b v="1"/>
    <x v="658"/>
    <n v="148.78048780487805"/>
    <x v="4"/>
    <s v="rock"/>
    <x v="833"/>
    <x v="833"/>
  </r>
  <r>
    <n v="834"/>
    <s v="VANS Warped Tour or BUST!"/>
    <x v="833"/>
    <n v="5500"/>
    <n v="7206"/>
    <x v="0"/>
    <x v="0"/>
    <s v="USD"/>
    <n v="1372651140"/>
    <n v="1369770292"/>
    <b v="0"/>
    <x v="11"/>
    <b v="1"/>
    <x v="659"/>
    <n v="96.08"/>
    <x v="4"/>
    <s v="rock"/>
    <x v="834"/>
    <x v="834"/>
  </r>
  <r>
    <n v="835"/>
    <s v="Samuel B. Lupowitz &amp; The Ego Band - first album release"/>
    <x v="834"/>
    <n v="2000"/>
    <n v="2345"/>
    <x v="0"/>
    <x v="0"/>
    <s v="USD"/>
    <n v="1337396400"/>
    <n v="1333709958"/>
    <b v="0"/>
    <x v="244"/>
    <b v="1"/>
    <x v="660"/>
    <n v="58.625"/>
    <x v="4"/>
    <s v="rock"/>
    <x v="835"/>
    <x v="835"/>
  </r>
  <r>
    <n v="836"/>
    <s v="DESMADRE Full Album + Press Kit"/>
    <x v="835"/>
    <n v="5000"/>
    <n v="5046.5200000000004"/>
    <x v="0"/>
    <x v="0"/>
    <s v="USD"/>
    <n v="1381108918"/>
    <n v="1378516918"/>
    <b v="0"/>
    <x v="67"/>
    <b v="1"/>
    <x v="661"/>
    <n v="109.70695652173914"/>
    <x v="4"/>
    <s v="rock"/>
    <x v="836"/>
    <x v="836"/>
  </r>
  <r>
    <n v="837"/>
    <s v="Take 147 - Nothin' to Lose CD Project"/>
    <x v="836"/>
    <n v="2500"/>
    <n v="3045"/>
    <x v="0"/>
    <x v="0"/>
    <s v="USD"/>
    <n v="1398988662"/>
    <n v="1396396662"/>
    <b v="0"/>
    <x v="95"/>
    <b v="1"/>
    <x v="662"/>
    <n v="49.112903225806448"/>
    <x v="4"/>
    <s v="rock"/>
    <x v="837"/>
    <x v="837"/>
  </r>
  <r>
    <n v="838"/>
    <s v="Be a part of The Paper Melody's next chapter: EP and Videos"/>
    <x v="837"/>
    <n v="2000"/>
    <n v="2908"/>
    <x v="0"/>
    <x v="0"/>
    <s v="USD"/>
    <n v="1326835985"/>
    <n v="1324243985"/>
    <b v="0"/>
    <x v="42"/>
    <b v="1"/>
    <x v="663"/>
    <n v="47.672131147540981"/>
    <x v="4"/>
    <s v="rock"/>
    <x v="838"/>
    <x v="838"/>
  </r>
  <r>
    <n v="839"/>
    <s v="The Waffle Stompers - We'll Never Die"/>
    <x v="838"/>
    <n v="5000"/>
    <n v="5830.83"/>
    <x v="0"/>
    <x v="0"/>
    <s v="USD"/>
    <n v="1348337956"/>
    <n v="1345745956"/>
    <b v="0"/>
    <x v="93"/>
    <b v="1"/>
    <x v="664"/>
    <n v="60.737812499999997"/>
    <x v="4"/>
    <s v="rock"/>
    <x v="839"/>
    <x v="839"/>
  </r>
  <r>
    <n v="840"/>
    <s v="Carl King's New Album: Grand Architects Of The Universe"/>
    <x v="839"/>
    <n v="10000"/>
    <n v="12041.66"/>
    <x v="0"/>
    <x v="0"/>
    <s v="USD"/>
    <n v="1474694787"/>
    <n v="1472102787"/>
    <b v="0"/>
    <x v="245"/>
    <b v="1"/>
    <x v="665"/>
    <n v="63.37715789473684"/>
    <x v="4"/>
    <s v="metal"/>
    <x v="840"/>
    <x v="840"/>
  </r>
  <r>
    <n v="841"/>
    <s v="Peering Through The Lens Of Time - Dan Mumm - Studio Album"/>
    <x v="840"/>
    <n v="5000"/>
    <n v="5066"/>
    <x v="0"/>
    <x v="0"/>
    <s v="USD"/>
    <n v="1415653663"/>
    <n v="1413058063"/>
    <b v="1"/>
    <x v="225"/>
    <b v="1"/>
    <x v="666"/>
    <n v="53.893617021276597"/>
    <x v="4"/>
    <s v="metal"/>
    <x v="841"/>
    <x v="841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x v="70"/>
    <b v="1"/>
    <x v="667"/>
    <n v="66.871794871794876"/>
    <x v="4"/>
    <s v="metal"/>
    <x v="842"/>
    <x v="842"/>
  </r>
  <r>
    <n v="843"/>
    <s v="The New Album: Dig Deeper"/>
    <x v="842"/>
    <n v="3000"/>
    <n v="8014"/>
    <x v="0"/>
    <x v="0"/>
    <s v="USD"/>
    <n v="1481184000"/>
    <n v="1479708680"/>
    <b v="0"/>
    <x v="246"/>
    <b v="1"/>
    <x v="668"/>
    <n v="63.102362204724407"/>
    <x v="4"/>
    <s v="metal"/>
    <x v="843"/>
    <x v="843"/>
  </r>
  <r>
    <n v="844"/>
    <s v="FROSTBURN - Lords of the Trident's new album!"/>
    <x v="843"/>
    <n v="3000"/>
    <n v="5824"/>
    <x v="0"/>
    <x v="0"/>
    <s v="USD"/>
    <n v="1414817940"/>
    <n v="1411489552"/>
    <b v="1"/>
    <x v="180"/>
    <b v="1"/>
    <x v="669"/>
    <n v="36.628930817610062"/>
    <x v="4"/>
    <s v="metal"/>
    <x v="844"/>
    <x v="844"/>
  </r>
  <r>
    <n v="845"/>
    <s v="Shadow and Steel: The new album from Master Sword"/>
    <x v="844"/>
    <n v="5000"/>
    <n v="6019.01"/>
    <x v="0"/>
    <x v="0"/>
    <s v="USD"/>
    <n v="1473047940"/>
    <n v="1469595396"/>
    <b v="0"/>
    <x v="247"/>
    <b v="1"/>
    <x v="670"/>
    <n v="34.005706214689269"/>
    <x v="4"/>
    <s v="metal"/>
    <x v="845"/>
    <x v="845"/>
  </r>
  <r>
    <n v="846"/>
    <s v="CURVE: The debut album from Miroist needs awesome merch"/>
    <x v="845"/>
    <n v="1100"/>
    <n v="1342.01"/>
    <x v="0"/>
    <x v="1"/>
    <s v="GBP"/>
    <n v="1394460000"/>
    <n v="1393233855"/>
    <b v="0"/>
    <x v="5"/>
    <b v="1"/>
    <x v="671"/>
    <n v="28.553404255319148"/>
    <x v="4"/>
    <s v="metal"/>
    <x v="846"/>
    <x v="846"/>
  </r>
  <r>
    <n v="847"/>
    <s v="CENTROPYMUSIC"/>
    <x v="846"/>
    <n v="10"/>
    <n v="10"/>
    <x v="0"/>
    <x v="0"/>
    <s v="USD"/>
    <n v="1436555376"/>
    <n v="1433963376"/>
    <b v="0"/>
    <x v="29"/>
    <b v="1"/>
    <x v="31"/>
    <n v="10"/>
    <x v="4"/>
    <s v="metal"/>
    <x v="847"/>
    <x v="847"/>
  </r>
  <r>
    <n v="848"/>
    <s v="God Am"/>
    <x v="847"/>
    <n v="300"/>
    <n v="300"/>
    <x v="0"/>
    <x v="0"/>
    <s v="USD"/>
    <n v="1429038033"/>
    <n v="1426446033"/>
    <b v="0"/>
    <x v="38"/>
    <b v="1"/>
    <x v="31"/>
    <n v="18.75"/>
    <x v="4"/>
    <s v="metal"/>
    <x v="848"/>
    <x v="848"/>
  </r>
  <r>
    <n v="849"/>
    <s v="The Nightingale: A Gothic Fairytale"/>
    <x v="848"/>
    <n v="4000"/>
    <n v="4796"/>
    <x v="0"/>
    <x v="0"/>
    <s v="USD"/>
    <n v="1426473264"/>
    <n v="1424057664"/>
    <b v="0"/>
    <x v="248"/>
    <b v="1"/>
    <x v="672"/>
    <n v="41.704347826086959"/>
    <x v="4"/>
    <s v="metal"/>
    <x v="849"/>
    <x v="849"/>
  </r>
  <r>
    <n v="850"/>
    <s v="Yet Further: Sioum's Second Full-Length Album"/>
    <x v="849"/>
    <n v="4000"/>
    <n v="6207"/>
    <x v="0"/>
    <x v="0"/>
    <s v="USD"/>
    <n v="1461560340"/>
    <n v="1458762717"/>
    <b v="0"/>
    <x v="182"/>
    <b v="1"/>
    <x v="673"/>
    <n v="46.669172932330824"/>
    <x v="4"/>
    <s v="metal"/>
    <x v="850"/>
    <x v="850"/>
  </r>
  <r>
    <n v="851"/>
    <s v="M.F.Crew, 1er Album &quot;First Ride&quot;"/>
    <x v="850"/>
    <n v="2000"/>
    <n v="2609"/>
    <x v="0"/>
    <x v="6"/>
    <s v="EUR"/>
    <n v="1469994300"/>
    <n v="1464815253"/>
    <b v="0"/>
    <x v="16"/>
    <b v="1"/>
    <x v="674"/>
    <n v="37.271428571428572"/>
    <x v="4"/>
    <s v="metal"/>
    <x v="851"/>
    <x v="851"/>
  </r>
  <r>
    <n v="852"/>
    <s v="Covers Album - Limited Vinyl Pressing"/>
    <x v="851"/>
    <n v="3500"/>
    <n v="3674"/>
    <x v="0"/>
    <x v="0"/>
    <s v="USD"/>
    <n v="1477342800"/>
    <n v="1476386395"/>
    <b v="0"/>
    <x v="95"/>
    <b v="1"/>
    <x v="675"/>
    <n v="59.258064516129032"/>
    <x v="4"/>
    <s v="metal"/>
    <x v="852"/>
    <x v="852"/>
  </r>
  <r>
    <n v="853"/>
    <s v="sloggoth"/>
    <x v="852"/>
    <n v="300"/>
    <n v="300"/>
    <x v="0"/>
    <x v="0"/>
    <s v="USD"/>
    <n v="1424116709"/>
    <n v="1421524709"/>
    <b v="0"/>
    <x v="73"/>
    <b v="1"/>
    <x v="31"/>
    <n v="30"/>
    <x v="4"/>
    <s v="metal"/>
    <x v="853"/>
    <x v="853"/>
  </r>
  <r>
    <n v="854"/>
    <s v="Westfield Massacre - Sophomore Album &amp; Tour"/>
    <x v="853"/>
    <n v="27800"/>
    <n v="32865.300000000003"/>
    <x v="0"/>
    <x v="0"/>
    <s v="USD"/>
    <n v="1482901546"/>
    <n v="1480309546"/>
    <b v="0"/>
    <x v="249"/>
    <b v="1"/>
    <x v="676"/>
    <n v="65.8623246492986"/>
    <x v="4"/>
    <s v="metal"/>
    <x v="854"/>
    <x v="854"/>
  </r>
  <r>
    <n v="855"/>
    <s v="AtteroTerra's Sophomore Album - Pray for Apocalypse"/>
    <x v="854"/>
    <n v="1450"/>
    <n v="1500"/>
    <x v="0"/>
    <x v="0"/>
    <s v="USD"/>
    <n v="1469329217"/>
    <n v="1466737217"/>
    <b v="0"/>
    <x v="5"/>
    <b v="1"/>
    <x v="677"/>
    <n v="31.914893617021278"/>
    <x v="4"/>
    <s v="metal"/>
    <x v="855"/>
    <x v="855"/>
  </r>
  <r>
    <n v="856"/>
    <s v="POWERHEAD - Wir wollen ins Studio!!!"/>
    <x v="855"/>
    <n v="250"/>
    <n v="545"/>
    <x v="0"/>
    <x v="12"/>
    <s v="EUR"/>
    <n v="1477422000"/>
    <n v="1472282956"/>
    <b v="0"/>
    <x v="33"/>
    <b v="1"/>
    <x v="678"/>
    <n v="19.464285714285715"/>
    <x v="4"/>
    <s v="metal"/>
    <x v="856"/>
    <x v="856"/>
  </r>
  <r>
    <n v="857"/>
    <s v="A Reason To Breathe - DEBUT ALBUM"/>
    <x v="856"/>
    <n v="1200"/>
    <n v="1200"/>
    <x v="0"/>
    <x v="3"/>
    <s v="EUR"/>
    <n v="1448463431"/>
    <n v="1444831031"/>
    <b v="0"/>
    <x v="54"/>
    <b v="1"/>
    <x v="31"/>
    <n v="50"/>
    <x v="4"/>
    <s v="metal"/>
    <x v="857"/>
    <x v="857"/>
  </r>
  <r>
    <n v="858"/>
    <s v="Gehtika - New Album - A Monster in Mourning"/>
    <x v="857"/>
    <n v="1200"/>
    <n v="1728.07"/>
    <x v="0"/>
    <x v="1"/>
    <s v="GBP"/>
    <n v="1429138740"/>
    <n v="1426528418"/>
    <b v="0"/>
    <x v="88"/>
    <b v="1"/>
    <x v="679"/>
    <n v="22.737763157894737"/>
    <x v="4"/>
    <s v="metal"/>
    <x v="858"/>
    <x v="858"/>
  </r>
  <r>
    <n v="859"/>
    <s v="Rise With Us Campaign"/>
    <x v="858"/>
    <n v="4000"/>
    <n v="4187"/>
    <x v="0"/>
    <x v="0"/>
    <s v="USD"/>
    <n v="1433376000"/>
    <n v="1430768468"/>
    <b v="0"/>
    <x v="15"/>
    <b v="1"/>
    <x v="680"/>
    <n v="42.724489795918366"/>
    <x v="4"/>
    <s v="metal"/>
    <x v="859"/>
    <x v="859"/>
  </r>
  <r>
    <n v="860"/>
    <s v="Jazz arrangements of Mozart Horn Concertos #3 &amp; #4"/>
    <x v="859"/>
    <n v="14000"/>
    <n v="2540"/>
    <x v="2"/>
    <x v="0"/>
    <s v="USD"/>
    <n v="1385123713"/>
    <n v="1382528113"/>
    <b v="0"/>
    <x v="53"/>
    <b v="0"/>
    <x v="681"/>
    <n v="52.916666666666664"/>
    <x v="4"/>
    <s v="jazz"/>
    <x v="860"/>
    <x v="860"/>
  </r>
  <r>
    <n v="861"/>
    <s v="&quot;In My Own EYE &quot; a cabaret not to be missed"/>
    <x v="860"/>
    <n v="4500"/>
    <n v="101"/>
    <x v="2"/>
    <x v="0"/>
    <s v="USD"/>
    <n v="1474067404"/>
    <n v="1471475404"/>
    <b v="0"/>
    <x v="84"/>
    <b v="0"/>
    <x v="682"/>
    <n v="50.5"/>
    <x v="4"/>
    <s v="jazz"/>
    <x v="861"/>
    <x v="861"/>
  </r>
  <r>
    <n v="862"/>
    <s v="The London Jazz Machine  - Jazz greats musical project"/>
    <x v="861"/>
    <n v="50000"/>
    <n v="170"/>
    <x v="2"/>
    <x v="1"/>
    <s v="GBP"/>
    <n v="1384179548"/>
    <n v="1381583948"/>
    <b v="0"/>
    <x v="80"/>
    <b v="0"/>
    <x v="683"/>
    <n v="42.5"/>
    <x v="4"/>
    <s v="jazz"/>
    <x v="862"/>
    <x v="862"/>
  </r>
  <r>
    <n v="863"/>
    <s v="Help Fund Jason's Debut Jazz CD &quot;Exodus&quot;"/>
    <x v="862"/>
    <n v="2000"/>
    <n v="90"/>
    <x v="2"/>
    <x v="0"/>
    <s v="USD"/>
    <n v="1329014966"/>
    <n v="1326422966"/>
    <b v="0"/>
    <x v="81"/>
    <b v="0"/>
    <x v="684"/>
    <n v="18"/>
    <x v="4"/>
    <s v="jazz"/>
    <x v="863"/>
    <x v="863"/>
  </r>
  <r>
    <n v="864"/>
    <s v="Help fund an album of LDS songs arranged for jazz piano trio"/>
    <x v="863"/>
    <n v="6500"/>
    <n v="2700"/>
    <x v="2"/>
    <x v="0"/>
    <s v="USD"/>
    <n v="1381917540"/>
    <n v="1379990038"/>
    <b v="0"/>
    <x v="1"/>
    <b v="0"/>
    <x v="685"/>
    <n v="34.177215189873415"/>
    <x v="4"/>
    <s v="jazz"/>
    <x v="864"/>
    <x v="864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x v="84"/>
    <b v="0"/>
    <x v="686"/>
    <n v="22.5"/>
    <x v="4"/>
    <s v="jazz"/>
    <x v="865"/>
    <x v="865"/>
  </r>
  <r>
    <n v="866"/>
    <s v="California Dreamin' Tour 2015"/>
    <x v="865"/>
    <n v="3500"/>
    <n v="640"/>
    <x v="2"/>
    <x v="0"/>
    <s v="USD"/>
    <n v="1425136200"/>
    <n v="1421853518"/>
    <b v="0"/>
    <x v="202"/>
    <b v="0"/>
    <x v="687"/>
    <n v="58.18181818181818"/>
    <x v="4"/>
    <s v="jazz"/>
    <x v="866"/>
    <x v="866"/>
  </r>
  <r>
    <n v="867"/>
    <s v="Miche Fambro - &quot;Forever Friday&quot; Jazz CD"/>
    <x v="866"/>
    <n v="5000"/>
    <n v="1201"/>
    <x v="2"/>
    <x v="0"/>
    <s v="USD"/>
    <n v="1259643540"/>
    <n v="1254450706"/>
    <b v="0"/>
    <x v="202"/>
    <b v="0"/>
    <x v="688"/>
    <n v="109.18181818181819"/>
    <x v="4"/>
    <s v="jazz"/>
    <x v="867"/>
    <x v="867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x v="29"/>
    <b v="0"/>
    <x v="689"/>
    <n v="50"/>
    <x v="4"/>
    <s v="jazz"/>
    <x v="868"/>
    <x v="868"/>
  </r>
  <r>
    <n v="869"/>
    <s v="Live DVD Concert by Twice As Good"/>
    <x v="868"/>
    <n v="8800"/>
    <n v="1040"/>
    <x v="2"/>
    <x v="0"/>
    <s v="USD"/>
    <n v="1365448657"/>
    <n v="1362860257"/>
    <b v="0"/>
    <x v="83"/>
    <b v="0"/>
    <x v="690"/>
    <n v="346.66666666666669"/>
    <x v="4"/>
    <s v="jazz"/>
    <x v="869"/>
    <x v="869"/>
  </r>
  <r>
    <n v="870"/>
    <s v="The NELSON RIDDLE SONGBOOK - Nelson Riddle Tribute Orchestra"/>
    <x v="869"/>
    <n v="20000"/>
    <n v="62"/>
    <x v="2"/>
    <x v="1"/>
    <s v="GBP"/>
    <n v="1377995523"/>
    <n v="1375403523"/>
    <b v="0"/>
    <x v="81"/>
    <b v="0"/>
    <x v="691"/>
    <n v="12.4"/>
    <x v="4"/>
    <s v="jazz"/>
    <x v="870"/>
    <x v="870"/>
  </r>
  <r>
    <n v="871"/>
    <s v="fo/mo/deep heads back into the studio to record their 3rd CD"/>
    <x v="870"/>
    <n v="6000"/>
    <n v="325"/>
    <x v="2"/>
    <x v="0"/>
    <s v="USD"/>
    <n v="1385735295"/>
    <n v="1383139695"/>
    <b v="0"/>
    <x v="8"/>
    <b v="0"/>
    <x v="692"/>
    <n v="27.083333333333332"/>
    <x v="4"/>
    <s v="jazz"/>
    <x v="871"/>
    <x v="871"/>
  </r>
  <r>
    <n v="872"/>
    <s v="Songs of Africa Ensemble Goodwill Africa Tour"/>
    <x v="871"/>
    <n v="8000"/>
    <n v="65"/>
    <x v="2"/>
    <x v="0"/>
    <s v="USD"/>
    <n v="1299786527"/>
    <n v="1295898527"/>
    <b v="0"/>
    <x v="84"/>
    <b v="0"/>
    <x v="693"/>
    <n v="32.5"/>
    <x v="4"/>
    <s v="jazz"/>
    <x v="872"/>
    <x v="872"/>
  </r>
  <r>
    <n v="873"/>
    <s v="The Dreamer-An Original Jazz CD"/>
    <x v="872"/>
    <n v="3500"/>
    <n v="45"/>
    <x v="2"/>
    <x v="0"/>
    <s v="USD"/>
    <n v="1352610040"/>
    <n v="1349150440"/>
    <b v="0"/>
    <x v="81"/>
    <b v="0"/>
    <x v="694"/>
    <n v="9"/>
    <x v="4"/>
    <s v="jazz"/>
    <x v="873"/>
    <x v="873"/>
  </r>
  <r>
    <n v="874"/>
    <s v="New Jerry Tachoir Group Recording"/>
    <x v="873"/>
    <n v="3000"/>
    <n v="730"/>
    <x v="2"/>
    <x v="0"/>
    <s v="USD"/>
    <n v="1367676034"/>
    <n v="1365084034"/>
    <b v="0"/>
    <x v="64"/>
    <b v="0"/>
    <x v="695"/>
    <n v="34.761904761904759"/>
    <x v="4"/>
    <s v="jazz"/>
    <x v="874"/>
    <x v="874"/>
  </r>
  <r>
    <n v="875"/>
    <s v="Italian Jazz Days 2015, an annual NYS jazzseries since 2009."/>
    <x v="874"/>
    <n v="5000"/>
    <n v="0"/>
    <x v="2"/>
    <x v="0"/>
    <s v="USD"/>
    <n v="1442856131"/>
    <n v="1441128131"/>
    <b v="0"/>
    <x v="78"/>
    <b v="0"/>
    <x v="109"/>
    <e v="#DIV/0!"/>
    <x v="4"/>
    <s v="jazz"/>
    <x v="875"/>
    <x v="875"/>
  </r>
  <r>
    <n v="876"/>
    <s v="Sound Of Dobells"/>
    <x v="875"/>
    <n v="3152"/>
    <n v="1286"/>
    <x v="2"/>
    <x v="1"/>
    <s v="GBP"/>
    <n v="1359978927"/>
    <n v="1357127727"/>
    <b v="0"/>
    <x v="43"/>
    <b v="0"/>
    <x v="696"/>
    <n v="28.577777777777779"/>
    <x v="4"/>
    <s v="jazz"/>
    <x v="876"/>
    <x v="876"/>
  </r>
  <r>
    <n v="877"/>
    <s v="A Saxidentals Music Video!!!"/>
    <x v="876"/>
    <n v="2000"/>
    <n v="1351"/>
    <x v="2"/>
    <x v="0"/>
    <s v="USD"/>
    <n v="1387479360"/>
    <n v="1384887360"/>
    <b v="0"/>
    <x v="60"/>
    <b v="0"/>
    <x v="697"/>
    <n v="46.586206896551722"/>
    <x v="4"/>
    <s v="jazz"/>
    <x v="877"/>
    <x v="877"/>
  </r>
  <r>
    <n v="878"/>
    <s v="Justin Cron's Sax Debut Album"/>
    <x v="877"/>
    <n v="5000"/>
    <n v="65"/>
    <x v="2"/>
    <x v="0"/>
    <s v="USD"/>
    <n v="1293082524"/>
    <n v="1290490524"/>
    <b v="0"/>
    <x v="84"/>
    <b v="0"/>
    <x v="698"/>
    <n v="32.5"/>
    <x v="4"/>
    <s v="jazz"/>
    <x v="878"/>
    <x v="878"/>
  </r>
  <r>
    <n v="879"/>
    <s v="Bring jazz legend Peter BrÃ¶tzmann to Minneapolis"/>
    <x v="878"/>
    <n v="2100"/>
    <n v="644"/>
    <x v="2"/>
    <x v="0"/>
    <s v="USD"/>
    <n v="1338321305"/>
    <n v="1336506905"/>
    <b v="0"/>
    <x v="209"/>
    <b v="0"/>
    <x v="699"/>
    <n v="21.466666666666665"/>
    <x v="4"/>
    <s v="jazz"/>
    <x v="879"/>
    <x v="879"/>
  </r>
  <r>
    <n v="880"/>
    <s v="Lifelike Figures Vinyl Pressing!"/>
    <x v="879"/>
    <n v="3780"/>
    <n v="113"/>
    <x v="2"/>
    <x v="0"/>
    <s v="USD"/>
    <n v="1351582938"/>
    <n v="1348731738"/>
    <b v="0"/>
    <x v="22"/>
    <b v="0"/>
    <x v="700"/>
    <n v="14.125"/>
    <x v="4"/>
    <s v="indie rock"/>
    <x v="880"/>
    <x v="880"/>
  </r>
  <r>
    <n v="881"/>
    <s v="Funding the new album by Chris Reed and the Anime Raiders"/>
    <x v="880"/>
    <n v="3750"/>
    <n v="30"/>
    <x v="2"/>
    <x v="0"/>
    <s v="USD"/>
    <n v="1326520886"/>
    <n v="1322632886"/>
    <b v="0"/>
    <x v="29"/>
    <b v="0"/>
    <x v="417"/>
    <n v="30"/>
    <x v="4"/>
    <s v="indie rock"/>
    <x v="881"/>
    <x v="881"/>
  </r>
  <r>
    <n v="882"/>
    <s v="The Scotty Karate Vinyl Round-Up (Scotch Bonnet)"/>
    <x v="881"/>
    <n v="1500"/>
    <n v="302"/>
    <x v="2"/>
    <x v="0"/>
    <s v="USD"/>
    <n v="1315341550"/>
    <n v="1312490350"/>
    <b v="0"/>
    <x v="25"/>
    <b v="0"/>
    <x v="701"/>
    <n v="21.571428571428573"/>
    <x v="4"/>
    <s v="indie rock"/>
    <x v="882"/>
    <x v="882"/>
  </r>
  <r>
    <n v="883"/>
    <s v="Dana Lawrence Music NEW EP"/>
    <x v="882"/>
    <n v="5000"/>
    <n v="2001"/>
    <x v="2"/>
    <x v="0"/>
    <s v="USD"/>
    <n v="1456957635"/>
    <n v="1451773635"/>
    <b v="0"/>
    <x v="54"/>
    <b v="0"/>
    <x v="702"/>
    <n v="83.375"/>
    <x v="4"/>
    <s v="indie rock"/>
    <x v="883"/>
    <x v="883"/>
  </r>
  <r>
    <n v="884"/>
    <s v="Angwish &quot;I Wanna Be Your Monkey&quot; Music Video"/>
    <x v="883"/>
    <n v="2000"/>
    <n v="20"/>
    <x v="2"/>
    <x v="0"/>
    <s v="USD"/>
    <n v="1336789860"/>
    <n v="1331666146"/>
    <b v="0"/>
    <x v="84"/>
    <b v="0"/>
    <x v="460"/>
    <n v="10"/>
    <x v="4"/>
    <s v="indie rock"/>
    <x v="884"/>
    <x v="884"/>
  </r>
  <r>
    <n v="885"/>
    <s v="Origin - Cobrette Bardole's Sophomore Album!"/>
    <x v="884"/>
    <n v="1000"/>
    <n v="750"/>
    <x v="2"/>
    <x v="0"/>
    <s v="USD"/>
    <n v="1483137311"/>
    <n v="1481322911"/>
    <b v="0"/>
    <x v="64"/>
    <b v="0"/>
    <x v="703"/>
    <n v="35.714285714285715"/>
    <x v="4"/>
    <s v="indie rock"/>
    <x v="885"/>
    <x v="885"/>
  </r>
  <r>
    <n v="886"/>
    <s v="Sap Laughter : Merch Fundraiser!"/>
    <x v="885"/>
    <n v="500"/>
    <n v="205"/>
    <x v="2"/>
    <x v="0"/>
    <s v="USD"/>
    <n v="1473972813"/>
    <n v="1471812813"/>
    <b v="0"/>
    <x v="63"/>
    <b v="0"/>
    <x v="704"/>
    <n v="29.285714285714285"/>
    <x v="4"/>
    <s v="indie rock"/>
    <x v="886"/>
    <x v="886"/>
  </r>
  <r>
    <n v="887"/>
    <s v="Mortimer Nova new album title Terrible The Fish Has Drowned!"/>
    <x v="886"/>
    <n v="1000"/>
    <n v="0"/>
    <x v="2"/>
    <x v="0"/>
    <s v="USD"/>
    <n v="1338159655"/>
    <n v="1335567655"/>
    <b v="0"/>
    <x v="78"/>
    <b v="0"/>
    <x v="109"/>
    <e v="#DIV/0!"/>
    <x v="4"/>
    <s v="indie rock"/>
    <x v="887"/>
    <x v="887"/>
  </r>
  <r>
    <n v="888"/>
    <s v="Ginger Binge's first album"/>
    <x v="887"/>
    <n v="1000"/>
    <n v="72"/>
    <x v="2"/>
    <x v="0"/>
    <s v="USD"/>
    <n v="1314856800"/>
    <n v="1311789885"/>
    <b v="0"/>
    <x v="80"/>
    <b v="0"/>
    <x v="705"/>
    <n v="18"/>
    <x v="4"/>
    <s v="indie rock"/>
    <x v="888"/>
    <x v="888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x v="58"/>
    <b v="0"/>
    <x v="706"/>
    <n v="73.760000000000005"/>
    <x v="4"/>
    <s v="indie rock"/>
    <x v="889"/>
    <x v="889"/>
  </r>
  <r>
    <n v="890"/>
    <s v="Help fund Richard Sosa's &quot;FolkameriqueÃ±o&quot; CD"/>
    <x v="889"/>
    <n v="3000"/>
    <n v="125"/>
    <x v="2"/>
    <x v="0"/>
    <s v="USD"/>
    <n v="1385055979"/>
    <n v="1382460379"/>
    <b v="0"/>
    <x v="80"/>
    <b v="0"/>
    <x v="707"/>
    <n v="31.25"/>
    <x v="4"/>
    <s v="indie rock"/>
    <x v="890"/>
    <x v="890"/>
  </r>
  <r>
    <n v="891"/>
    <s v="Den-Mate: New EP and Tour"/>
    <x v="890"/>
    <n v="8000"/>
    <n v="260"/>
    <x v="2"/>
    <x v="0"/>
    <s v="USD"/>
    <n v="1408581930"/>
    <n v="1405989930"/>
    <b v="0"/>
    <x v="82"/>
    <b v="0"/>
    <x v="140"/>
    <n v="28.888888888888889"/>
    <x v="4"/>
    <s v="indie rock"/>
    <x v="891"/>
    <x v="891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x v="57"/>
    <b v="0"/>
    <x v="708"/>
    <n v="143.8235294117647"/>
    <x v="4"/>
    <s v="indie rock"/>
    <x v="892"/>
    <x v="892"/>
  </r>
  <r>
    <n v="893"/>
    <s v="The Big Band Theory Music Festival"/>
    <x v="892"/>
    <n v="2000"/>
    <n v="200"/>
    <x v="2"/>
    <x v="0"/>
    <s v="USD"/>
    <n v="1427920363"/>
    <n v="1425331963"/>
    <b v="0"/>
    <x v="81"/>
    <b v="0"/>
    <x v="709"/>
    <n v="40"/>
    <x v="4"/>
    <s v="indie rock"/>
    <x v="893"/>
    <x v="893"/>
  </r>
  <r>
    <n v="894"/>
    <s v="Saint Sebastian's Debut Album &amp; Short Film"/>
    <x v="893"/>
    <n v="20000"/>
    <n v="7834"/>
    <x v="2"/>
    <x v="0"/>
    <s v="USD"/>
    <n v="1465169610"/>
    <n v="1462577610"/>
    <b v="0"/>
    <x v="28"/>
    <b v="0"/>
    <x v="710"/>
    <n v="147.81132075471697"/>
    <x v="4"/>
    <s v="indie rock"/>
    <x v="894"/>
    <x v="894"/>
  </r>
  <r>
    <n v="895"/>
    <s v="ruKus - the Net-a-thon: Fueling independence in music and art!"/>
    <x v="894"/>
    <n v="8000"/>
    <n v="195"/>
    <x v="2"/>
    <x v="0"/>
    <s v="USD"/>
    <n v="1287975829"/>
    <n v="1284087829"/>
    <b v="0"/>
    <x v="63"/>
    <b v="0"/>
    <x v="711"/>
    <n v="27.857142857142858"/>
    <x v="4"/>
    <s v="indie rock"/>
    <x v="895"/>
    <x v="895"/>
  </r>
  <r>
    <n v="896"/>
    <s v="Hardsoul Poets New Album!"/>
    <x v="895"/>
    <n v="8000"/>
    <n v="3200"/>
    <x v="2"/>
    <x v="0"/>
    <s v="USD"/>
    <n v="1440734400"/>
    <n v="1438549026"/>
    <b v="0"/>
    <x v="250"/>
    <b v="0"/>
    <x v="142"/>
    <n v="44.444444444444443"/>
    <x v="4"/>
    <s v="indie rock"/>
    <x v="896"/>
    <x v="896"/>
  </r>
  <r>
    <n v="897"/>
    <s v="Park XXVII Album Release"/>
    <x v="896"/>
    <n v="3000"/>
    <n v="0"/>
    <x v="2"/>
    <x v="0"/>
    <s v="USD"/>
    <n v="1354123908"/>
    <n v="1351528308"/>
    <b v="0"/>
    <x v="78"/>
    <b v="0"/>
    <x v="109"/>
    <e v="#DIV/0!"/>
    <x v="4"/>
    <s v="indie rock"/>
    <x v="897"/>
    <x v="897"/>
  </r>
  <r>
    <n v="898"/>
    <s v="Foundations: 12 Songs in 2012"/>
    <x v="897"/>
    <n v="2500"/>
    <n v="70"/>
    <x v="2"/>
    <x v="0"/>
    <s v="USD"/>
    <n v="1326651110"/>
    <n v="1322763110"/>
    <b v="0"/>
    <x v="84"/>
    <b v="0"/>
    <x v="712"/>
    <n v="35"/>
    <x v="4"/>
    <s v="indie rock"/>
    <x v="898"/>
    <x v="898"/>
  </r>
  <r>
    <n v="899"/>
    <s v="Lets get 48/14 pressed!!!"/>
    <x v="898"/>
    <n v="750"/>
    <n v="280"/>
    <x v="2"/>
    <x v="0"/>
    <s v="USD"/>
    <n v="1306549362"/>
    <n v="1302661362"/>
    <b v="0"/>
    <x v="22"/>
    <b v="0"/>
    <x v="713"/>
    <n v="35"/>
    <x v="4"/>
    <s v="indie rock"/>
    <x v="899"/>
    <x v="899"/>
  </r>
  <r>
    <n v="900"/>
    <s v="Project Revive: Protecting the Creative Impulse"/>
    <x v="899"/>
    <n v="5000"/>
    <n v="21"/>
    <x v="2"/>
    <x v="0"/>
    <s v="USD"/>
    <n v="1459365802"/>
    <n v="1456777402"/>
    <b v="0"/>
    <x v="84"/>
    <b v="0"/>
    <x v="714"/>
    <n v="10.5"/>
    <x v="4"/>
    <s v="jazz"/>
    <x v="900"/>
    <x v="900"/>
  </r>
  <r>
    <n v="901"/>
    <s v="Modern Jazz / Soul &quot;All Star&quot; CD Recording Project"/>
    <x v="900"/>
    <n v="6500"/>
    <n v="0"/>
    <x v="2"/>
    <x v="0"/>
    <s v="USD"/>
    <n v="1276024260"/>
    <n v="1272050914"/>
    <b v="0"/>
    <x v="78"/>
    <b v="0"/>
    <x v="109"/>
    <e v="#DIV/0!"/>
    <x v="4"/>
    <s v="jazz"/>
    <x v="901"/>
    <x v="901"/>
  </r>
  <r>
    <n v="902"/>
    <s v="MISTER BROWN"/>
    <x v="901"/>
    <n v="30000"/>
    <n v="90"/>
    <x v="2"/>
    <x v="0"/>
    <s v="USD"/>
    <n v="1409412600"/>
    <n v="1404947422"/>
    <b v="0"/>
    <x v="83"/>
    <b v="0"/>
    <x v="715"/>
    <n v="30"/>
    <x v="4"/>
    <s v="jazz"/>
    <x v="902"/>
    <x v="902"/>
  </r>
  <r>
    <n v="903"/>
    <s v="U City Jazz Festival, St. Louis, MO"/>
    <x v="902"/>
    <n v="5000"/>
    <n v="160"/>
    <x v="2"/>
    <x v="0"/>
    <s v="USD"/>
    <n v="1348367100"/>
    <n v="1346180780"/>
    <b v="0"/>
    <x v="80"/>
    <b v="0"/>
    <x v="416"/>
    <n v="40"/>
    <x v="4"/>
    <s v="jazz"/>
    <x v="903"/>
    <x v="903"/>
  </r>
  <r>
    <n v="904"/>
    <s v="The Woodlands Jazz Fest"/>
    <x v="903"/>
    <n v="50000"/>
    <n v="151"/>
    <x v="2"/>
    <x v="0"/>
    <s v="USD"/>
    <n v="1451786137"/>
    <n v="1449194137"/>
    <b v="0"/>
    <x v="83"/>
    <b v="0"/>
    <x v="716"/>
    <n v="50.333333333333336"/>
    <x v="4"/>
    <s v="jazz"/>
    <x v="904"/>
    <x v="904"/>
  </r>
  <r>
    <n v="905"/>
    <s v="Jazz For Everyone!"/>
    <x v="904"/>
    <n v="6500"/>
    <n v="196"/>
    <x v="2"/>
    <x v="0"/>
    <s v="USD"/>
    <n v="1295847926"/>
    <n v="1290663926"/>
    <b v="0"/>
    <x v="79"/>
    <b v="0"/>
    <x v="717"/>
    <n v="32.666666666666664"/>
    <x v="4"/>
    <s v="jazz"/>
    <x v="905"/>
    <x v="905"/>
  </r>
  <r>
    <n v="906"/>
    <s v="24th Music Presents Channeling Motown (Live)"/>
    <x v="905"/>
    <n v="15000"/>
    <n v="0"/>
    <x v="2"/>
    <x v="0"/>
    <s v="USD"/>
    <n v="1394681590"/>
    <n v="1392093190"/>
    <b v="0"/>
    <x v="78"/>
    <b v="0"/>
    <x v="109"/>
    <e v="#DIV/0!"/>
    <x v="4"/>
    <s v="jazz"/>
    <x v="906"/>
    <x v="906"/>
  </r>
  <r>
    <n v="907"/>
    <s v="Greg Chambers Saxophone CD"/>
    <x v="906"/>
    <n v="2900"/>
    <n v="0"/>
    <x v="2"/>
    <x v="0"/>
    <s v="USD"/>
    <n v="1315715823"/>
    <n v="1313123823"/>
    <b v="0"/>
    <x v="78"/>
    <b v="0"/>
    <x v="109"/>
    <e v="#DIV/0!"/>
    <x v="4"/>
    <s v="jazz"/>
    <x v="907"/>
    <x v="907"/>
  </r>
  <r>
    <n v="908"/>
    <s v="Help Tony Copeland and get free cd's and mp3's"/>
    <x v="907"/>
    <n v="2500"/>
    <n v="0"/>
    <x v="2"/>
    <x v="0"/>
    <s v="USD"/>
    <n v="1280206740"/>
    <n v="1276283655"/>
    <b v="0"/>
    <x v="78"/>
    <b v="0"/>
    <x v="109"/>
    <e v="#DIV/0!"/>
    <x v="4"/>
    <s v="jazz"/>
    <x v="908"/>
    <x v="908"/>
  </r>
  <r>
    <n v="909"/>
    <s v="Philly Jazz Fest - &quot;Remembering Grover&quot;"/>
    <x v="908"/>
    <n v="16000"/>
    <n v="520"/>
    <x v="2"/>
    <x v="0"/>
    <s v="USD"/>
    <n v="1343016000"/>
    <n v="1340296440"/>
    <b v="0"/>
    <x v="22"/>
    <b v="0"/>
    <x v="140"/>
    <n v="65"/>
    <x v="4"/>
    <s v="jazz"/>
    <x v="909"/>
    <x v="909"/>
  </r>
  <r>
    <n v="910"/>
    <s v="Hattie Bee's Second Album"/>
    <x v="909"/>
    <n v="550"/>
    <n v="123"/>
    <x v="2"/>
    <x v="1"/>
    <s v="GBP"/>
    <n v="1488546319"/>
    <n v="1483362319"/>
    <b v="0"/>
    <x v="81"/>
    <b v="0"/>
    <x v="718"/>
    <n v="24.6"/>
    <x v="4"/>
    <s v="jazz"/>
    <x v="910"/>
    <x v="910"/>
  </r>
  <r>
    <n v="911"/>
    <s v="Hot Jazz and Latin Luxury in Lima"/>
    <x v="910"/>
    <n v="100000"/>
    <n v="0"/>
    <x v="2"/>
    <x v="0"/>
    <s v="USD"/>
    <n v="1390522045"/>
    <n v="1388707645"/>
    <b v="0"/>
    <x v="78"/>
    <b v="0"/>
    <x v="109"/>
    <e v="#DIV/0!"/>
    <x v="4"/>
    <s v="jazz"/>
    <x v="911"/>
    <x v="911"/>
  </r>
  <r>
    <n v="912"/>
    <s v="Triad a new album by James Murrell"/>
    <x v="911"/>
    <n v="3500"/>
    <n v="30"/>
    <x v="2"/>
    <x v="0"/>
    <s v="USD"/>
    <n v="1355197047"/>
    <n v="1350009447"/>
    <b v="0"/>
    <x v="84"/>
    <b v="0"/>
    <x v="719"/>
    <n v="15"/>
    <x v="4"/>
    <s v="jazz"/>
    <x v="912"/>
    <x v="912"/>
  </r>
  <r>
    <n v="913"/>
    <s v="100% Faith Jazz Gospel CD Recording Project 2012"/>
    <x v="912"/>
    <n v="30000"/>
    <n v="1982"/>
    <x v="2"/>
    <x v="0"/>
    <s v="USD"/>
    <n v="1336188019"/>
    <n v="1333596019"/>
    <b v="0"/>
    <x v="54"/>
    <b v="0"/>
    <x v="720"/>
    <n v="82.583333333333329"/>
    <x v="4"/>
    <s v="jazz"/>
    <x v="913"/>
    <x v="913"/>
  </r>
  <r>
    <n v="914"/>
    <s v="Soul Of Man Video Project"/>
    <x v="913"/>
    <n v="1500"/>
    <n v="0"/>
    <x v="2"/>
    <x v="0"/>
    <s v="USD"/>
    <n v="1345918747"/>
    <n v="1343326747"/>
    <b v="0"/>
    <x v="78"/>
    <b v="0"/>
    <x v="109"/>
    <e v="#DIV/0!"/>
    <x v="4"/>
    <s v="jazz"/>
    <x v="914"/>
    <x v="914"/>
  </r>
  <r>
    <n v="915"/>
    <s v="Russ Spiegel's Uncommon Knowledge: The Deep Brooklyn Suite"/>
    <x v="914"/>
    <n v="6500"/>
    <n v="375"/>
    <x v="2"/>
    <x v="0"/>
    <s v="USD"/>
    <n v="1330577940"/>
    <n v="1327853914"/>
    <b v="0"/>
    <x v="82"/>
    <b v="0"/>
    <x v="721"/>
    <n v="41.666666666666664"/>
    <x v="4"/>
    <s v="jazz"/>
    <x v="915"/>
    <x v="915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x v="78"/>
    <b v="0"/>
    <x v="109"/>
    <e v="#DIV/0!"/>
    <x v="4"/>
    <s v="jazz"/>
    <x v="916"/>
    <x v="916"/>
  </r>
  <r>
    <n v="917"/>
    <s v="Heads Up! / Vai com Tudo! - Music &amp; Sports Education for All"/>
    <x v="916"/>
    <n v="5000"/>
    <n v="30"/>
    <x v="2"/>
    <x v="0"/>
    <s v="USD"/>
    <n v="1405305000"/>
    <n v="1402612730"/>
    <b v="0"/>
    <x v="29"/>
    <b v="0"/>
    <x v="722"/>
    <n v="30"/>
    <x v="4"/>
    <s v="jazz"/>
    <x v="917"/>
    <x v="917"/>
  </r>
  <r>
    <n v="918"/>
    <s v="A fine blend of jazz, electronica, rock and spoken word"/>
    <x v="917"/>
    <n v="3900"/>
    <n v="196"/>
    <x v="2"/>
    <x v="1"/>
    <s v="GBP"/>
    <n v="1417474761"/>
    <n v="1414879161"/>
    <b v="0"/>
    <x v="73"/>
    <b v="0"/>
    <x v="723"/>
    <n v="19.600000000000001"/>
    <x v="4"/>
    <s v="jazz"/>
    <x v="918"/>
    <x v="918"/>
  </r>
  <r>
    <n v="919"/>
    <s v="Jazz CD:  Out of The Blue"/>
    <x v="918"/>
    <n v="20000"/>
    <n v="100"/>
    <x v="2"/>
    <x v="0"/>
    <s v="USD"/>
    <n v="1355930645"/>
    <n v="1352906645"/>
    <b v="0"/>
    <x v="29"/>
    <b v="0"/>
    <x v="724"/>
    <n v="100"/>
    <x v="4"/>
    <s v="jazz"/>
    <x v="919"/>
    <x v="919"/>
  </r>
  <r>
    <n v="920"/>
    <s v="MIAMI JAZZ PROJECT: TEST OF TIME RECORDING"/>
    <x v="919"/>
    <n v="5500"/>
    <n v="0"/>
    <x v="2"/>
    <x v="0"/>
    <s v="USD"/>
    <n v="1384448822"/>
    <n v="1381853222"/>
    <b v="0"/>
    <x v="78"/>
    <b v="0"/>
    <x v="109"/>
    <e v="#DIV/0!"/>
    <x v="4"/>
    <s v="jazz"/>
    <x v="920"/>
    <x v="920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x v="9"/>
    <b v="0"/>
    <x v="725"/>
    <n v="231.75"/>
    <x v="4"/>
    <s v="jazz"/>
    <x v="921"/>
    <x v="921"/>
  </r>
  <r>
    <n v="922"/>
    <s v="THE JOEY MORANT PROJECT:   JAZZIFIED R'nB"/>
    <x v="921"/>
    <n v="27000"/>
    <n v="5680"/>
    <x v="2"/>
    <x v="0"/>
    <s v="USD"/>
    <n v="1412167393"/>
    <n v="1409143393"/>
    <b v="0"/>
    <x v="209"/>
    <b v="0"/>
    <x v="726"/>
    <n v="189.33333333333334"/>
    <x v="4"/>
    <s v="jazz"/>
    <x v="922"/>
    <x v="922"/>
  </r>
  <r>
    <n v="923"/>
    <s v="First Solo Album - Siempre Filiberto"/>
    <x v="922"/>
    <n v="15000"/>
    <n v="330"/>
    <x v="2"/>
    <x v="0"/>
    <s v="USD"/>
    <n v="1416614523"/>
    <n v="1414018923"/>
    <b v="0"/>
    <x v="79"/>
    <b v="0"/>
    <x v="727"/>
    <n v="55"/>
    <x v="4"/>
    <s v="jazz"/>
    <x v="923"/>
    <x v="923"/>
  </r>
  <r>
    <n v="924"/>
    <s v="Africa Brass Master Class for youth"/>
    <x v="923"/>
    <n v="3000"/>
    <n v="327"/>
    <x v="2"/>
    <x v="0"/>
    <s v="USD"/>
    <n v="1360795069"/>
    <n v="1358203069"/>
    <b v="0"/>
    <x v="41"/>
    <b v="0"/>
    <x v="728"/>
    <n v="21.8"/>
    <x v="4"/>
    <s v="jazz"/>
    <x v="924"/>
    <x v="924"/>
  </r>
  <r>
    <n v="925"/>
    <s v="&quot;Never Let Me Go&quot; CD Recording Project"/>
    <x v="924"/>
    <n v="6000"/>
    <n v="160"/>
    <x v="2"/>
    <x v="0"/>
    <s v="USD"/>
    <n v="1385590111"/>
    <n v="1382994511"/>
    <b v="0"/>
    <x v="81"/>
    <b v="0"/>
    <x v="129"/>
    <n v="32"/>
    <x v="4"/>
    <s v="jazz"/>
    <x v="925"/>
    <x v="925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x v="78"/>
    <b v="0"/>
    <x v="109"/>
    <e v="#DIV/0!"/>
    <x v="4"/>
    <s v="jazz"/>
    <x v="926"/>
    <x v="926"/>
  </r>
  <r>
    <n v="927"/>
    <s v="JETRO DA SILVA FUNK PROJECT"/>
    <x v="926"/>
    <n v="20000"/>
    <n v="0"/>
    <x v="2"/>
    <x v="0"/>
    <s v="USD"/>
    <n v="1337024695"/>
    <n v="1334432695"/>
    <b v="0"/>
    <x v="78"/>
    <b v="0"/>
    <x v="109"/>
    <e v="#DIV/0!"/>
    <x v="4"/>
    <s v="jazz"/>
    <x v="927"/>
    <x v="927"/>
  </r>
  <r>
    <n v="928"/>
    <s v="In a Jazzy Motown"/>
    <x v="927"/>
    <n v="14500"/>
    <n v="1575"/>
    <x v="2"/>
    <x v="0"/>
    <s v="USD"/>
    <n v="1353196800"/>
    <n v="1348864913"/>
    <b v="0"/>
    <x v="33"/>
    <b v="0"/>
    <x v="729"/>
    <n v="56.25"/>
    <x v="4"/>
    <s v="jazz"/>
    <x v="928"/>
    <x v="928"/>
  </r>
  <r>
    <n v="929"/>
    <s v="EXPERIMENTAL JAZZ STUDIO RECORDING"/>
    <x v="928"/>
    <n v="500"/>
    <n v="0"/>
    <x v="2"/>
    <x v="0"/>
    <s v="USD"/>
    <n v="1333946569"/>
    <n v="1331358169"/>
    <b v="0"/>
    <x v="78"/>
    <b v="0"/>
    <x v="109"/>
    <e v="#DIV/0!"/>
    <x v="4"/>
    <s v="jazz"/>
    <x v="929"/>
    <x v="929"/>
  </r>
  <r>
    <n v="930"/>
    <s v="The Nico Blues Recorded A Full-Length Album! Now Let's Master It!"/>
    <x v="929"/>
    <n v="900"/>
    <n v="345"/>
    <x v="2"/>
    <x v="0"/>
    <s v="USD"/>
    <n v="1277501520"/>
    <n v="1273874306"/>
    <b v="0"/>
    <x v="81"/>
    <b v="0"/>
    <x v="730"/>
    <n v="69"/>
    <x v="4"/>
    <s v="jazz"/>
    <x v="930"/>
    <x v="930"/>
  </r>
  <r>
    <n v="931"/>
    <s v="First jazz album for Multidirectional, Now printing time!"/>
    <x v="930"/>
    <n v="2000"/>
    <n v="131"/>
    <x v="2"/>
    <x v="1"/>
    <s v="GBP"/>
    <n v="1395007200"/>
    <n v="1392021502"/>
    <b v="0"/>
    <x v="63"/>
    <b v="0"/>
    <x v="731"/>
    <n v="18.714285714285715"/>
    <x v="4"/>
    <s v="jazz"/>
    <x v="931"/>
    <x v="931"/>
  </r>
  <r>
    <n v="932"/>
    <s v="Mandy Harvey Christmas Album"/>
    <x v="931"/>
    <n v="9500"/>
    <n v="1381"/>
    <x v="2"/>
    <x v="0"/>
    <s v="USD"/>
    <n v="1363990545"/>
    <n v="1360106145"/>
    <b v="0"/>
    <x v="209"/>
    <b v="0"/>
    <x v="732"/>
    <n v="46.033333333333331"/>
    <x v="4"/>
    <s v="jazz"/>
    <x v="932"/>
    <x v="932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x v="84"/>
    <b v="0"/>
    <x v="733"/>
    <n v="60"/>
    <x v="4"/>
    <s v="jazz"/>
    <x v="933"/>
    <x v="933"/>
  </r>
  <r>
    <n v="934"/>
    <s v="Kyle Krysa debut EP Ground Effect"/>
    <x v="933"/>
    <n v="5000"/>
    <n v="1520"/>
    <x v="2"/>
    <x v="5"/>
    <s v="CAD"/>
    <n v="1399183200"/>
    <n v="1396633284"/>
    <b v="0"/>
    <x v="209"/>
    <b v="0"/>
    <x v="734"/>
    <n v="50.666666666666664"/>
    <x v="4"/>
    <s v="jazz"/>
    <x v="934"/>
    <x v="934"/>
  </r>
  <r>
    <n v="935"/>
    <s v="The Art of You Too"/>
    <x v="934"/>
    <n v="3500"/>
    <n v="50"/>
    <x v="2"/>
    <x v="0"/>
    <s v="USD"/>
    <n v="1454054429"/>
    <n v="1451462429"/>
    <b v="0"/>
    <x v="84"/>
    <b v="0"/>
    <x v="735"/>
    <n v="25"/>
    <x v="4"/>
    <s v="jazz"/>
    <x v="935"/>
    <x v="935"/>
  </r>
  <r>
    <n v="936"/>
    <s v="Jazz Singer, Marti Mendenhall Live Concert Recording"/>
    <x v="935"/>
    <n v="1400"/>
    <n v="0"/>
    <x v="2"/>
    <x v="0"/>
    <s v="USD"/>
    <n v="1326916800"/>
    <n v="1323131689"/>
    <b v="0"/>
    <x v="78"/>
    <b v="0"/>
    <x v="109"/>
    <e v="#DIV/0!"/>
    <x v="4"/>
    <s v="jazz"/>
    <x v="936"/>
    <x v="936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x v="84"/>
    <b v="0"/>
    <x v="736"/>
    <n v="20"/>
    <x v="4"/>
    <s v="jazz"/>
    <x v="937"/>
    <x v="937"/>
  </r>
  <r>
    <n v="938"/>
    <s v="Celebrating American Jazz &amp; Soul Music"/>
    <x v="937"/>
    <n v="7000"/>
    <n v="25"/>
    <x v="2"/>
    <x v="0"/>
    <s v="USD"/>
    <n v="1346585448"/>
    <n v="1343993448"/>
    <b v="0"/>
    <x v="29"/>
    <b v="0"/>
    <x v="737"/>
    <n v="25"/>
    <x v="4"/>
    <s v="jazz"/>
    <x v="938"/>
    <x v="938"/>
  </r>
  <r>
    <n v="939"/>
    <s v="Takeshi Asai French Trio - a lingua franca to break barriers"/>
    <x v="938"/>
    <n v="2750"/>
    <n v="40"/>
    <x v="2"/>
    <x v="0"/>
    <s v="USD"/>
    <n v="1372622280"/>
    <n v="1369246738"/>
    <b v="0"/>
    <x v="84"/>
    <b v="0"/>
    <x v="738"/>
    <n v="20"/>
    <x v="4"/>
    <s v="jazz"/>
    <x v="939"/>
    <x v="939"/>
  </r>
  <r>
    <n v="940"/>
    <s v="The LUMIC Band by Cope4Golf creates a scientific golf swing."/>
    <x v="939"/>
    <n v="9000"/>
    <n v="1544"/>
    <x v="2"/>
    <x v="0"/>
    <s v="USD"/>
    <n v="1439251926"/>
    <n v="1435363926"/>
    <b v="0"/>
    <x v="25"/>
    <b v="0"/>
    <x v="739"/>
    <n v="110.28571428571429"/>
    <x v="2"/>
    <s v="wearables"/>
    <x v="940"/>
    <x v="940"/>
  </r>
  <r>
    <n v="941"/>
    <s v="Snoremedy - The answer to a more restful night's sleep"/>
    <x v="940"/>
    <n v="50000"/>
    <n v="1161"/>
    <x v="2"/>
    <x v="0"/>
    <s v="USD"/>
    <n v="1486693145"/>
    <n v="1484101145"/>
    <b v="0"/>
    <x v="162"/>
    <b v="0"/>
    <x v="740"/>
    <n v="37.451612903225808"/>
    <x v="2"/>
    <s v="wearables"/>
    <x v="941"/>
    <x v="941"/>
  </r>
  <r>
    <n v="942"/>
    <s v="Head Mounted Display Adapter for the dscvr VR Viewer"/>
    <x v="941"/>
    <n v="7500"/>
    <n v="668"/>
    <x v="2"/>
    <x v="0"/>
    <s v="USD"/>
    <n v="1455826460"/>
    <n v="1452716060"/>
    <b v="0"/>
    <x v="38"/>
    <b v="0"/>
    <x v="741"/>
    <n v="41.75"/>
    <x v="2"/>
    <s v="wearables"/>
    <x v="942"/>
    <x v="942"/>
  </r>
  <r>
    <n v="943"/>
    <s v="SleepMode"/>
    <x v="942"/>
    <n v="3000"/>
    <n v="289"/>
    <x v="2"/>
    <x v="0"/>
    <s v="USD"/>
    <n v="1480438905"/>
    <n v="1477843305"/>
    <b v="0"/>
    <x v="8"/>
    <b v="0"/>
    <x v="742"/>
    <n v="24.083333333333332"/>
    <x v="2"/>
    <s v="wearables"/>
    <x v="943"/>
    <x v="943"/>
  </r>
  <r>
    <n v="944"/>
    <s v="RoamingTails, The Connected Pet Tag"/>
    <x v="943"/>
    <n v="50000"/>
    <n v="6663"/>
    <x v="2"/>
    <x v="0"/>
    <s v="USD"/>
    <n v="1460988000"/>
    <n v="1458050450"/>
    <b v="0"/>
    <x v="93"/>
    <b v="0"/>
    <x v="743"/>
    <n v="69.40625"/>
    <x v="2"/>
    <s v="wearables"/>
    <x v="944"/>
    <x v="944"/>
  </r>
  <r>
    <n v="945"/>
    <s v="CT BAND"/>
    <x v="944"/>
    <n v="100000"/>
    <n v="2484"/>
    <x v="2"/>
    <x v="6"/>
    <s v="EUR"/>
    <n v="1487462340"/>
    <n v="1482958626"/>
    <b v="0"/>
    <x v="38"/>
    <b v="0"/>
    <x v="744"/>
    <n v="155.25"/>
    <x v="2"/>
    <s v="wearables"/>
    <x v="945"/>
    <x v="945"/>
  </r>
  <r>
    <n v="946"/>
    <s v="OmniTrade Apron"/>
    <x v="945"/>
    <n v="15000"/>
    <n v="286"/>
    <x v="2"/>
    <x v="0"/>
    <s v="USD"/>
    <n v="1473444048"/>
    <n v="1470852048"/>
    <b v="0"/>
    <x v="81"/>
    <b v="0"/>
    <x v="745"/>
    <n v="57.2"/>
    <x v="2"/>
    <s v="wearables"/>
    <x v="946"/>
    <x v="946"/>
  </r>
  <r>
    <n v="947"/>
    <s v="PAKPOWER, The CCP Pack"/>
    <x v="946"/>
    <n v="850"/>
    <n v="0"/>
    <x v="2"/>
    <x v="0"/>
    <s v="USD"/>
    <n v="1467312306"/>
    <n v="1462128306"/>
    <b v="0"/>
    <x v="78"/>
    <b v="0"/>
    <x v="109"/>
    <e v="#DIV/0!"/>
    <x v="2"/>
    <s v="wearables"/>
    <x v="947"/>
    <x v="947"/>
  </r>
  <r>
    <n v="948"/>
    <s v="Led Shirt - WiFi Controlled"/>
    <x v="947"/>
    <n v="4000"/>
    <n v="480"/>
    <x v="2"/>
    <x v="9"/>
    <s v="EUR"/>
    <n v="1457812364"/>
    <n v="1455220364"/>
    <b v="0"/>
    <x v="22"/>
    <b v="0"/>
    <x v="746"/>
    <n v="60"/>
    <x v="2"/>
    <s v="wearables"/>
    <x v="948"/>
    <x v="948"/>
  </r>
  <r>
    <n v="949"/>
    <s v="INBED"/>
    <x v="948"/>
    <n v="20000"/>
    <n v="273"/>
    <x v="2"/>
    <x v="12"/>
    <s v="EUR"/>
    <n v="1456016576"/>
    <n v="1450832576"/>
    <b v="0"/>
    <x v="63"/>
    <b v="0"/>
    <x v="747"/>
    <n v="39"/>
    <x v="2"/>
    <s v="wearables"/>
    <x v="949"/>
    <x v="949"/>
  </r>
  <r>
    <n v="950"/>
    <s v="EZC Smartlight"/>
    <x v="949"/>
    <n v="5000"/>
    <n v="1402"/>
    <x v="2"/>
    <x v="5"/>
    <s v="CAD"/>
    <n v="1453053661"/>
    <n v="1450461661"/>
    <b v="0"/>
    <x v="54"/>
    <b v="0"/>
    <x v="748"/>
    <n v="58.416666666666664"/>
    <x v="2"/>
    <s v="wearables"/>
    <x v="950"/>
    <x v="950"/>
  </r>
  <r>
    <n v="951"/>
    <s v="Smart Harness"/>
    <x v="950"/>
    <n v="50000"/>
    <n v="19195"/>
    <x v="2"/>
    <x v="0"/>
    <s v="USD"/>
    <n v="1465054872"/>
    <n v="1461166872"/>
    <b v="0"/>
    <x v="212"/>
    <b v="0"/>
    <x v="749"/>
    <n v="158.63636363636363"/>
    <x v="2"/>
    <s v="wearables"/>
    <x v="951"/>
    <x v="951"/>
  </r>
  <r>
    <n v="952"/>
    <s v="Audionoggin - Join the Earvolution"/>
    <x v="951"/>
    <n v="49000"/>
    <n v="19572"/>
    <x v="2"/>
    <x v="0"/>
    <s v="USD"/>
    <n v="1479483812"/>
    <n v="1476888212"/>
    <b v="0"/>
    <x v="193"/>
    <b v="0"/>
    <x v="750"/>
    <n v="99.857142857142861"/>
    <x v="2"/>
    <s v="wearables"/>
    <x v="952"/>
    <x v="952"/>
  </r>
  <r>
    <n v="953"/>
    <s v="IRring - The Remote Control That fits on Your Finger"/>
    <x v="952"/>
    <n v="15000"/>
    <n v="126"/>
    <x v="2"/>
    <x v="0"/>
    <s v="USD"/>
    <n v="1422158199"/>
    <n v="1419566199"/>
    <b v="0"/>
    <x v="81"/>
    <b v="0"/>
    <x v="751"/>
    <n v="25.2"/>
    <x v="2"/>
    <s v="wearables"/>
    <x v="953"/>
    <x v="953"/>
  </r>
  <r>
    <n v="954"/>
    <s v="A Wearable Twisting iPhone Case w/ Built in Selfie Extender"/>
    <x v="953"/>
    <n v="15000"/>
    <n v="6511"/>
    <x v="2"/>
    <x v="0"/>
    <s v="USD"/>
    <n v="1440100839"/>
    <n v="1436472039"/>
    <b v="0"/>
    <x v="196"/>
    <b v="0"/>
    <x v="752"/>
    <n v="89.191780821917803"/>
    <x v="2"/>
    <s v="wearables"/>
    <x v="954"/>
    <x v="954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x v="251"/>
    <b v="0"/>
    <x v="753"/>
    <n v="182.6236559139785"/>
    <x v="2"/>
    <s v="wearables"/>
    <x v="955"/>
    <x v="955"/>
  </r>
  <r>
    <n v="956"/>
    <s v="SemiYours"/>
    <x v="955"/>
    <n v="50000"/>
    <n v="861"/>
    <x v="2"/>
    <x v="0"/>
    <s v="USD"/>
    <n v="1430081759"/>
    <n v="1424901359"/>
    <b v="0"/>
    <x v="57"/>
    <b v="0"/>
    <x v="754"/>
    <n v="50.647058823529413"/>
    <x v="2"/>
    <s v="wearables"/>
    <x v="956"/>
    <x v="956"/>
  </r>
  <r>
    <n v="957"/>
    <s v="DUALBAND, the Leather NFC Smart Watch Band"/>
    <x v="956"/>
    <n v="12000"/>
    <n v="233"/>
    <x v="2"/>
    <x v="0"/>
    <s v="USD"/>
    <n v="1479392133"/>
    <n v="1476710133"/>
    <b v="0"/>
    <x v="63"/>
    <b v="0"/>
    <x v="755"/>
    <n v="33.285714285714285"/>
    <x v="2"/>
    <s v="wearables"/>
    <x v="957"/>
    <x v="957"/>
  </r>
  <r>
    <n v="958"/>
    <s v="BigBands XL for Apple Watch: Big Long Bands for Large Wrists"/>
    <x v="957"/>
    <n v="7777"/>
    <n v="881"/>
    <x v="2"/>
    <x v="0"/>
    <s v="USD"/>
    <n v="1428641940"/>
    <n v="1426792563"/>
    <b v="0"/>
    <x v="57"/>
    <b v="0"/>
    <x v="756"/>
    <n v="51.823529411764703"/>
    <x v="2"/>
    <s v="wearables"/>
    <x v="958"/>
    <x v="958"/>
  </r>
  <r>
    <n v="959"/>
    <s v="The Pi Watch - A Programmable, Open Source Smartwatch!"/>
    <x v="958"/>
    <n v="50000"/>
    <n v="19430"/>
    <x v="2"/>
    <x v="0"/>
    <s v="USD"/>
    <n v="1421640665"/>
    <n v="1419048665"/>
    <b v="0"/>
    <x v="199"/>
    <b v="0"/>
    <x v="757"/>
    <n v="113.62573099415205"/>
    <x v="2"/>
    <s v="wearables"/>
    <x v="959"/>
    <x v="959"/>
  </r>
  <r>
    <n v="960"/>
    <s v="Kai - Turn any pair of Glasses into Smart Glasses!"/>
    <x v="959"/>
    <n v="55650"/>
    <n v="25655"/>
    <x v="2"/>
    <x v="0"/>
    <s v="USD"/>
    <n v="1489500155"/>
    <n v="1485874955"/>
    <b v="0"/>
    <x v="101"/>
    <b v="0"/>
    <x v="758"/>
    <n v="136.46276595744681"/>
    <x v="2"/>
    <s v="wearables"/>
    <x v="960"/>
    <x v="960"/>
  </r>
  <r>
    <n v="961"/>
    <s v="The first personal trainer and diet coach for your dog!"/>
    <x v="960"/>
    <n v="95000"/>
    <n v="40079"/>
    <x v="2"/>
    <x v="0"/>
    <s v="USD"/>
    <n v="1487617200"/>
    <n v="1483634335"/>
    <b v="0"/>
    <x v="238"/>
    <b v="0"/>
    <x v="759"/>
    <n v="364.35454545454547"/>
    <x v="2"/>
    <s v="wearables"/>
    <x v="961"/>
    <x v="961"/>
  </r>
  <r>
    <n v="962"/>
    <s v="i-Davit: Hands Free System for iPad/Tablets/Devices"/>
    <x v="961"/>
    <n v="2500"/>
    <n v="712"/>
    <x v="2"/>
    <x v="0"/>
    <s v="USD"/>
    <n v="1455210353"/>
    <n v="1451927153"/>
    <b v="0"/>
    <x v="77"/>
    <b v="0"/>
    <x v="760"/>
    <n v="19.243243243243242"/>
    <x v="2"/>
    <s v="wearables"/>
    <x v="962"/>
    <x v="962"/>
  </r>
  <r>
    <n v="963"/>
    <s v="The Ultimate Learning Center"/>
    <x v="962"/>
    <n v="35000"/>
    <n v="377"/>
    <x v="2"/>
    <x v="0"/>
    <s v="USD"/>
    <n v="1476717319"/>
    <n v="1473693319"/>
    <b v="0"/>
    <x v="82"/>
    <b v="0"/>
    <x v="761"/>
    <n v="41.888888888888886"/>
    <x v="2"/>
    <s v="wearables"/>
    <x v="963"/>
    <x v="963"/>
  </r>
  <r>
    <n v="964"/>
    <s v="GoMote: a remote control for your smartphone"/>
    <x v="963"/>
    <n v="110000"/>
    <n v="879"/>
    <x v="2"/>
    <x v="5"/>
    <s v="CAD"/>
    <n v="1441119919"/>
    <n v="1437663919"/>
    <b v="0"/>
    <x v="60"/>
    <b v="0"/>
    <x v="762"/>
    <n v="30.310344827586206"/>
    <x v="2"/>
    <s v="wearables"/>
    <x v="964"/>
    <x v="964"/>
  </r>
  <r>
    <n v="965"/>
    <s v="Palms Free Cell Phone Harness Holds Iphone Galaxy S Go Pro"/>
    <x v="964"/>
    <n v="25000"/>
    <n v="298"/>
    <x v="2"/>
    <x v="0"/>
    <s v="USD"/>
    <n v="1477454340"/>
    <n v="1474676646"/>
    <b v="0"/>
    <x v="79"/>
    <b v="0"/>
    <x v="763"/>
    <n v="49.666666666666664"/>
    <x v="2"/>
    <s v="wearables"/>
    <x v="965"/>
    <x v="965"/>
  </r>
  <r>
    <n v="966"/>
    <s v="ICE SHIRT; Running, Multi-Sport, Cycling, Athletic Wear"/>
    <x v="965"/>
    <n v="12000"/>
    <n v="1776"/>
    <x v="2"/>
    <x v="0"/>
    <s v="USD"/>
    <n v="1475766932"/>
    <n v="1473174932"/>
    <b v="0"/>
    <x v="209"/>
    <b v="0"/>
    <x v="764"/>
    <n v="59.2"/>
    <x v="2"/>
    <s v="wearables"/>
    <x v="966"/>
    <x v="966"/>
  </r>
  <r>
    <n v="967"/>
    <s v="Better Beanie"/>
    <x v="966"/>
    <n v="20000"/>
    <n v="3562"/>
    <x v="2"/>
    <x v="0"/>
    <s v="USD"/>
    <n v="1461301574"/>
    <n v="1456121174"/>
    <b v="0"/>
    <x v="75"/>
    <b v="0"/>
    <x v="765"/>
    <n v="43.97530864197531"/>
    <x v="2"/>
    <s v="wearables"/>
    <x v="967"/>
    <x v="967"/>
  </r>
  <r>
    <n v="968"/>
    <s v="Master Le Cosplay's: Avengers 2 Hulk Buster V2.0 Build"/>
    <x v="967"/>
    <n v="8000"/>
    <n v="106"/>
    <x v="2"/>
    <x v="0"/>
    <s v="USD"/>
    <n v="1408134034"/>
    <n v="1405542034"/>
    <b v="0"/>
    <x v="80"/>
    <b v="0"/>
    <x v="766"/>
    <n v="26.5"/>
    <x v="2"/>
    <s v="wearables"/>
    <x v="968"/>
    <x v="968"/>
  </r>
  <r>
    <n v="969"/>
    <s v="Make 100 | Geek &amp; Chic: Smart Safety Jewelry."/>
    <x v="968"/>
    <n v="30000"/>
    <n v="14000"/>
    <x v="2"/>
    <x v="14"/>
    <s v="MXN"/>
    <n v="1486624607"/>
    <n v="1483773407"/>
    <b v="0"/>
    <x v="202"/>
    <b v="0"/>
    <x v="767"/>
    <n v="1272.7272727272727"/>
    <x v="2"/>
    <s v="wearables"/>
    <x v="969"/>
    <x v="969"/>
  </r>
  <r>
    <n v="970"/>
    <s v="The World's Smartest Modular WiFi + Bluetooth Wearable Ring"/>
    <x v="969"/>
    <n v="5000"/>
    <n v="2296"/>
    <x v="2"/>
    <x v="5"/>
    <s v="CAD"/>
    <n v="1485147540"/>
    <n v="1481951853"/>
    <b v="0"/>
    <x v="25"/>
    <b v="0"/>
    <x v="768"/>
    <n v="164"/>
    <x v="2"/>
    <s v="wearables"/>
    <x v="970"/>
    <x v="970"/>
  </r>
  <r>
    <n v="971"/>
    <s v="The Worlds First Smart Laser Collar for Cats. Lazer Kitty"/>
    <x v="970"/>
    <n v="100000"/>
    <n v="226"/>
    <x v="2"/>
    <x v="0"/>
    <s v="USD"/>
    <n v="1433178060"/>
    <n v="1429290060"/>
    <b v="0"/>
    <x v="81"/>
    <b v="0"/>
    <x v="769"/>
    <n v="45.2"/>
    <x v="2"/>
    <s v="wearables"/>
    <x v="971"/>
    <x v="971"/>
  </r>
  <r>
    <n v="972"/>
    <s v="Android &amp; iPhone Magnetic Headphone and Earbud Cables!"/>
    <x v="971"/>
    <n v="20000"/>
    <n v="6925"/>
    <x v="2"/>
    <x v="0"/>
    <s v="USD"/>
    <n v="1409813940"/>
    <n v="1407271598"/>
    <b v="0"/>
    <x v="43"/>
    <b v="0"/>
    <x v="770"/>
    <n v="153.88888888888889"/>
    <x v="2"/>
    <s v="wearables"/>
    <x v="972"/>
    <x v="972"/>
  </r>
  <r>
    <n v="973"/>
    <s v="The Worlds First Fitness Shirt with Resistance the RS-1."/>
    <x v="972"/>
    <n v="20000"/>
    <n v="411"/>
    <x v="2"/>
    <x v="0"/>
    <s v="USD"/>
    <n v="1447032093"/>
    <n v="1441844493"/>
    <b v="0"/>
    <x v="22"/>
    <b v="0"/>
    <x v="771"/>
    <n v="51.375"/>
    <x v="2"/>
    <s v="wearables"/>
    <x v="973"/>
    <x v="973"/>
  </r>
  <r>
    <n v="974"/>
    <s v="KneeJack"/>
    <x v="973"/>
    <n v="50000"/>
    <n v="280"/>
    <x v="2"/>
    <x v="0"/>
    <s v="USD"/>
    <n v="1458925156"/>
    <n v="1456336756"/>
    <b v="0"/>
    <x v="83"/>
    <b v="0"/>
    <x v="470"/>
    <n v="93.333333333333329"/>
    <x v="2"/>
    <s v="wearables"/>
    <x v="974"/>
    <x v="974"/>
  </r>
  <r>
    <n v="975"/>
    <s v="Garstin Luxury Stainless Steel Case for the Apple Watch"/>
    <x v="974"/>
    <n v="100000"/>
    <n v="2607"/>
    <x v="2"/>
    <x v="0"/>
    <s v="USD"/>
    <n v="1467132185"/>
    <n v="1461948185"/>
    <b v="0"/>
    <x v="54"/>
    <b v="0"/>
    <x v="772"/>
    <n v="108.625"/>
    <x v="2"/>
    <s v="wearables"/>
    <x v="975"/>
    <x v="975"/>
  </r>
  <r>
    <n v="976"/>
    <s v="Cinnamon II The Ultimate Retro Smartwatch"/>
    <x v="975"/>
    <n v="150000"/>
    <n v="2889"/>
    <x v="2"/>
    <x v="2"/>
    <s v="AUD"/>
    <n v="1439515497"/>
    <n v="1435627497"/>
    <b v="0"/>
    <x v="59"/>
    <b v="0"/>
    <x v="773"/>
    <n v="160.5"/>
    <x v="2"/>
    <s v="wearables"/>
    <x v="976"/>
    <x v="976"/>
  </r>
  <r>
    <n v="977"/>
    <s v="S2SA - Sport to Strap Adapter for Samsung Gear S2 Sport (3G)"/>
    <x v="976"/>
    <n v="2700"/>
    <n v="909"/>
    <x v="2"/>
    <x v="15"/>
    <s v="EUR"/>
    <n v="1456094197"/>
    <n v="1453502197"/>
    <b v="0"/>
    <x v="8"/>
    <b v="0"/>
    <x v="774"/>
    <n v="75.75"/>
    <x v="2"/>
    <s v="wearables"/>
    <x v="977"/>
    <x v="977"/>
  </r>
  <r>
    <n v="978"/>
    <s v="hidn tempo - a wearable stress coach"/>
    <x v="977"/>
    <n v="172889"/>
    <n v="97273"/>
    <x v="2"/>
    <x v="11"/>
    <s v="SEK"/>
    <n v="1456385101"/>
    <n v="1453793101"/>
    <b v="0"/>
    <x v="252"/>
    <b v="0"/>
    <x v="775"/>
    <n v="790.83739837398377"/>
    <x v="2"/>
    <s v="wearables"/>
    <x v="978"/>
    <x v="978"/>
  </r>
  <r>
    <n v="979"/>
    <s v="Trequant - First Wearable for Tremors"/>
    <x v="978"/>
    <n v="35000"/>
    <n v="28986.16"/>
    <x v="2"/>
    <x v="0"/>
    <s v="USD"/>
    <n v="1466449140"/>
    <n v="1463392828"/>
    <b v="0"/>
    <x v="93"/>
    <b v="0"/>
    <x v="776"/>
    <n v="301.93916666666667"/>
    <x v="2"/>
    <s v="wearables"/>
    <x v="979"/>
    <x v="979"/>
  </r>
  <r>
    <n v="980"/>
    <s v="Jayster Wallet - Find your stuff using Bluetooth Technology."/>
    <x v="979"/>
    <n v="10000"/>
    <n v="1486"/>
    <x v="2"/>
    <x v="0"/>
    <s v="USD"/>
    <n v="1417387322"/>
    <n v="1413495722"/>
    <b v="0"/>
    <x v="162"/>
    <b v="0"/>
    <x v="777"/>
    <n v="47.935483870967744"/>
    <x v="2"/>
    <s v="wearables"/>
    <x v="980"/>
    <x v="980"/>
  </r>
  <r>
    <n v="981"/>
    <s v="Tabla AEIOU One Handed Two Handed Keyboard Development Kit"/>
    <x v="980"/>
    <n v="88888"/>
    <n v="11"/>
    <x v="2"/>
    <x v="0"/>
    <s v="USD"/>
    <n v="1407624222"/>
    <n v="1405032222"/>
    <b v="0"/>
    <x v="80"/>
    <b v="0"/>
    <x v="778"/>
    <n v="2.75"/>
    <x v="2"/>
    <s v="wearables"/>
    <x v="981"/>
    <x v="981"/>
  </r>
  <r>
    <n v="982"/>
    <s v="Smart 2-in-1 I-PHONE HANDLE/WALLETtm"/>
    <x v="981"/>
    <n v="17500"/>
    <n v="3"/>
    <x v="2"/>
    <x v="0"/>
    <s v="USD"/>
    <n v="1475431486"/>
    <n v="1472839486"/>
    <b v="0"/>
    <x v="83"/>
    <b v="0"/>
    <x v="779"/>
    <n v="1"/>
    <x v="2"/>
    <s v="wearables"/>
    <x v="982"/>
    <x v="982"/>
  </r>
  <r>
    <n v="983"/>
    <s v="Wendu: Control your Climate, Wear the Future"/>
    <x v="982"/>
    <n v="104219"/>
    <n v="30751"/>
    <x v="2"/>
    <x v="3"/>
    <s v="EUR"/>
    <n v="1471985640"/>
    <n v="1469289685"/>
    <b v="0"/>
    <x v="122"/>
    <b v="0"/>
    <x v="780"/>
    <n v="171.79329608938548"/>
    <x v="2"/>
    <s v="wearables"/>
    <x v="983"/>
    <x v="983"/>
  </r>
  <r>
    <n v="984"/>
    <s v="Buy beauty &amp; hair products 24/7 from a vending machine."/>
    <x v="983"/>
    <n v="10000"/>
    <n v="106"/>
    <x v="2"/>
    <x v="0"/>
    <s v="USD"/>
    <n v="1427507208"/>
    <n v="1424918808"/>
    <b v="0"/>
    <x v="83"/>
    <b v="0"/>
    <x v="550"/>
    <n v="35.333333333333336"/>
    <x v="2"/>
    <s v="wearables"/>
    <x v="984"/>
    <x v="984"/>
  </r>
  <r>
    <n v="985"/>
    <s v="Cardiglow : Fitness Tracker and Biofeedback Device"/>
    <x v="984"/>
    <n v="30000"/>
    <n v="1888"/>
    <x v="2"/>
    <x v="12"/>
    <s v="EUR"/>
    <n v="1451602800"/>
    <n v="1449011610"/>
    <b v="0"/>
    <x v="23"/>
    <b v="0"/>
    <x v="781"/>
    <n v="82.086956521739125"/>
    <x v="2"/>
    <s v="wearables"/>
    <x v="985"/>
    <x v="985"/>
  </r>
  <r>
    <n v="986"/>
    <s v="EMBER wear Ski and Snow Sport Heated Gloves and Mittens"/>
    <x v="985"/>
    <n v="20000"/>
    <n v="2550"/>
    <x v="2"/>
    <x v="1"/>
    <s v="GBP"/>
    <n v="1452384000"/>
    <n v="1447698300"/>
    <b v="0"/>
    <x v="23"/>
    <b v="0"/>
    <x v="782"/>
    <n v="110.8695652173913"/>
    <x v="2"/>
    <s v="wearables"/>
    <x v="986"/>
    <x v="986"/>
  </r>
  <r>
    <n v="987"/>
    <s v="Kidswatcher"/>
    <x v="986"/>
    <n v="50000"/>
    <n v="6610"/>
    <x v="2"/>
    <x v="9"/>
    <s v="EUR"/>
    <n v="1403507050"/>
    <n v="1400051050"/>
    <b v="0"/>
    <x v="14"/>
    <b v="0"/>
    <x v="783"/>
    <n v="161.21951219512195"/>
    <x v="2"/>
    <s v="wearables"/>
    <x v="987"/>
    <x v="987"/>
  </r>
  <r>
    <n v="988"/>
    <s v="The first Earphones Cover in eco-leather and Made in Italy"/>
    <x v="987"/>
    <n v="5000"/>
    <n v="0"/>
    <x v="2"/>
    <x v="13"/>
    <s v="EUR"/>
    <n v="1475310825"/>
    <n v="1472718825"/>
    <b v="0"/>
    <x v="78"/>
    <b v="0"/>
    <x v="109"/>
    <e v="#DIV/0!"/>
    <x v="2"/>
    <s v="wearables"/>
    <x v="988"/>
    <x v="988"/>
  </r>
  <r>
    <n v="989"/>
    <s v="Power Rope"/>
    <x v="988"/>
    <n v="10000"/>
    <n v="1677"/>
    <x v="2"/>
    <x v="0"/>
    <s v="USD"/>
    <n v="1475101495"/>
    <n v="1472509495"/>
    <b v="0"/>
    <x v="58"/>
    <b v="0"/>
    <x v="784"/>
    <n v="52.40625"/>
    <x v="2"/>
    <s v="wearables"/>
    <x v="989"/>
    <x v="989"/>
  </r>
  <r>
    <n v="990"/>
    <s v="The HotSeat child safety carseat with temperature alarm"/>
    <x v="989"/>
    <n v="25000"/>
    <n v="26"/>
    <x v="2"/>
    <x v="0"/>
    <s v="USD"/>
    <n v="1409770164"/>
    <n v="1407178164"/>
    <b v="0"/>
    <x v="84"/>
    <b v="0"/>
    <x v="477"/>
    <n v="13"/>
    <x v="2"/>
    <s v="wearables"/>
    <x v="990"/>
    <x v="990"/>
  </r>
  <r>
    <n v="991"/>
    <s v="Russell &amp; Sons Watches"/>
    <x v="990"/>
    <n v="5000"/>
    <n v="212"/>
    <x v="2"/>
    <x v="1"/>
    <s v="GBP"/>
    <n v="1468349460"/>
    <n v="1466186988"/>
    <b v="0"/>
    <x v="63"/>
    <b v="0"/>
    <x v="785"/>
    <n v="30.285714285714285"/>
    <x v="2"/>
    <s v="wearables"/>
    <x v="991"/>
    <x v="991"/>
  </r>
  <r>
    <n v="992"/>
    <s v="WairConditioning"/>
    <x v="991"/>
    <n v="100000"/>
    <n v="467"/>
    <x v="2"/>
    <x v="0"/>
    <s v="USD"/>
    <n v="1462655519"/>
    <n v="1457475119"/>
    <b v="0"/>
    <x v="80"/>
    <b v="0"/>
    <x v="786"/>
    <n v="116.75"/>
    <x v="2"/>
    <s v="wearables"/>
    <x v="992"/>
    <x v="992"/>
  </r>
  <r>
    <n v="993"/>
    <s v="iLumaware Shield TL - Radar technology for bicycle"/>
    <x v="992"/>
    <n v="70000"/>
    <n v="17561"/>
    <x v="2"/>
    <x v="0"/>
    <s v="USD"/>
    <n v="1478926800"/>
    <n v="1476054568"/>
    <b v="0"/>
    <x v="193"/>
    <b v="0"/>
    <x v="787"/>
    <n v="89.59693877551021"/>
    <x v="2"/>
    <s v="wearables"/>
    <x v="993"/>
    <x v="993"/>
  </r>
  <r>
    <n v="994"/>
    <s v="Intelligent Leather Jacket. Heat. Communicate. Recharge."/>
    <x v="993"/>
    <n v="200000"/>
    <n v="4669"/>
    <x v="2"/>
    <x v="0"/>
    <s v="USD"/>
    <n v="1417388340"/>
    <n v="1412835530"/>
    <b v="0"/>
    <x v="202"/>
    <b v="0"/>
    <x v="788"/>
    <n v="424.45454545454544"/>
    <x v="2"/>
    <s v="wearables"/>
    <x v="994"/>
    <x v="994"/>
  </r>
  <r>
    <n v="995"/>
    <s v="DAZLN: NFC Nails that Light Up Holiday Parties!"/>
    <x v="994"/>
    <n v="10000"/>
    <n v="726"/>
    <x v="2"/>
    <x v="0"/>
    <s v="USD"/>
    <n v="1417276800"/>
    <n v="1415140480"/>
    <b v="0"/>
    <x v="82"/>
    <b v="0"/>
    <x v="789"/>
    <n v="80.666666666666671"/>
    <x v="2"/>
    <s v="wearables"/>
    <x v="995"/>
    <x v="995"/>
  </r>
  <r>
    <n v="996"/>
    <s v="Social behavior in technical communities"/>
    <x v="995"/>
    <n v="4000"/>
    <n v="65"/>
    <x v="2"/>
    <x v="0"/>
    <s v="USD"/>
    <n v="1406474820"/>
    <n v="1403902060"/>
    <b v="0"/>
    <x v="81"/>
    <b v="0"/>
    <x v="790"/>
    <n v="13"/>
    <x v="2"/>
    <s v="wearables"/>
    <x v="996"/>
    <x v="996"/>
  </r>
  <r>
    <n v="997"/>
    <s v="iPhanny"/>
    <x v="996"/>
    <n v="5000"/>
    <n v="65"/>
    <x v="2"/>
    <x v="0"/>
    <s v="USD"/>
    <n v="1417145297"/>
    <n v="1414549697"/>
    <b v="0"/>
    <x v="22"/>
    <b v="0"/>
    <x v="698"/>
    <n v="8.125"/>
    <x v="2"/>
    <s v="wearables"/>
    <x v="997"/>
    <x v="997"/>
  </r>
  <r>
    <n v="998"/>
    <s v="Ollinfit: The Wearable Personal Trainer"/>
    <x v="997"/>
    <n v="60000"/>
    <n v="35135"/>
    <x v="2"/>
    <x v="5"/>
    <s v="CAD"/>
    <n v="1447909401"/>
    <n v="1444017801"/>
    <b v="0"/>
    <x v="194"/>
    <b v="0"/>
    <x v="791"/>
    <n v="153.42794759825327"/>
    <x v="2"/>
    <s v="wearables"/>
    <x v="998"/>
    <x v="998"/>
  </r>
  <r>
    <n v="999"/>
    <s v="Avid Watch: Multi-Sport Smart Watch with Activity Tracking"/>
    <x v="998"/>
    <n v="150000"/>
    <n v="11683"/>
    <x v="2"/>
    <x v="5"/>
    <s v="CAD"/>
    <n v="1415865720"/>
    <n v="1413270690"/>
    <b v="0"/>
    <x v="244"/>
    <b v="0"/>
    <x v="792"/>
    <n v="292.07499999999999"/>
    <x v="2"/>
    <s v="wearables"/>
    <x v="999"/>
    <x v="999"/>
  </r>
  <r>
    <n v="1000"/>
    <s v="Ristola Plongeur/UTC 300 Meter COSC/ISO Diver (Canceled)"/>
    <x v="999"/>
    <n v="894700"/>
    <n v="19824"/>
    <x v="1"/>
    <x v="0"/>
    <s v="USD"/>
    <n v="1489537560"/>
    <n v="1484357160"/>
    <b v="0"/>
    <x v="79"/>
    <b v="0"/>
    <x v="793"/>
    <n v="3304"/>
    <x v="2"/>
    <s v="wearables"/>
    <x v="1000"/>
    <x v="1000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x v="80"/>
    <b v="0"/>
    <x v="87"/>
    <n v="1300"/>
    <x v="2"/>
    <s v="wearables"/>
    <x v="1001"/>
    <x v="1001"/>
  </r>
  <r>
    <n v="1002"/>
    <s v="Lokett: Customizable Smartphone Memory Necklace (Canceled)"/>
    <x v="1001"/>
    <n v="9999"/>
    <n v="2960"/>
    <x v="1"/>
    <x v="0"/>
    <s v="USD"/>
    <n v="1450331940"/>
    <n v="1447777514"/>
    <b v="0"/>
    <x v="19"/>
    <b v="0"/>
    <x v="794"/>
    <n v="134.54545454545453"/>
    <x v="2"/>
    <s v="wearables"/>
    <x v="1002"/>
    <x v="1002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x v="41"/>
    <b v="0"/>
    <x v="795"/>
    <n v="214.06666666666666"/>
    <x v="2"/>
    <s v="wearables"/>
    <x v="1003"/>
    <x v="1003"/>
  </r>
  <r>
    <n v="1004"/>
    <s v="AllerGuarder: Bluetooth wristband helps food-allergy kids"/>
    <x v="1003"/>
    <n v="25000"/>
    <n v="20552"/>
    <x v="1"/>
    <x v="0"/>
    <s v="USD"/>
    <n v="1455814827"/>
    <n v="1453222827"/>
    <b v="0"/>
    <x v="195"/>
    <b v="0"/>
    <x v="796"/>
    <n v="216.33684210526314"/>
    <x v="2"/>
    <s v="wearables"/>
    <x v="1004"/>
    <x v="1004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x v="253"/>
    <b v="0"/>
    <x v="797"/>
    <n v="932.31055900621118"/>
    <x v="2"/>
    <s v="wearables"/>
    <x v="1005"/>
    <x v="1005"/>
  </r>
  <r>
    <n v="1006"/>
    <s v="SnuG Watchbands for Moto360 smartwatch (Canceled)"/>
    <x v="1005"/>
    <n v="4000"/>
    <n v="234"/>
    <x v="1"/>
    <x v="0"/>
    <s v="USD"/>
    <n v="1418368260"/>
    <n v="1417654672"/>
    <b v="0"/>
    <x v="22"/>
    <b v="0"/>
    <x v="798"/>
    <n v="29.25"/>
    <x v="2"/>
    <s v="wearables"/>
    <x v="1006"/>
    <x v="1006"/>
  </r>
  <r>
    <n v="1007"/>
    <s v="SMART Knee Sleeve that Recommends Rest (Canceled)"/>
    <x v="1006"/>
    <n v="30000"/>
    <n v="13296"/>
    <x v="1"/>
    <x v="0"/>
    <s v="USD"/>
    <n v="1481727623"/>
    <n v="1478095223"/>
    <b v="0"/>
    <x v="88"/>
    <b v="0"/>
    <x v="799"/>
    <n v="174.94736842105263"/>
    <x v="2"/>
    <s v="wearables"/>
    <x v="1007"/>
    <x v="1007"/>
  </r>
  <r>
    <n v="1008"/>
    <s v="Miclop - Tu cabina profesional portÃ¡til (Canceled)"/>
    <x v="1007"/>
    <n v="93500"/>
    <n v="250"/>
    <x v="1"/>
    <x v="14"/>
    <s v="MXN"/>
    <n v="1482953115"/>
    <n v="1480361115"/>
    <b v="0"/>
    <x v="29"/>
    <b v="0"/>
    <x v="800"/>
    <n v="250"/>
    <x v="2"/>
    <s v="wearables"/>
    <x v="1008"/>
    <x v="1008"/>
  </r>
  <r>
    <n v="1009"/>
    <s v="R-CON: Run Faster, Run Longer (Canceled)"/>
    <x v="1008"/>
    <n v="50000"/>
    <n v="6565"/>
    <x v="1"/>
    <x v="0"/>
    <s v="USD"/>
    <n v="1466346646"/>
    <n v="1463754646"/>
    <b v="0"/>
    <x v="21"/>
    <b v="0"/>
    <x v="801"/>
    <n v="65"/>
    <x v="2"/>
    <s v="wearables"/>
    <x v="1009"/>
    <x v="1009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x v="80"/>
    <b v="0"/>
    <x v="802"/>
    <n v="55"/>
    <x v="2"/>
    <s v="wearables"/>
    <x v="1010"/>
    <x v="1010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x v="29"/>
    <b v="0"/>
    <x v="803"/>
    <n v="75"/>
    <x v="2"/>
    <s v="wearables"/>
    <x v="1011"/>
    <x v="1011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x v="254"/>
    <b v="0"/>
    <x v="804"/>
    <n v="1389.3561935483872"/>
    <x v="2"/>
    <s v="wearables"/>
    <x v="1012"/>
    <x v="1012"/>
  </r>
  <r>
    <n v="1013"/>
    <s v="Versa Prima: The First Portable And Wearable LED Strip"/>
    <x v="1012"/>
    <n v="25000"/>
    <n v="8632"/>
    <x v="1"/>
    <x v="0"/>
    <s v="USD"/>
    <n v="1451419200"/>
    <n v="1449000056"/>
    <b v="0"/>
    <x v="240"/>
    <b v="0"/>
    <x v="805"/>
    <n v="95.911111111111111"/>
    <x v="2"/>
    <s v="wearables"/>
    <x v="1013"/>
    <x v="1013"/>
  </r>
  <r>
    <n v="1014"/>
    <s v="CHEMION: The World's First Smart Glasses (Canceled)"/>
    <x v="1013"/>
    <n v="10000"/>
    <n v="3060"/>
    <x v="1"/>
    <x v="0"/>
    <s v="USD"/>
    <n v="1420070615"/>
    <n v="1415750615"/>
    <b v="0"/>
    <x v="38"/>
    <b v="0"/>
    <x v="806"/>
    <n v="191.25"/>
    <x v="2"/>
    <s v="wearables"/>
    <x v="1014"/>
    <x v="1014"/>
  </r>
  <r>
    <n v="1015"/>
    <s v="SKIN - Wearable music remote control for your mobile phone"/>
    <x v="1014"/>
    <n v="9000"/>
    <n v="240"/>
    <x v="1"/>
    <x v="16"/>
    <s v="CHF"/>
    <n v="1448489095"/>
    <n v="1445893495"/>
    <b v="0"/>
    <x v="79"/>
    <b v="0"/>
    <x v="129"/>
    <n v="40"/>
    <x v="2"/>
    <s v="wearables"/>
    <x v="1015"/>
    <x v="1015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x v="44"/>
    <b v="0"/>
    <x v="807"/>
    <n v="74.78947368421052"/>
    <x v="2"/>
    <s v="wearables"/>
    <x v="1016"/>
    <x v="1016"/>
  </r>
  <r>
    <n v="1017"/>
    <s v="Elbee: Wireless in-ear headphones with smart features"/>
    <x v="1016"/>
    <n v="250000"/>
    <n v="57197"/>
    <x v="1"/>
    <x v="0"/>
    <s v="USD"/>
    <n v="1448125935"/>
    <n v="1444666335"/>
    <b v="0"/>
    <x v="255"/>
    <b v="0"/>
    <x v="808"/>
    <n v="161.11830985915492"/>
    <x v="2"/>
    <s v="wearables"/>
    <x v="1017"/>
    <x v="1017"/>
  </r>
  <r>
    <n v="1018"/>
    <s v="Owl (Canceled)"/>
    <x v="1017"/>
    <n v="20000"/>
    <n v="621"/>
    <x v="1"/>
    <x v="0"/>
    <s v="USD"/>
    <n v="1468496933"/>
    <n v="1465904933"/>
    <b v="0"/>
    <x v="63"/>
    <b v="0"/>
    <x v="809"/>
    <n v="88.714285714285708"/>
    <x v="2"/>
    <s v="wearables"/>
    <x v="1018"/>
    <x v="1018"/>
  </r>
  <r>
    <n v="1019"/>
    <s v="Tempi - The Smart Way to Monitor Temperature and Humidity"/>
    <x v="1018"/>
    <n v="45000"/>
    <n v="21300"/>
    <x v="1"/>
    <x v="0"/>
    <s v="USD"/>
    <n v="1423092149"/>
    <n v="1420500149"/>
    <b v="0"/>
    <x v="256"/>
    <b v="0"/>
    <x v="810"/>
    <n v="53.25"/>
    <x v="2"/>
    <s v="wearables"/>
    <x v="1019"/>
    <x v="1019"/>
  </r>
  <r>
    <n v="1020"/>
    <s v="Sleepwreck - Disasterpiece EP (Jump Drives!)"/>
    <x v="1019"/>
    <n v="1550"/>
    <n v="3186"/>
    <x v="0"/>
    <x v="5"/>
    <s v="CAD"/>
    <n v="1433206020"/>
    <n v="1430617209"/>
    <b v="0"/>
    <x v="209"/>
    <b v="1"/>
    <x v="811"/>
    <n v="106.2"/>
    <x v="4"/>
    <s v="electronic music"/>
    <x v="1020"/>
    <x v="1020"/>
  </r>
  <r>
    <n v="1021"/>
    <s v="Rick and Morty Album &amp; Music Video"/>
    <x v="1020"/>
    <n v="3000"/>
    <n v="10554.11"/>
    <x v="0"/>
    <x v="0"/>
    <s v="USD"/>
    <n v="1445054400"/>
    <n v="1443074571"/>
    <b v="1"/>
    <x v="257"/>
    <b v="1"/>
    <x v="812"/>
    <n v="22.079728033472804"/>
    <x v="4"/>
    <s v="electronic music"/>
    <x v="1021"/>
    <x v="1021"/>
  </r>
  <r>
    <n v="1022"/>
    <s v="Sammy Bananas - Bootlegs Vol. 2!!"/>
    <x v="1021"/>
    <n v="2000"/>
    <n v="2298"/>
    <x v="0"/>
    <x v="0"/>
    <s v="USD"/>
    <n v="1431876677"/>
    <n v="1429284677"/>
    <b v="1"/>
    <x v="142"/>
    <b v="1"/>
    <x v="813"/>
    <n v="31.054054054054053"/>
    <x v="4"/>
    <s v="electronic music"/>
    <x v="1022"/>
    <x v="1022"/>
  </r>
  <r>
    <n v="1023"/>
    <s v="'Pathfinder' - a High Five Spaceship album"/>
    <x v="1022"/>
    <n v="2000"/>
    <n v="4743"/>
    <x v="0"/>
    <x v="1"/>
    <s v="GBP"/>
    <n v="1434837861"/>
    <n v="1432245861"/>
    <b v="0"/>
    <x v="132"/>
    <b v="1"/>
    <x v="814"/>
    <n v="36.206106870229007"/>
    <x v="4"/>
    <s v="electronic music"/>
    <x v="1023"/>
    <x v="1023"/>
  </r>
  <r>
    <n v="1024"/>
    <s v="The Last Art Fact Album Ever"/>
    <x v="1023"/>
    <n v="20000"/>
    <n v="23727.55"/>
    <x v="0"/>
    <x v="11"/>
    <s v="SEK"/>
    <n v="1454248563"/>
    <n v="1451656563"/>
    <b v="1"/>
    <x v="42"/>
    <b v="1"/>
    <x v="815"/>
    <n v="388.9762295081967"/>
    <x v="4"/>
    <s v="electronic music"/>
    <x v="1024"/>
    <x v="1024"/>
  </r>
  <r>
    <n v="1025"/>
    <s v="[NUREN] The New Renaissance"/>
    <x v="1024"/>
    <n v="70000"/>
    <n v="76949.820000000007"/>
    <x v="0"/>
    <x v="0"/>
    <s v="USD"/>
    <n v="1426532437"/>
    <n v="1423944037"/>
    <b v="1"/>
    <x v="258"/>
    <b v="1"/>
    <x v="816"/>
    <n v="71.848571428571432"/>
    <x v="4"/>
    <s v="electronic music"/>
    <x v="1025"/>
    <x v="1025"/>
  </r>
  <r>
    <n v="1026"/>
    <s v="Changing Stations; London Underground Album Project"/>
    <x v="1025"/>
    <n v="7000"/>
    <n v="7000.58"/>
    <x v="0"/>
    <x v="1"/>
    <s v="GBP"/>
    <n v="1459414016"/>
    <n v="1456480016"/>
    <b v="1"/>
    <x v="259"/>
    <b v="1"/>
    <x v="817"/>
    <n v="57.381803278688523"/>
    <x v="4"/>
    <s v="electronic music"/>
    <x v="1026"/>
    <x v="1026"/>
  </r>
  <r>
    <n v="1027"/>
    <s v="The Seshen - Let's Take This Show on the Road!"/>
    <x v="1026"/>
    <n v="7501"/>
    <n v="7733"/>
    <x v="0"/>
    <x v="0"/>
    <s v="USD"/>
    <n v="1414025347"/>
    <n v="1411433347"/>
    <b v="1"/>
    <x v="112"/>
    <b v="1"/>
    <x v="818"/>
    <n v="69.666666666666671"/>
    <x v="4"/>
    <s v="electronic music"/>
    <x v="1027"/>
    <x v="1027"/>
  </r>
  <r>
    <n v="1028"/>
    <s v="BRAND NEW GUYVER ALBUM &quot;Alien on Earth&quot; + Extras"/>
    <x v="1027"/>
    <n v="10000"/>
    <n v="11727"/>
    <x v="0"/>
    <x v="1"/>
    <s v="GBP"/>
    <n v="1488830400"/>
    <n v="1484924605"/>
    <b v="1"/>
    <x v="260"/>
    <b v="1"/>
    <x v="819"/>
    <n v="45.988235294117644"/>
    <x v="4"/>
    <s v="electronic music"/>
    <x v="1028"/>
    <x v="1028"/>
  </r>
  <r>
    <n v="1029"/>
    <s v="StrobeHouse presents Valborg 2015"/>
    <x v="1028"/>
    <n v="10000"/>
    <n v="11176"/>
    <x v="0"/>
    <x v="11"/>
    <s v="SEK"/>
    <n v="1428184740"/>
    <n v="1423501507"/>
    <b v="0"/>
    <x v="261"/>
    <b v="1"/>
    <x v="820"/>
    <n v="79.262411347517727"/>
    <x v="4"/>
    <s v="electronic music"/>
    <x v="1029"/>
    <x v="1029"/>
  </r>
  <r>
    <n v="1030"/>
    <s v="The Gothsicles - I FEEL SICLE"/>
    <x v="1029"/>
    <n v="2000"/>
    <n v="6842"/>
    <x v="0"/>
    <x v="0"/>
    <s v="USD"/>
    <n v="1473680149"/>
    <n v="1472470549"/>
    <b v="0"/>
    <x v="180"/>
    <b v="1"/>
    <x v="821"/>
    <n v="43.031446540880502"/>
    <x v="4"/>
    <s v="electronic music"/>
    <x v="1030"/>
    <x v="1030"/>
  </r>
  <r>
    <n v="1031"/>
    <s v="Liquid Diet's Double Life"/>
    <x v="1030"/>
    <n v="10000"/>
    <n v="10740"/>
    <x v="0"/>
    <x v="0"/>
    <s v="USD"/>
    <n v="1450290010"/>
    <n v="1447698010"/>
    <b v="0"/>
    <x v="221"/>
    <b v="1"/>
    <x v="202"/>
    <n v="108.48484848484848"/>
    <x v="4"/>
    <s v="electronic music"/>
    <x v="1031"/>
    <x v="1031"/>
  </r>
  <r>
    <n v="1032"/>
    <s v="Phantom Ship / Coastal (Album Preorder)"/>
    <x v="1031"/>
    <n v="5400"/>
    <n v="5858.84"/>
    <x v="0"/>
    <x v="0"/>
    <s v="USD"/>
    <n v="1466697625"/>
    <n v="1464105625"/>
    <b v="0"/>
    <x v="93"/>
    <b v="1"/>
    <x v="822"/>
    <n v="61.029583333333335"/>
    <x v="4"/>
    <s v="electronic music"/>
    <x v="1032"/>
    <x v="1032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x v="74"/>
    <b v="1"/>
    <x v="823"/>
    <n v="50.592592592592595"/>
    <x v="4"/>
    <s v="electronic music"/>
    <x v="1033"/>
    <x v="1033"/>
  </r>
  <r>
    <n v="1034"/>
    <s v="American Pixels - a Game Music Tribute Album by Mazedude"/>
    <x v="1033"/>
    <n v="5000"/>
    <n v="6500.09"/>
    <x v="0"/>
    <x v="0"/>
    <s v="USD"/>
    <n v="1470369540"/>
    <n v="1467604804"/>
    <b v="0"/>
    <x v="262"/>
    <b v="1"/>
    <x v="824"/>
    <n v="39.157168674698795"/>
    <x v="4"/>
    <s v="electronic music"/>
    <x v="1034"/>
    <x v="1034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x v="88"/>
    <b v="1"/>
    <x v="825"/>
    <n v="65.15789473684211"/>
    <x v="4"/>
    <s v="electronic music"/>
    <x v="1035"/>
    <x v="1035"/>
  </r>
  <r>
    <n v="1036"/>
    <s v="Bring Kyrstyn's Album to Life!"/>
    <x v="1035"/>
    <n v="4500"/>
    <n v="5056.22"/>
    <x v="0"/>
    <x v="0"/>
    <s v="USD"/>
    <n v="1357545600"/>
    <n v="1354790790"/>
    <b v="0"/>
    <x v="263"/>
    <b v="1"/>
    <x v="826"/>
    <n v="23.963127962085309"/>
    <x v="4"/>
    <s v="electronic music"/>
    <x v="1036"/>
    <x v="1036"/>
  </r>
  <r>
    <n v="1037"/>
    <s v="Lemonymous 10th Anniversary Album Re-Release"/>
    <x v="1036"/>
    <n v="1000"/>
    <n v="1021"/>
    <x v="0"/>
    <x v="0"/>
    <s v="USD"/>
    <n v="1431925200"/>
    <n v="1429991062"/>
    <b v="0"/>
    <x v="64"/>
    <b v="1"/>
    <x v="426"/>
    <n v="48.61904761904762"/>
    <x v="4"/>
    <s v="electronic music"/>
    <x v="1037"/>
    <x v="1037"/>
  </r>
  <r>
    <n v="1038"/>
    <s v="Last of the Lost Boys: New Music from Matthew Blake"/>
    <x v="1037"/>
    <n v="1500"/>
    <n v="2180"/>
    <x v="0"/>
    <x v="0"/>
    <s v="USD"/>
    <n v="1458362023"/>
    <n v="1455773623"/>
    <b v="0"/>
    <x v="42"/>
    <b v="1"/>
    <x v="827"/>
    <n v="35.73770491803279"/>
    <x v="4"/>
    <s v="electronic music"/>
    <x v="1038"/>
    <x v="1038"/>
  </r>
  <r>
    <n v="1039"/>
    <s v="Becoming Rainbow: A Music, Art &amp; Virtual Reality Experience"/>
    <x v="1038"/>
    <n v="500"/>
    <n v="641"/>
    <x v="0"/>
    <x v="0"/>
    <s v="USD"/>
    <n v="1481615940"/>
    <n v="1479436646"/>
    <b v="0"/>
    <x v="209"/>
    <b v="1"/>
    <x v="828"/>
    <n v="21.366666666666667"/>
    <x v="4"/>
    <s v="electronic music"/>
    <x v="1039"/>
    <x v="1039"/>
  </r>
  <r>
    <n v="1040"/>
    <s v="Broadcasts to Promote Human Freedom in South Florida"/>
    <x v="1039"/>
    <n v="85000"/>
    <n v="250"/>
    <x v="1"/>
    <x v="0"/>
    <s v="USD"/>
    <n v="1472317209"/>
    <n v="1469725209"/>
    <b v="0"/>
    <x v="29"/>
    <b v="0"/>
    <x v="385"/>
    <n v="250"/>
    <x v="5"/>
    <s v="audio"/>
    <x v="1040"/>
    <x v="1040"/>
  </r>
  <r>
    <n v="1041"/>
    <s v="Industry Success Project (Canceled)"/>
    <x v="1040"/>
    <n v="50"/>
    <n v="0"/>
    <x v="1"/>
    <x v="0"/>
    <s v="USD"/>
    <n v="1406769992"/>
    <n v="1405041992"/>
    <b v="0"/>
    <x v="78"/>
    <b v="0"/>
    <x v="109"/>
    <e v="#DIV/0!"/>
    <x v="5"/>
    <s v="audio"/>
    <x v="1041"/>
    <x v="1041"/>
  </r>
  <r>
    <n v="1042"/>
    <s v="Ben's Top 5 podcast (Canceled)"/>
    <x v="1041"/>
    <n v="650"/>
    <n v="10"/>
    <x v="1"/>
    <x v="0"/>
    <s v="USD"/>
    <n v="1410516000"/>
    <n v="1406824948"/>
    <b v="0"/>
    <x v="29"/>
    <b v="0"/>
    <x v="829"/>
    <n v="10"/>
    <x v="5"/>
    <s v="audio"/>
    <x v="1042"/>
    <x v="1042"/>
  </r>
  <r>
    <n v="1043"/>
    <s v="Printing TONE Audio 10th Anniversary Edition! (Canceled)"/>
    <x v="1042"/>
    <n v="100000"/>
    <n v="8537"/>
    <x v="1"/>
    <x v="0"/>
    <s v="USD"/>
    <n v="1432101855"/>
    <n v="1429509855"/>
    <b v="0"/>
    <x v="264"/>
    <b v="0"/>
    <x v="830"/>
    <n v="29.236301369863014"/>
    <x v="5"/>
    <s v="audio"/>
    <x v="1043"/>
    <x v="1043"/>
  </r>
  <r>
    <n v="1044"/>
    <s v="Podcast for fun! (Canceled)"/>
    <x v="1043"/>
    <n v="7000"/>
    <n v="6"/>
    <x v="1"/>
    <x v="0"/>
    <s v="USD"/>
    <n v="1425587220"/>
    <n v="1420668801"/>
    <b v="0"/>
    <x v="84"/>
    <b v="0"/>
    <x v="831"/>
    <n v="3"/>
    <x v="5"/>
    <s v="audio"/>
    <x v="1044"/>
    <x v="1044"/>
  </r>
  <r>
    <n v="1045"/>
    <s v="In Case Of Emergency (Canceled)"/>
    <x v="1044"/>
    <n v="10000"/>
    <n v="266"/>
    <x v="1"/>
    <x v="0"/>
    <s v="USD"/>
    <n v="1408827550"/>
    <n v="1406235550"/>
    <b v="0"/>
    <x v="22"/>
    <b v="0"/>
    <x v="832"/>
    <n v="33.25"/>
    <x v="5"/>
    <s v="audio"/>
    <x v="1045"/>
    <x v="1045"/>
  </r>
  <r>
    <n v="1046"/>
    <s v="All Things Horses Podcast (Canceled)"/>
    <x v="1045"/>
    <n v="3000"/>
    <n v="0"/>
    <x v="1"/>
    <x v="12"/>
    <s v="EUR"/>
    <n v="1451161560"/>
    <n v="1447273560"/>
    <b v="0"/>
    <x v="78"/>
    <b v="0"/>
    <x v="109"/>
    <e v="#DIV/0!"/>
    <x v="5"/>
    <s v="audio"/>
    <x v="1046"/>
    <x v="1046"/>
  </r>
  <r>
    <n v="1047"/>
    <s v="Start a New Podcast (Canceled)"/>
    <x v="1046"/>
    <n v="2000"/>
    <n v="1"/>
    <x v="1"/>
    <x v="0"/>
    <s v="USD"/>
    <n v="1415219915"/>
    <n v="1412624315"/>
    <b v="0"/>
    <x v="29"/>
    <b v="0"/>
    <x v="833"/>
    <n v="1"/>
    <x v="5"/>
    <s v="audio"/>
    <x v="1047"/>
    <x v="1047"/>
  </r>
  <r>
    <n v="1048"/>
    <s v="#MYLifeMatters Radio Show &amp; Podcast (Canceled)"/>
    <x v="1047"/>
    <n v="15000"/>
    <n v="212"/>
    <x v="1"/>
    <x v="0"/>
    <s v="USD"/>
    <n v="1474766189"/>
    <n v="1471310189"/>
    <b v="0"/>
    <x v="80"/>
    <b v="0"/>
    <x v="834"/>
    <n v="53"/>
    <x v="5"/>
    <s v="audio"/>
    <x v="1048"/>
    <x v="1048"/>
  </r>
  <r>
    <n v="1049"/>
    <s v="J1 (Canceled)"/>
    <x v="1048"/>
    <n v="12000"/>
    <n v="0"/>
    <x v="1"/>
    <x v="0"/>
    <s v="USD"/>
    <n v="1455272445"/>
    <n v="1452680445"/>
    <b v="0"/>
    <x v="78"/>
    <b v="0"/>
    <x v="109"/>
    <e v="#DIV/0!"/>
    <x v="5"/>
    <s v="audio"/>
    <x v="1049"/>
    <x v="1049"/>
  </r>
  <r>
    <n v="1050"/>
    <s v="The (Secular) Barbershop Podcast (Canceled)"/>
    <x v="1049"/>
    <n v="2500"/>
    <n v="0"/>
    <x v="1"/>
    <x v="0"/>
    <s v="USD"/>
    <n v="1442257677"/>
    <n v="1439665677"/>
    <b v="0"/>
    <x v="78"/>
    <b v="0"/>
    <x v="109"/>
    <e v="#DIV/0!"/>
    <x v="5"/>
    <s v="audio"/>
    <x v="1050"/>
    <x v="1050"/>
  </r>
  <r>
    <n v="1051"/>
    <s v="Now You Know Podcast (Canceled)"/>
    <x v="1050"/>
    <n v="500"/>
    <n v="0"/>
    <x v="1"/>
    <x v="0"/>
    <s v="USD"/>
    <n v="1409098825"/>
    <n v="1406679625"/>
    <b v="0"/>
    <x v="78"/>
    <b v="0"/>
    <x v="109"/>
    <e v="#DIV/0!"/>
    <x v="5"/>
    <s v="audio"/>
    <x v="1051"/>
    <x v="1051"/>
  </r>
  <r>
    <n v="1052"/>
    <s v="Big Daddy's Long Ass Road Trip To W.S.O.P. 2016! Podcasts!"/>
    <x v="1051"/>
    <n v="4336"/>
    <n v="0"/>
    <x v="1"/>
    <x v="0"/>
    <s v="USD"/>
    <n v="1465243740"/>
    <n v="1461438495"/>
    <b v="0"/>
    <x v="78"/>
    <b v="0"/>
    <x v="109"/>
    <e v="#DIV/0!"/>
    <x v="5"/>
    <s v="audio"/>
    <x v="1052"/>
    <x v="1052"/>
  </r>
  <r>
    <n v="1053"/>
    <s v="A day in the life of...(podcast) (Canceled)"/>
    <x v="1052"/>
    <n v="1500"/>
    <n v="15"/>
    <x v="1"/>
    <x v="0"/>
    <s v="USD"/>
    <n v="1488773332"/>
    <n v="1486613332"/>
    <b v="0"/>
    <x v="29"/>
    <b v="0"/>
    <x v="460"/>
    <n v="15"/>
    <x v="5"/>
    <s v="audio"/>
    <x v="1053"/>
    <x v="1053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x v="78"/>
    <b v="0"/>
    <x v="109"/>
    <e v="#DIV/0!"/>
    <x v="5"/>
    <s v="audio"/>
    <x v="1054"/>
    <x v="1054"/>
  </r>
  <r>
    <n v="1055"/>
    <s v="The Smile High Podcast Club Season 3 (Canceled)"/>
    <x v="1054"/>
    <n v="3500"/>
    <n v="0"/>
    <x v="1"/>
    <x v="0"/>
    <s v="USD"/>
    <n v="1457394545"/>
    <n v="1454802545"/>
    <b v="0"/>
    <x v="78"/>
    <b v="0"/>
    <x v="109"/>
    <e v="#DIV/0!"/>
    <x v="5"/>
    <s v="audio"/>
    <x v="1055"/>
    <x v="1055"/>
  </r>
  <r>
    <n v="1056"/>
    <s v="Suburban Disorder Podcast (Canceled)"/>
    <x v="1055"/>
    <n v="10000"/>
    <n v="0"/>
    <x v="1"/>
    <x v="0"/>
    <s v="USD"/>
    <n v="1429892177"/>
    <n v="1424711777"/>
    <b v="0"/>
    <x v="78"/>
    <b v="0"/>
    <x v="109"/>
    <e v="#DIV/0!"/>
    <x v="5"/>
    <s v="audio"/>
    <x v="1056"/>
    <x v="1056"/>
  </r>
  <r>
    <n v="1057"/>
    <s v="Support Independent Media (Canceled)"/>
    <x v="1056"/>
    <n v="10000"/>
    <n v="0"/>
    <x v="1"/>
    <x v="0"/>
    <s v="USD"/>
    <n v="1480888483"/>
    <n v="1478292883"/>
    <b v="0"/>
    <x v="78"/>
    <b v="0"/>
    <x v="109"/>
    <e v="#DIV/0!"/>
    <x v="5"/>
    <s v="audio"/>
    <x v="1057"/>
    <x v="1057"/>
  </r>
  <r>
    <n v="1058"/>
    <s v="The Body Politic Radio (Canceled)"/>
    <x v="1057"/>
    <n v="40000"/>
    <n v="0"/>
    <x v="1"/>
    <x v="0"/>
    <s v="USD"/>
    <n v="1427328000"/>
    <n v="1423777043"/>
    <b v="0"/>
    <x v="78"/>
    <b v="0"/>
    <x v="109"/>
    <e v="#DIV/0!"/>
    <x v="5"/>
    <s v="audio"/>
    <x v="1058"/>
    <x v="1058"/>
  </r>
  <r>
    <n v="1059"/>
    <s v="Voice Over Artist (Canceled)"/>
    <x v="1058"/>
    <n v="1100"/>
    <n v="0"/>
    <x v="1"/>
    <x v="0"/>
    <s v="USD"/>
    <n v="1426269456"/>
    <n v="1423681056"/>
    <b v="0"/>
    <x v="78"/>
    <b v="0"/>
    <x v="109"/>
    <e v="#DIV/0!"/>
    <x v="5"/>
    <s v="audio"/>
    <x v="1059"/>
    <x v="1059"/>
  </r>
  <r>
    <n v="1060"/>
    <s v="Reality  Check (Canceled)"/>
    <x v="1059"/>
    <n v="5000"/>
    <n v="50"/>
    <x v="1"/>
    <x v="0"/>
    <s v="USD"/>
    <n v="1429134893"/>
    <n v="1426542893"/>
    <b v="0"/>
    <x v="29"/>
    <b v="0"/>
    <x v="460"/>
    <n v="50"/>
    <x v="5"/>
    <s v="audio"/>
    <x v="1060"/>
    <x v="1060"/>
  </r>
  <r>
    <n v="1061"/>
    <s v="Chat Box 23 (Canceled)"/>
    <x v="1060"/>
    <n v="4000"/>
    <n v="0"/>
    <x v="1"/>
    <x v="0"/>
    <s v="USD"/>
    <n v="1462150800"/>
    <n v="1456987108"/>
    <b v="0"/>
    <x v="78"/>
    <b v="0"/>
    <x v="109"/>
    <e v="#DIV/0!"/>
    <x v="5"/>
    <s v="audio"/>
    <x v="1061"/>
    <x v="1061"/>
  </r>
  <r>
    <n v="1062"/>
    <s v="RETURNING AT A LATER DATE"/>
    <x v="1061"/>
    <n v="199"/>
    <n v="190"/>
    <x v="1"/>
    <x v="0"/>
    <s v="USD"/>
    <n v="1468351341"/>
    <n v="1467746541"/>
    <b v="0"/>
    <x v="80"/>
    <b v="0"/>
    <x v="835"/>
    <n v="47.5"/>
    <x v="5"/>
    <s v="audio"/>
    <x v="1062"/>
    <x v="1062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x v="78"/>
    <b v="0"/>
    <x v="109"/>
    <e v="#DIV/0!"/>
    <x v="5"/>
    <s v="audio"/>
    <x v="1063"/>
    <x v="1063"/>
  </r>
  <r>
    <n v="1064"/>
    <s v="Vineyard Valley - A Social Winemaking Game!"/>
    <x v="1063"/>
    <n v="90000"/>
    <n v="8077"/>
    <x v="2"/>
    <x v="0"/>
    <s v="USD"/>
    <n v="1373174903"/>
    <n v="1369286903"/>
    <b v="0"/>
    <x v="252"/>
    <b v="0"/>
    <x v="836"/>
    <n v="65.666666666666671"/>
    <x v="6"/>
    <s v="video games"/>
    <x v="1064"/>
    <x v="1064"/>
  </r>
  <r>
    <n v="1065"/>
    <s v="Diggers Fall tactical multiplayer pc shooter"/>
    <x v="1064"/>
    <n v="3000"/>
    <n v="81"/>
    <x v="2"/>
    <x v="2"/>
    <s v="AUD"/>
    <n v="1392800922"/>
    <n v="1390381722"/>
    <b v="0"/>
    <x v="81"/>
    <b v="0"/>
    <x v="837"/>
    <n v="16.2"/>
    <x v="6"/>
    <s v="video games"/>
    <x v="1065"/>
    <x v="1065"/>
  </r>
  <r>
    <n v="1066"/>
    <s v="So I'm A Dark Lord"/>
    <x v="1065"/>
    <n v="150000"/>
    <n v="5051"/>
    <x v="2"/>
    <x v="0"/>
    <s v="USD"/>
    <n v="1375657582"/>
    <n v="1371769582"/>
    <b v="0"/>
    <x v="265"/>
    <b v="0"/>
    <x v="838"/>
    <n v="34.128378378378379"/>
    <x v="6"/>
    <s v="video games"/>
    <x v="1066"/>
    <x v="1066"/>
  </r>
  <r>
    <n v="1067"/>
    <s v="Fate Fighters - The Ultimate Decision Maker"/>
    <x v="1066"/>
    <n v="500"/>
    <n v="130"/>
    <x v="2"/>
    <x v="0"/>
    <s v="USD"/>
    <n v="1387657931"/>
    <n v="1385065931"/>
    <b v="0"/>
    <x v="73"/>
    <b v="0"/>
    <x v="839"/>
    <n v="13"/>
    <x v="6"/>
    <s v="video games"/>
    <x v="1067"/>
    <x v="1067"/>
  </r>
  <r>
    <n v="1068"/>
    <s v="The Quest To Save Hip Hop"/>
    <x v="1067"/>
    <n v="30000"/>
    <n v="45"/>
    <x v="2"/>
    <x v="0"/>
    <s v="USD"/>
    <n v="1460274864"/>
    <n v="1457686464"/>
    <b v="0"/>
    <x v="80"/>
    <b v="0"/>
    <x v="840"/>
    <n v="11.25"/>
    <x v="6"/>
    <s v="video games"/>
    <x v="1068"/>
    <x v="1068"/>
  </r>
  <r>
    <n v="1069"/>
    <s v="Until The End (PC, Mac, and Linux)"/>
    <x v="1068"/>
    <n v="2200"/>
    <n v="850"/>
    <x v="2"/>
    <x v="0"/>
    <s v="USD"/>
    <n v="1385447459"/>
    <n v="1382679059"/>
    <b v="0"/>
    <x v="64"/>
    <b v="0"/>
    <x v="841"/>
    <n v="40.476190476190474"/>
    <x v="6"/>
    <s v="video games"/>
    <x v="1069"/>
    <x v="1069"/>
  </r>
  <r>
    <n v="1070"/>
    <s v="Prez Games: Do You Have What it Takes to Win the Presidency?"/>
    <x v="1069"/>
    <n v="10000"/>
    <n v="70"/>
    <x v="2"/>
    <x v="0"/>
    <s v="USD"/>
    <n v="1349050622"/>
    <n v="1347322622"/>
    <b v="0"/>
    <x v="84"/>
    <b v="0"/>
    <x v="449"/>
    <n v="35"/>
    <x v="6"/>
    <s v="video games"/>
    <x v="1070"/>
    <x v="1070"/>
  </r>
  <r>
    <n v="1071"/>
    <s v="DJ's Bane"/>
    <x v="1070"/>
    <n v="100"/>
    <n v="0"/>
    <x v="2"/>
    <x v="10"/>
    <s v="NOK"/>
    <n v="1447787093"/>
    <n v="1445191493"/>
    <b v="0"/>
    <x v="78"/>
    <b v="0"/>
    <x v="109"/>
    <e v="#DIV/0!"/>
    <x v="6"/>
    <s v="video games"/>
    <x v="1071"/>
    <x v="1071"/>
  </r>
  <r>
    <n v="1072"/>
    <s v="World Defense : Tower Defense"/>
    <x v="1071"/>
    <n v="75000"/>
    <n v="51"/>
    <x v="2"/>
    <x v="0"/>
    <s v="USD"/>
    <n v="1391630297"/>
    <n v="1389038297"/>
    <b v="0"/>
    <x v="80"/>
    <b v="0"/>
    <x v="842"/>
    <n v="12.75"/>
    <x v="6"/>
    <s v="video games"/>
    <x v="1072"/>
    <x v="1072"/>
  </r>
  <r>
    <n v="1073"/>
    <s v="Rainbow Ball to the Iphone"/>
    <x v="1072"/>
    <n v="750"/>
    <n v="10"/>
    <x v="2"/>
    <x v="0"/>
    <s v="USD"/>
    <n v="1318806541"/>
    <n v="1316214541"/>
    <b v="0"/>
    <x v="29"/>
    <b v="0"/>
    <x v="843"/>
    <n v="10"/>
    <x v="6"/>
    <s v="video games"/>
    <x v="1073"/>
    <x v="1073"/>
  </r>
  <r>
    <n v="1074"/>
    <s v="Kingdom Espionage"/>
    <x v="1073"/>
    <n v="54000"/>
    <n v="3407"/>
    <x v="2"/>
    <x v="0"/>
    <s v="USD"/>
    <n v="1388808545"/>
    <n v="1386216545"/>
    <b v="0"/>
    <x v="209"/>
    <b v="0"/>
    <x v="844"/>
    <n v="113.56666666666666"/>
    <x v="6"/>
    <s v="video games"/>
    <x v="1074"/>
    <x v="1074"/>
  </r>
  <r>
    <n v="1075"/>
    <s v="Towers Of The Apocalypse"/>
    <x v="1074"/>
    <n v="1000"/>
    <n v="45"/>
    <x v="2"/>
    <x v="0"/>
    <s v="USD"/>
    <n v="1336340516"/>
    <n v="1333748516"/>
    <b v="0"/>
    <x v="83"/>
    <b v="0"/>
    <x v="684"/>
    <n v="15"/>
    <x v="6"/>
    <s v="video games"/>
    <x v="1075"/>
    <x v="1075"/>
  </r>
  <r>
    <n v="1076"/>
    <s v="Kaptain Brawe 2: A Space Travesty"/>
    <x v="1075"/>
    <n v="75000"/>
    <n v="47074"/>
    <x v="2"/>
    <x v="0"/>
    <s v="USD"/>
    <n v="1410426250"/>
    <n v="1405674250"/>
    <b v="0"/>
    <x v="266"/>
    <b v="0"/>
    <x v="845"/>
    <n v="48.281025641025643"/>
    <x v="6"/>
    <s v="video games"/>
    <x v="1076"/>
    <x v="1076"/>
  </r>
  <r>
    <n v="1077"/>
    <s v="Legends of Callasia [Demo Available NOW!]"/>
    <x v="1076"/>
    <n v="25000"/>
    <n v="7344"/>
    <x v="2"/>
    <x v="0"/>
    <s v="USD"/>
    <n v="1452744011"/>
    <n v="1450152011"/>
    <b v="0"/>
    <x v="157"/>
    <b v="0"/>
    <x v="846"/>
    <n v="43.976047904191617"/>
    <x v="6"/>
    <s v="video games"/>
    <x v="1077"/>
    <x v="1077"/>
  </r>
  <r>
    <n v="1078"/>
    <s v="New iPad/iPhone game development software needed"/>
    <x v="1077"/>
    <n v="600"/>
    <n v="45"/>
    <x v="2"/>
    <x v="0"/>
    <s v="USD"/>
    <n v="1311309721"/>
    <n v="1307421721"/>
    <b v="0"/>
    <x v="81"/>
    <b v="0"/>
    <x v="847"/>
    <n v="9"/>
    <x v="6"/>
    <s v="video games"/>
    <x v="1078"/>
    <x v="1078"/>
  </r>
  <r>
    <n v="1079"/>
    <s v="Sirius Online, an indie Space MMO"/>
    <x v="1078"/>
    <n v="26000"/>
    <n v="678"/>
    <x v="2"/>
    <x v="12"/>
    <s v="EUR"/>
    <n v="1463232936"/>
    <n v="1461072936"/>
    <b v="0"/>
    <x v="59"/>
    <b v="0"/>
    <x v="848"/>
    <n v="37.666666666666664"/>
    <x v="6"/>
    <s v="video games"/>
    <x v="1079"/>
    <x v="1079"/>
  </r>
  <r>
    <n v="1080"/>
    <s v="Skullforge: The Hunt"/>
    <x v="1079"/>
    <n v="20000"/>
    <n v="1821"/>
    <x v="2"/>
    <x v="0"/>
    <s v="USD"/>
    <n v="1399778333"/>
    <n v="1397186333"/>
    <b v="0"/>
    <x v="15"/>
    <b v="0"/>
    <x v="849"/>
    <n v="18.581632653061224"/>
    <x v="6"/>
    <s v="video games"/>
    <x v="1080"/>
    <x v="1080"/>
  </r>
  <r>
    <n v="1081"/>
    <s v="The Creature"/>
    <x v="1080"/>
    <n v="68000"/>
    <n v="12"/>
    <x v="2"/>
    <x v="0"/>
    <s v="USD"/>
    <n v="1422483292"/>
    <n v="1419891292"/>
    <b v="0"/>
    <x v="80"/>
    <b v="0"/>
    <x v="850"/>
    <n v="3"/>
    <x v="6"/>
    <s v="video games"/>
    <x v="1081"/>
    <x v="1081"/>
  </r>
  <r>
    <n v="1082"/>
    <s v="T-Fighter: Code Name M - Mobile Edition"/>
    <x v="1081"/>
    <n v="10000"/>
    <n v="56"/>
    <x v="2"/>
    <x v="0"/>
    <s v="USD"/>
    <n v="1344635088"/>
    <n v="1342043088"/>
    <b v="0"/>
    <x v="83"/>
    <b v="0"/>
    <x v="470"/>
    <n v="18.666666666666668"/>
    <x v="6"/>
    <s v="video games"/>
    <x v="1082"/>
    <x v="1082"/>
  </r>
  <r>
    <n v="1083"/>
    <s v="Video Game Store That Can Beat Out Any Other"/>
    <x v="1082"/>
    <n v="50000"/>
    <n v="410"/>
    <x v="2"/>
    <x v="5"/>
    <s v="CAD"/>
    <n v="1406994583"/>
    <n v="1401810583"/>
    <b v="0"/>
    <x v="29"/>
    <b v="0"/>
    <x v="380"/>
    <n v="410"/>
    <x v="6"/>
    <s v="video games"/>
    <x v="1083"/>
    <x v="1083"/>
  </r>
  <r>
    <n v="1084"/>
    <s v="My own channel"/>
    <x v="1083"/>
    <n v="550"/>
    <n v="0"/>
    <x v="2"/>
    <x v="0"/>
    <s v="USD"/>
    <n v="1407534804"/>
    <n v="1404942804"/>
    <b v="0"/>
    <x v="78"/>
    <b v="0"/>
    <x v="109"/>
    <e v="#DIV/0!"/>
    <x v="6"/>
    <s v="video games"/>
    <x v="1084"/>
    <x v="1084"/>
  </r>
  <r>
    <n v="1085"/>
    <s v="Sun Dryd Studios"/>
    <x v="1084"/>
    <n v="30000"/>
    <n v="1026"/>
    <x v="2"/>
    <x v="5"/>
    <s v="CAD"/>
    <n v="1457967975"/>
    <n v="1455379575"/>
    <b v="0"/>
    <x v="82"/>
    <b v="0"/>
    <x v="851"/>
    <n v="114"/>
    <x v="6"/>
    <s v="video games"/>
    <x v="1085"/>
    <x v="1085"/>
  </r>
  <r>
    <n v="1086"/>
    <s v="Cyber Universe Online"/>
    <x v="1085"/>
    <n v="18000"/>
    <n v="15"/>
    <x v="2"/>
    <x v="0"/>
    <s v="USD"/>
    <n v="1408913291"/>
    <n v="1406321291"/>
    <b v="0"/>
    <x v="84"/>
    <b v="0"/>
    <x v="852"/>
    <n v="7.5"/>
    <x v="6"/>
    <s v="video games"/>
    <x v="1086"/>
    <x v="1086"/>
  </r>
  <r>
    <n v="1087"/>
    <s v="Idle Gamers"/>
    <x v="1086"/>
    <n v="1100"/>
    <n v="0"/>
    <x v="2"/>
    <x v="0"/>
    <s v="USD"/>
    <n v="1402852087"/>
    <n v="1400260087"/>
    <b v="0"/>
    <x v="78"/>
    <b v="0"/>
    <x v="109"/>
    <e v="#DIV/0!"/>
    <x v="6"/>
    <s v="video games"/>
    <x v="1087"/>
    <x v="1087"/>
  </r>
  <r>
    <n v="1088"/>
    <s v="Still Alive"/>
    <x v="1087"/>
    <n v="45000"/>
    <n v="6382.34"/>
    <x v="2"/>
    <x v="0"/>
    <s v="USD"/>
    <n v="1398366667"/>
    <n v="1395774667"/>
    <b v="0"/>
    <x v="206"/>
    <b v="0"/>
    <x v="853"/>
    <n v="43.41727891156463"/>
    <x v="6"/>
    <s v="video games"/>
    <x v="1088"/>
    <x v="1088"/>
  </r>
  <r>
    <n v="1089"/>
    <s v="Farabel"/>
    <x v="1088"/>
    <n v="15000"/>
    <n v="1174"/>
    <x v="2"/>
    <x v="6"/>
    <s v="EUR"/>
    <n v="1435293175"/>
    <n v="1432701175"/>
    <b v="0"/>
    <x v="72"/>
    <b v="0"/>
    <x v="854"/>
    <n v="23.959183673469386"/>
    <x v="6"/>
    <s v="video games"/>
    <x v="1089"/>
    <x v="1089"/>
  </r>
  <r>
    <n v="1090"/>
    <s v="Help Jumpy Punch Prosper!!"/>
    <x v="1089"/>
    <n v="12999"/>
    <n v="5"/>
    <x v="2"/>
    <x v="2"/>
    <s v="AUD"/>
    <n v="1432873653"/>
    <n v="1430281653"/>
    <b v="0"/>
    <x v="29"/>
    <b v="0"/>
    <x v="855"/>
    <n v="5"/>
    <x v="6"/>
    <s v="video games"/>
    <x v="1090"/>
    <x v="1090"/>
  </r>
  <r>
    <n v="1091"/>
    <s v="London Revolution - Open World RPG Minecraft Server"/>
    <x v="1090"/>
    <n v="200"/>
    <n v="25"/>
    <x v="2"/>
    <x v="1"/>
    <s v="GBP"/>
    <n v="1460313672"/>
    <n v="1457725272"/>
    <b v="0"/>
    <x v="84"/>
    <b v="0"/>
    <x v="856"/>
    <n v="12.5"/>
    <x v="6"/>
    <s v="video games"/>
    <x v="1091"/>
    <x v="1091"/>
  </r>
  <r>
    <n v="1092"/>
    <s v="toggleme. - the next phenom in mobile gaming"/>
    <x v="1091"/>
    <n v="2000"/>
    <n v="21"/>
    <x v="2"/>
    <x v="0"/>
    <s v="USD"/>
    <n v="1357432638"/>
    <n v="1354840638"/>
    <b v="0"/>
    <x v="63"/>
    <b v="0"/>
    <x v="857"/>
    <n v="3"/>
    <x v="6"/>
    <s v="video games"/>
    <x v="1092"/>
    <x v="1092"/>
  </r>
  <r>
    <n v="1093"/>
    <s v="Help get &quot;Don't Look&quot; on Steam Greenlight!"/>
    <x v="1092"/>
    <n v="300"/>
    <n v="42.25"/>
    <x v="2"/>
    <x v="5"/>
    <s v="CAD"/>
    <n v="1455232937"/>
    <n v="1453936937"/>
    <b v="0"/>
    <x v="80"/>
    <b v="0"/>
    <x v="858"/>
    <n v="10.5625"/>
    <x v="6"/>
    <s v="video games"/>
    <x v="1093"/>
    <x v="1093"/>
  </r>
  <r>
    <n v="1094"/>
    <s v="Sprocket Junkie"/>
    <x v="1093"/>
    <n v="18000"/>
    <n v="3294.01"/>
    <x v="2"/>
    <x v="0"/>
    <s v="USD"/>
    <n v="1318180033"/>
    <n v="1315588033"/>
    <b v="0"/>
    <x v="74"/>
    <b v="0"/>
    <x v="859"/>
    <n v="122.00037037037038"/>
    <x v="6"/>
    <s v="video games"/>
    <x v="1094"/>
    <x v="1094"/>
  </r>
  <r>
    <n v="1095"/>
    <s v="Project Snowstorm"/>
    <x v="1094"/>
    <n v="500000"/>
    <n v="25174"/>
    <x v="2"/>
    <x v="0"/>
    <s v="USD"/>
    <n v="1377867220"/>
    <n v="1375275220"/>
    <b v="0"/>
    <x v="225"/>
    <b v="0"/>
    <x v="860"/>
    <n v="267.80851063829789"/>
    <x v="6"/>
    <s v="video games"/>
    <x v="1095"/>
    <x v="1095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x v="60"/>
    <b v="0"/>
    <x v="861"/>
    <n v="74.206896551724142"/>
    <x v="6"/>
    <s v="video games"/>
    <x v="1096"/>
    <x v="1096"/>
  </r>
  <r>
    <n v="1097"/>
    <s v="Rabbly"/>
    <x v="1096"/>
    <n v="100000"/>
    <n v="47"/>
    <x v="2"/>
    <x v="0"/>
    <s v="USD"/>
    <n v="1393786877"/>
    <n v="1390330877"/>
    <b v="0"/>
    <x v="63"/>
    <b v="0"/>
    <x v="862"/>
    <n v="6.7142857142857144"/>
    <x v="6"/>
    <s v="video games"/>
    <x v="1097"/>
    <x v="1097"/>
  </r>
  <r>
    <n v="1098"/>
    <s v="Kick, Punch... Fireball"/>
    <x v="1097"/>
    <n v="25000"/>
    <n v="1803"/>
    <x v="2"/>
    <x v="0"/>
    <s v="USD"/>
    <n v="1397413095"/>
    <n v="1394821095"/>
    <b v="0"/>
    <x v="19"/>
    <b v="0"/>
    <x v="863"/>
    <n v="81.954545454545453"/>
    <x v="6"/>
    <s v="video games"/>
    <x v="1098"/>
    <x v="1098"/>
  </r>
  <r>
    <n v="1099"/>
    <s v="Xeno - A Sci-Fi FPS"/>
    <x v="1098"/>
    <n v="5000"/>
    <n v="25"/>
    <x v="2"/>
    <x v="1"/>
    <s v="GBP"/>
    <n v="1431547468"/>
    <n v="1428955468"/>
    <b v="0"/>
    <x v="29"/>
    <b v="0"/>
    <x v="724"/>
    <n v="25"/>
    <x v="6"/>
    <s v="video games"/>
    <x v="1099"/>
    <x v="1099"/>
  </r>
  <r>
    <n v="1100"/>
    <s v="Aeldengald Saga Book I"/>
    <x v="1099"/>
    <n v="4000"/>
    <n v="100"/>
    <x v="2"/>
    <x v="12"/>
    <s v="EUR"/>
    <n v="1455417571"/>
    <n v="1452825571"/>
    <b v="0"/>
    <x v="73"/>
    <b v="0"/>
    <x v="453"/>
    <n v="10"/>
    <x v="6"/>
    <s v="video games"/>
    <x v="1100"/>
    <x v="1100"/>
  </r>
  <r>
    <n v="1101"/>
    <s v="Strain Wars"/>
    <x v="1100"/>
    <n v="100000"/>
    <n v="41"/>
    <x v="2"/>
    <x v="0"/>
    <s v="USD"/>
    <n v="1468519920"/>
    <n v="1466188338"/>
    <b v="0"/>
    <x v="79"/>
    <b v="0"/>
    <x v="864"/>
    <n v="6.833333333333333"/>
    <x v="6"/>
    <s v="video games"/>
    <x v="1101"/>
    <x v="1101"/>
  </r>
  <r>
    <n v="1102"/>
    <s v="Runers"/>
    <x v="1101"/>
    <n v="8000"/>
    <n v="425"/>
    <x v="2"/>
    <x v="0"/>
    <s v="USD"/>
    <n v="1386568740"/>
    <n v="1383095125"/>
    <b v="0"/>
    <x v="54"/>
    <b v="0"/>
    <x v="865"/>
    <n v="17.708333333333332"/>
    <x v="6"/>
    <s v="video games"/>
    <x v="1102"/>
    <x v="1102"/>
  </r>
  <r>
    <n v="1103"/>
    <s v="The Morgue"/>
    <x v="1102"/>
    <n v="15000"/>
    <n v="243"/>
    <x v="2"/>
    <x v="0"/>
    <s v="USD"/>
    <n v="1466227190"/>
    <n v="1461043190"/>
    <b v="0"/>
    <x v="41"/>
    <b v="0"/>
    <x v="866"/>
    <n v="16.2"/>
    <x v="6"/>
    <s v="video games"/>
    <x v="1103"/>
    <x v="1103"/>
  </r>
  <r>
    <n v="1104"/>
    <s v="Street Heroes - A Facebook Beat 'em Up"/>
    <x v="1103"/>
    <n v="60000"/>
    <n v="2971"/>
    <x v="2"/>
    <x v="1"/>
    <s v="GBP"/>
    <n v="1402480221"/>
    <n v="1399888221"/>
    <b v="0"/>
    <x v="77"/>
    <b v="0"/>
    <x v="867"/>
    <n v="80.297297297297291"/>
    <x v="6"/>
    <s v="video games"/>
    <x v="1104"/>
    <x v="1104"/>
  </r>
  <r>
    <n v="1105"/>
    <s v="Nightmare Zombies"/>
    <x v="1104"/>
    <n v="900000"/>
    <n v="1431"/>
    <x v="2"/>
    <x v="0"/>
    <s v="USD"/>
    <n v="1395627327"/>
    <n v="1393038927"/>
    <b v="0"/>
    <x v="9"/>
    <b v="0"/>
    <x v="868"/>
    <n v="71.55"/>
    <x v="6"/>
    <s v="video games"/>
    <x v="1105"/>
    <x v="1105"/>
  </r>
  <r>
    <n v="1106"/>
    <s v="Backyard Zombies"/>
    <x v="1105"/>
    <n v="400"/>
    <n v="165"/>
    <x v="2"/>
    <x v="0"/>
    <s v="USD"/>
    <n v="1333557975"/>
    <n v="1330969575"/>
    <b v="0"/>
    <x v="63"/>
    <b v="0"/>
    <x v="869"/>
    <n v="23.571428571428573"/>
    <x v="6"/>
    <s v="video games"/>
    <x v="1106"/>
    <x v="1106"/>
  </r>
  <r>
    <n v="1107"/>
    <s v="The kidcade is the next big thing in the home entertainment"/>
    <x v="1106"/>
    <n v="10000"/>
    <n v="0"/>
    <x v="2"/>
    <x v="0"/>
    <s v="USD"/>
    <n v="1406148024"/>
    <n v="1403556024"/>
    <b v="0"/>
    <x v="78"/>
    <b v="0"/>
    <x v="109"/>
    <e v="#DIV/0!"/>
    <x v="6"/>
    <s v="video games"/>
    <x v="1107"/>
    <x v="1107"/>
  </r>
  <r>
    <n v="1108"/>
    <s v="Urbania: Create the future"/>
    <x v="1107"/>
    <n v="25000"/>
    <n v="732.5"/>
    <x v="2"/>
    <x v="0"/>
    <s v="USD"/>
    <n v="1334326635"/>
    <n v="1329146235"/>
    <b v="0"/>
    <x v="64"/>
    <b v="0"/>
    <x v="870"/>
    <n v="34.88095238095238"/>
    <x v="6"/>
    <s v="video games"/>
    <x v="1108"/>
    <x v="1108"/>
  </r>
  <r>
    <n v="1109"/>
    <s v="1985 Video Game Museum/Arcade/Game Lounge/Event Center"/>
    <x v="1108"/>
    <n v="10000"/>
    <n v="45"/>
    <x v="2"/>
    <x v="0"/>
    <s v="USD"/>
    <n v="1479495790"/>
    <n v="1476900190"/>
    <b v="0"/>
    <x v="83"/>
    <b v="0"/>
    <x v="871"/>
    <n v="15"/>
    <x v="6"/>
    <s v="video games"/>
    <x v="1109"/>
    <x v="1109"/>
  </r>
  <r>
    <n v="1110"/>
    <s v="PSI - Role Playing Game"/>
    <x v="1109"/>
    <n v="50000"/>
    <n v="255"/>
    <x v="2"/>
    <x v="0"/>
    <s v="USD"/>
    <n v="1354919022"/>
    <n v="1352327022"/>
    <b v="0"/>
    <x v="202"/>
    <b v="0"/>
    <x v="872"/>
    <n v="23.181818181818183"/>
    <x v="6"/>
    <s v="video games"/>
    <x v="1110"/>
    <x v="1110"/>
  </r>
  <r>
    <n v="1111"/>
    <s v="Funding HyperLight Studios"/>
    <x v="1110"/>
    <n v="2500"/>
    <n v="1"/>
    <x v="2"/>
    <x v="0"/>
    <s v="USD"/>
    <n v="1452228790"/>
    <n v="1449636790"/>
    <b v="0"/>
    <x v="29"/>
    <b v="0"/>
    <x v="167"/>
    <n v="1"/>
    <x v="6"/>
    <s v="video games"/>
    <x v="1111"/>
    <x v="1111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x v="267"/>
    <b v="0"/>
    <x v="873"/>
    <n v="100.23371794871794"/>
    <x v="6"/>
    <s v="video games"/>
    <x v="1112"/>
    <x v="1112"/>
  </r>
  <r>
    <n v="1113"/>
    <s v="A YouTube Gaming Channel"/>
    <x v="1112"/>
    <n v="1000"/>
    <n v="5"/>
    <x v="2"/>
    <x v="1"/>
    <s v="GBP"/>
    <n v="1408058820"/>
    <n v="1405466820"/>
    <b v="0"/>
    <x v="29"/>
    <b v="0"/>
    <x v="724"/>
    <n v="5"/>
    <x v="6"/>
    <s v="video games"/>
    <x v="1113"/>
    <x v="1113"/>
  </r>
  <r>
    <n v="1114"/>
    <s v="TeleRide"/>
    <x v="1113"/>
    <n v="6000"/>
    <n v="10"/>
    <x v="2"/>
    <x v="1"/>
    <s v="GBP"/>
    <n v="1381306687"/>
    <n v="1378714687"/>
    <b v="0"/>
    <x v="83"/>
    <b v="0"/>
    <x v="874"/>
    <n v="3.3333333333333335"/>
    <x v="6"/>
    <s v="video games"/>
    <x v="1114"/>
    <x v="1114"/>
  </r>
  <r>
    <n v="1115"/>
    <s v="Before You Sleep - A Survival Social Video Game"/>
    <x v="1114"/>
    <n v="40000"/>
    <n v="53"/>
    <x v="2"/>
    <x v="0"/>
    <s v="USD"/>
    <n v="1459352495"/>
    <n v="1456764095"/>
    <b v="0"/>
    <x v="80"/>
    <b v="0"/>
    <x v="875"/>
    <n v="13.25"/>
    <x v="6"/>
    <s v="video games"/>
    <x v="1115"/>
    <x v="1115"/>
  </r>
  <r>
    <n v="1116"/>
    <s v="Quest Remnants of Chaos"/>
    <x v="1115"/>
    <n v="500000"/>
    <n v="178.52"/>
    <x v="2"/>
    <x v="0"/>
    <s v="USD"/>
    <n v="1339273208"/>
    <n v="1334089208"/>
    <b v="0"/>
    <x v="73"/>
    <b v="0"/>
    <x v="876"/>
    <n v="17.852"/>
    <x v="6"/>
    <s v="video games"/>
    <x v="1116"/>
    <x v="1116"/>
  </r>
  <r>
    <n v="1117"/>
    <s v="Medieval Village"/>
    <x v="1116"/>
    <n v="1000"/>
    <n v="83"/>
    <x v="2"/>
    <x v="12"/>
    <s v="EUR"/>
    <n v="1451053313"/>
    <n v="1448461313"/>
    <b v="0"/>
    <x v="22"/>
    <b v="0"/>
    <x v="877"/>
    <n v="10.375"/>
    <x v="6"/>
    <s v="video games"/>
    <x v="1117"/>
    <x v="1117"/>
  </r>
  <r>
    <n v="1118"/>
    <s v="Battle-Buddy â€“ Bringing gamers together"/>
    <x v="1117"/>
    <n v="4500"/>
    <n v="109"/>
    <x v="2"/>
    <x v="2"/>
    <s v="AUD"/>
    <n v="1396666779"/>
    <n v="1394078379"/>
    <b v="0"/>
    <x v="83"/>
    <b v="0"/>
    <x v="878"/>
    <n v="36.333333333333336"/>
    <x v="6"/>
    <s v="video games"/>
    <x v="1118"/>
    <x v="1118"/>
  </r>
  <r>
    <n v="1119"/>
    <s v="Island of Paws - A Dog and Cat RPG Game    0==]=====&gt;"/>
    <x v="1118"/>
    <n v="2100"/>
    <n v="5"/>
    <x v="2"/>
    <x v="0"/>
    <s v="USD"/>
    <n v="1396810864"/>
    <n v="1395687664"/>
    <b v="0"/>
    <x v="29"/>
    <b v="0"/>
    <x v="879"/>
    <n v="5"/>
    <x v="6"/>
    <s v="video games"/>
    <x v="1119"/>
    <x v="1119"/>
  </r>
  <r>
    <n v="1120"/>
    <s v="PlanEt Ninjahwah"/>
    <x v="1119"/>
    <n v="25000"/>
    <n v="0"/>
    <x v="2"/>
    <x v="0"/>
    <s v="USD"/>
    <n v="1319835400"/>
    <n v="1315947400"/>
    <b v="0"/>
    <x v="78"/>
    <b v="0"/>
    <x v="109"/>
    <e v="#DIV/0!"/>
    <x v="6"/>
    <s v="video games"/>
    <x v="1120"/>
    <x v="1120"/>
  </r>
  <r>
    <n v="1121"/>
    <s v="Pwincess"/>
    <x v="1120"/>
    <n v="250000"/>
    <n v="29"/>
    <x v="2"/>
    <x v="0"/>
    <s v="USD"/>
    <n v="1457904316"/>
    <n v="1455315916"/>
    <b v="0"/>
    <x v="81"/>
    <b v="0"/>
    <x v="880"/>
    <n v="5.8"/>
    <x v="6"/>
    <s v="video games"/>
    <x v="1121"/>
    <x v="1121"/>
  </r>
  <r>
    <n v="1122"/>
    <s v="Funny Monsters (Mobile Game)"/>
    <x v="1121"/>
    <n v="3200"/>
    <n v="0"/>
    <x v="2"/>
    <x v="1"/>
    <s v="GBP"/>
    <n v="1369932825"/>
    <n v="1368723225"/>
    <b v="0"/>
    <x v="78"/>
    <b v="0"/>
    <x v="109"/>
    <e v="#DIV/0!"/>
    <x v="6"/>
    <s v="video games"/>
    <x v="1122"/>
    <x v="1122"/>
  </r>
  <r>
    <n v="1123"/>
    <s v="Droplets"/>
    <x v="1122"/>
    <n v="5000"/>
    <n v="11"/>
    <x v="2"/>
    <x v="0"/>
    <s v="USD"/>
    <n v="1397910848"/>
    <n v="1395318848"/>
    <b v="0"/>
    <x v="83"/>
    <b v="0"/>
    <x v="881"/>
    <n v="3.6666666666666665"/>
    <x v="6"/>
    <s v="video games"/>
    <x v="1123"/>
    <x v="1123"/>
  </r>
  <r>
    <n v="1124"/>
    <s v="Disaster Defender:Save lives in a game and in the Real World"/>
    <x v="1123"/>
    <n v="90000"/>
    <n v="425"/>
    <x v="2"/>
    <x v="0"/>
    <s v="USD"/>
    <n v="1430409651"/>
    <n v="1427817651"/>
    <b v="0"/>
    <x v="63"/>
    <b v="0"/>
    <x v="882"/>
    <n v="60.714285714285715"/>
    <x v="6"/>
    <s v="mobile games"/>
    <x v="1124"/>
    <x v="1124"/>
  </r>
  <r>
    <n v="1125"/>
    <s v="Ultimate Supremacy"/>
    <x v="1124"/>
    <n v="3000"/>
    <n v="0"/>
    <x v="2"/>
    <x v="1"/>
    <s v="GBP"/>
    <n v="1443193130"/>
    <n v="1438009130"/>
    <b v="0"/>
    <x v="78"/>
    <b v="0"/>
    <x v="109"/>
    <e v="#DIV/0!"/>
    <x v="6"/>
    <s v="mobile games"/>
    <x v="1125"/>
    <x v="1125"/>
  </r>
  <r>
    <n v="1126"/>
    <s v="GAMING TO LEARN"/>
    <x v="1125"/>
    <n v="2000"/>
    <n v="10"/>
    <x v="2"/>
    <x v="0"/>
    <s v="USD"/>
    <n v="1468482694"/>
    <n v="1465890694"/>
    <b v="0"/>
    <x v="84"/>
    <b v="0"/>
    <x v="724"/>
    <n v="5"/>
    <x v="6"/>
    <s v="mobile games"/>
    <x v="1126"/>
    <x v="1126"/>
  </r>
  <r>
    <n v="1127"/>
    <s v="ABRAcaPOCUS!!"/>
    <x v="1126"/>
    <n v="35000"/>
    <n v="585"/>
    <x v="2"/>
    <x v="0"/>
    <s v="USD"/>
    <n v="1416000600"/>
    <n v="1413318600"/>
    <b v="0"/>
    <x v="23"/>
    <b v="0"/>
    <x v="883"/>
    <n v="25.434782608695652"/>
    <x v="6"/>
    <s v="mobile games"/>
    <x v="1127"/>
    <x v="1127"/>
  </r>
  <r>
    <n v="1128"/>
    <s v="Flying Turds"/>
    <x v="1127"/>
    <n v="1000"/>
    <n v="1"/>
    <x v="2"/>
    <x v="1"/>
    <s v="GBP"/>
    <n v="1407425717"/>
    <n v="1404833717"/>
    <b v="0"/>
    <x v="29"/>
    <b v="0"/>
    <x v="370"/>
    <n v="1"/>
    <x v="6"/>
    <s v="mobile games"/>
    <x v="1128"/>
    <x v="1128"/>
  </r>
  <r>
    <n v="1129"/>
    <s v="Angry words with Friends"/>
    <x v="1128"/>
    <n v="20000"/>
    <n v="21"/>
    <x v="2"/>
    <x v="0"/>
    <s v="USD"/>
    <n v="1465107693"/>
    <n v="1462515693"/>
    <b v="0"/>
    <x v="84"/>
    <b v="0"/>
    <x v="884"/>
    <n v="10.5"/>
    <x v="6"/>
    <s v="mobile games"/>
    <x v="1129"/>
    <x v="1129"/>
  </r>
  <r>
    <n v="1130"/>
    <s v="Terror Interceptor Mobile Video Game"/>
    <x v="1129"/>
    <n v="5000"/>
    <n v="11"/>
    <x v="2"/>
    <x v="0"/>
    <s v="USD"/>
    <n v="1416963300"/>
    <n v="1411775700"/>
    <b v="0"/>
    <x v="83"/>
    <b v="0"/>
    <x v="881"/>
    <n v="3.6666666666666665"/>
    <x v="6"/>
    <s v="mobile games"/>
    <x v="1130"/>
    <x v="1130"/>
  </r>
  <r>
    <n v="1131"/>
    <s v="Hot Potato - The App"/>
    <x v="1130"/>
    <n v="40000"/>
    <n v="0"/>
    <x v="2"/>
    <x v="2"/>
    <s v="AUD"/>
    <n v="1450993668"/>
    <n v="1448401668"/>
    <b v="0"/>
    <x v="78"/>
    <b v="0"/>
    <x v="109"/>
    <e v="#DIV/0!"/>
    <x v="6"/>
    <s v="mobile games"/>
    <x v="1131"/>
    <x v="1131"/>
  </r>
  <r>
    <n v="1132"/>
    <s v="One"/>
    <x v="1131"/>
    <n v="10000"/>
    <n v="1438"/>
    <x v="2"/>
    <x v="5"/>
    <s v="CAD"/>
    <n v="1483238771"/>
    <n v="1480646771"/>
    <b v="0"/>
    <x v="62"/>
    <b v="0"/>
    <x v="885"/>
    <n v="110.61538461538461"/>
    <x v="6"/>
    <s v="mobile games"/>
    <x v="1132"/>
    <x v="1132"/>
  </r>
  <r>
    <n v="1133"/>
    <s v="Ping"/>
    <x v="1132"/>
    <n v="3000"/>
    <n v="20"/>
    <x v="2"/>
    <x v="1"/>
    <s v="GBP"/>
    <n v="1406799981"/>
    <n v="1404207981"/>
    <b v="0"/>
    <x v="29"/>
    <b v="0"/>
    <x v="886"/>
    <n v="20"/>
    <x v="6"/>
    <s v="mobile games"/>
    <x v="1133"/>
    <x v="1133"/>
  </r>
  <r>
    <n v="1134"/>
    <s v="New Mario Bro's style game!"/>
    <x v="1133"/>
    <n v="25000"/>
    <n v="1"/>
    <x v="2"/>
    <x v="2"/>
    <s v="AUD"/>
    <n v="1417235580"/>
    <n v="1416034228"/>
    <b v="0"/>
    <x v="29"/>
    <b v="0"/>
    <x v="524"/>
    <n v="1"/>
    <x v="6"/>
    <s v="mobile games"/>
    <x v="1134"/>
    <x v="1134"/>
  </r>
  <r>
    <n v="1135"/>
    <s v="Trumperama"/>
    <x v="1134"/>
    <n v="1000"/>
    <n v="50"/>
    <x v="2"/>
    <x v="12"/>
    <s v="EUR"/>
    <n v="1470527094"/>
    <n v="1467935094"/>
    <b v="0"/>
    <x v="29"/>
    <b v="0"/>
    <x v="152"/>
    <n v="50"/>
    <x v="6"/>
    <s v="mobile games"/>
    <x v="1135"/>
    <x v="1135"/>
  </r>
  <r>
    <n v="1136"/>
    <s v="OneLifeMen - Jeu d' Aventure smartphone en Voxel Art"/>
    <x v="1135"/>
    <n v="4190"/>
    <n v="270"/>
    <x v="2"/>
    <x v="6"/>
    <s v="EUR"/>
    <n v="1450541229"/>
    <n v="1447949229"/>
    <b v="0"/>
    <x v="79"/>
    <b v="0"/>
    <x v="887"/>
    <n v="45"/>
    <x v="6"/>
    <s v="mobile games"/>
    <x v="1136"/>
    <x v="1136"/>
  </r>
  <r>
    <n v="1137"/>
    <s v="Nodiatis RPG: Steam, Android, &amp; iOS Clients"/>
    <x v="1136"/>
    <n v="25000"/>
    <n v="9875"/>
    <x v="2"/>
    <x v="0"/>
    <s v="USD"/>
    <n v="1461440421"/>
    <n v="1458848421"/>
    <b v="0"/>
    <x v="70"/>
    <b v="0"/>
    <x v="888"/>
    <n v="253.2051282051282"/>
    <x v="6"/>
    <s v="mobile games"/>
    <x v="1137"/>
    <x v="1137"/>
  </r>
  <r>
    <n v="1138"/>
    <s v="Slayers of The Dead AR- build your ultimate Zombie Fort"/>
    <x v="1137"/>
    <n v="35000"/>
    <n v="125"/>
    <x v="2"/>
    <x v="0"/>
    <s v="USD"/>
    <n v="1485035131"/>
    <n v="1483307131"/>
    <b v="0"/>
    <x v="80"/>
    <b v="0"/>
    <x v="737"/>
    <n v="31.25"/>
    <x v="6"/>
    <s v="mobile games"/>
    <x v="1138"/>
    <x v="1138"/>
  </r>
  <r>
    <n v="1139"/>
    <s v="Soulwalker"/>
    <x v="1138"/>
    <n v="8000"/>
    <n v="5"/>
    <x v="2"/>
    <x v="0"/>
    <s v="USD"/>
    <n v="1420100426"/>
    <n v="1417508426"/>
    <b v="0"/>
    <x v="29"/>
    <b v="0"/>
    <x v="889"/>
    <n v="5"/>
    <x v="6"/>
    <s v="mobile games"/>
    <x v="1139"/>
    <x v="1139"/>
  </r>
  <r>
    <n v="1140"/>
    <s v="Medieval Empire by Bear Games"/>
    <x v="1139"/>
    <n v="5000"/>
    <n v="0"/>
    <x v="2"/>
    <x v="1"/>
    <s v="GBP"/>
    <n v="1438859121"/>
    <n v="1436267121"/>
    <b v="0"/>
    <x v="78"/>
    <b v="0"/>
    <x v="109"/>
    <e v="#DIV/0!"/>
    <x v="6"/>
    <s v="mobile games"/>
    <x v="1140"/>
    <x v="1140"/>
  </r>
  <r>
    <n v="1141"/>
    <s v="Arena Z - Zombie Survival"/>
    <x v="1140"/>
    <n v="500"/>
    <n v="0"/>
    <x v="2"/>
    <x v="12"/>
    <s v="EUR"/>
    <n v="1436460450"/>
    <n v="1433868450"/>
    <b v="0"/>
    <x v="78"/>
    <b v="0"/>
    <x v="109"/>
    <e v="#DIV/0!"/>
    <x v="6"/>
    <s v="mobile games"/>
    <x v="1141"/>
    <x v="1141"/>
  </r>
  <r>
    <n v="1142"/>
    <s v="3E Community, a company driven by YOU!"/>
    <x v="1141"/>
    <n v="4000"/>
    <n v="0"/>
    <x v="2"/>
    <x v="0"/>
    <s v="USD"/>
    <n v="1424131727"/>
    <n v="1421539727"/>
    <b v="0"/>
    <x v="78"/>
    <b v="0"/>
    <x v="109"/>
    <e v="#DIV/0!"/>
    <x v="6"/>
    <s v="mobile games"/>
    <x v="1142"/>
    <x v="1142"/>
  </r>
  <r>
    <n v="1143"/>
    <s v="Convergence: Rift Wars"/>
    <x v="1142"/>
    <n v="45000"/>
    <n v="186"/>
    <x v="2"/>
    <x v="0"/>
    <s v="USD"/>
    <n v="1450327126"/>
    <n v="1447735126"/>
    <b v="0"/>
    <x v="22"/>
    <b v="0"/>
    <x v="890"/>
    <n v="23.25"/>
    <x v="6"/>
    <s v="mobile games"/>
    <x v="1143"/>
    <x v="1143"/>
  </r>
  <r>
    <n v="1144"/>
    <s v="We Need Your Help to Finish Our BBQ Food Truck"/>
    <x v="1143"/>
    <n v="9300"/>
    <n v="0"/>
    <x v="2"/>
    <x v="0"/>
    <s v="USD"/>
    <n v="1430281320"/>
    <n v="1427689320"/>
    <b v="0"/>
    <x v="78"/>
    <b v="0"/>
    <x v="109"/>
    <e v="#DIV/0!"/>
    <x v="7"/>
    <s v="food trucks"/>
    <x v="1144"/>
    <x v="1144"/>
  </r>
  <r>
    <n v="1145"/>
    <s v="A FORK IN THE ROAD food truck"/>
    <x v="1144"/>
    <n v="80000"/>
    <n v="100"/>
    <x v="2"/>
    <x v="0"/>
    <s v="USD"/>
    <n v="1412272592"/>
    <n v="1407088592"/>
    <b v="0"/>
    <x v="29"/>
    <b v="0"/>
    <x v="415"/>
    <n v="100"/>
    <x v="7"/>
    <s v="food trucks"/>
    <x v="1145"/>
    <x v="1145"/>
  </r>
  <r>
    <n v="1146"/>
    <s v="Sleepy PIg Barbecue: Auburn's First BBQ Food Truck"/>
    <x v="1145"/>
    <n v="6000"/>
    <n v="530"/>
    <x v="2"/>
    <x v="0"/>
    <s v="USD"/>
    <n v="1399071173"/>
    <n v="1395787973"/>
    <b v="0"/>
    <x v="8"/>
    <b v="0"/>
    <x v="891"/>
    <n v="44.166666666666664"/>
    <x v="7"/>
    <s v="food trucks"/>
    <x v="1146"/>
    <x v="1146"/>
  </r>
  <r>
    <n v="1147"/>
    <s v="baked pugtato"/>
    <x v="1146"/>
    <n v="25000"/>
    <n v="0"/>
    <x v="2"/>
    <x v="5"/>
    <s v="CAD"/>
    <n v="1413760783"/>
    <n v="1408576783"/>
    <b v="0"/>
    <x v="78"/>
    <b v="0"/>
    <x v="109"/>
    <e v="#DIV/0!"/>
    <x v="7"/>
    <s v="food trucks"/>
    <x v="1147"/>
    <x v="1147"/>
  </r>
  <r>
    <n v="1148"/>
    <s v="Warren's / Adilyn's Rollin' Bistro"/>
    <x v="1147"/>
    <n v="15000"/>
    <n v="73"/>
    <x v="2"/>
    <x v="0"/>
    <s v="USD"/>
    <n v="1480568781"/>
    <n v="1477973181"/>
    <b v="0"/>
    <x v="83"/>
    <b v="0"/>
    <x v="892"/>
    <n v="24.333333333333332"/>
    <x v="7"/>
    <s v="food trucks"/>
    <x v="1148"/>
    <x v="1148"/>
  </r>
  <r>
    <n v="1149"/>
    <s v="The Floridian Food Truck"/>
    <x v="1148"/>
    <n v="50000"/>
    <n v="75"/>
    <x v="2"/>
    <x v="0"/>
    <s v="USD"/>
    <n v="1466096566"/>
    <n v="1463504566"/>
    <b v="0"/>
    <x v="84"/>
    <b v="0"/>
    <x v="840"/>
    <n v="37.5"/>
    <x v="7"/>
    <s v="food trucks"/>
    <x v="1149"/>
    <x v="1149"/>
  </r>
  <r>
    <n v="1150"/>
    <s v="Chef Po's Food Truck"/>
    <x v="1149"/>
    <n v="2500"/>
    <n v="252"/>
    <x v="2"/>
    <x v="0"/>
    <s v="USD"/>
    <n v="1452293675"/>
    <n v="1447109675"/>
    <b v="0"/>
    <x v="79"/>
    <b v="0"/>
    <x v="893"/>
    <n v="42"/>
    <x v="7"/>
    <s v="food trucks"/>
    <x v="1150"/>
    <x v="1150"/>
  </r>
  <r>
    <n v="1151"/>
    <s v="Blaze'n Pontiac Grill"/>
    <x v="1150"/>
    <n v="25000"/>
    <n v="0"/>
    <x v="2"/>
    <x v="0"/>
    <s v="USD"/>
    <n v="1441592863"/>
    <n v="1439000863"/>
    <b v="0"/>
    <x v="78"/>
    <b v="0"/>
    <x v="109"/>
    <e v="#DIV/0!"/>
    <x v="7"/>
    <s v="food trucks"/>
    <x v="1151"/>
    <x v="1151"/>
  </r>
  <r>
    <n v="1152"/>
    <s v="Peruvian King Food Truck"/>
    <x v="1151"/>
    <n v="16000"/>
    <n v="911"/>
    <x v="2"/>
    <x v="0"/>
    <s v="USD"/>
    <n v="1431709312"/>
    <n v="1429117312"/>
    <b v="0"/>
    <x v="41"/>
    <b v="0"/>
    <x v="894"/>
    <n v="60.733333333333334"/>
    <x v="7"/>
    <s v="food trucks"/>
    <x v="1152"/>
    <x v="1152"/>
  </r>
  <r>
    <n v="1153"/>
    <s v="The Cold Spot Mobile Trailer"/>
    <x v="1152"/>
    <n v="8000"/>
    <n v="50"/>
    <x v="2"/>
    <x v="0"/>
    <s v="USD"/>
    <n v="1434647305"/>
    <n v="1432055305"/>
    <b v="0"/>
    <x v="29"/>
    <b v="0"/>
    <x v="895"/>
    <n v="50"/>
    <x v="7"/>
    <s v="food trucks"/>
    <x v="1153"/>
    <x v="1153"/>
  </r>
  <r>
    <n v="1154"/>
    <s v="Food Truck Funding"/>
    <x v="1153"/>
    <n v="5000"/>
    <n v="325"/>
    <x v="2"/>
    <x v="0"/>
    <s v="USD"/>
    <n v="1441507006"/>
    <n v="1438915006"/>
    <b v="0"/>
    <x v="83"/>
    <b v="0"/>
    <x v="896"/>
    <n v="108.33333333333333"/>
    <x v="7"/>
    <s v="food trucks"/>
    <x v="1154"/>
    <x v="1154"/>
  </r>
  <r>
    <n v="1155"/>
    <s v="Mobile Coffee Cart with a Purpose"/>
    <x v="1154"/>
    <n v="25000"/>
    <n v="188"/>
    <x v="2"/>
    <x v="0"/>
    <s v="USD"/>
    <n v="1408040408"/>
    <n v="1405448408"/>
    <b v="0"/>
    <x v="22"/>
    <b v="0"/>
    <x v="897"/>
    <n v="23.5"/>
    <x v="7"/>
    <s v="food trucks"/>
    <x v="1155"/>
    <x v="1155"/>
  </r>
  <r>
    <n v="1156"/>
    <s v="Harley Hawg Dogs, Inc"/>
    <x v="1155"/>
    <n v="6500"/>
    <n v="0"/>
    <x v="2"/>
    <x v="0"/>
    <s v="USD"/>
    <n v="1424742162"/>
    <n v="1422150162"/>
    <b v="0"/>
    <x v="78"/>
    <b v="0"/>
    <x v="109"/>
    <e v="#DIV/0!"/>
    <x v="7"/>
    <s v="food trucks"/>
    <x v="1156"/>
    <x v="1156"/>
  </r>
  <r>
    <n v="1157"/>
    <s v="BIGFOOT BBQ - Flavors As Big As Sasquatch Himself"/>
    <x v="1156"/>
    <n v="10000"/>
    <n v="151"/>
    <x v="2"/>
    <x v="0"/>
    <s v="USD"/>
    <n v="1417795480"/>
    <n v="1412607880"/>
    <b v="0"/>
    <x v="83"/>
    <b v="0"/>
    <x v="898"/>
    <n v="50.333333333333336"/>
    <x v="7"/>
    <s v="food trucks"/>
    <x v="1157"/>
    <x v="1157"/>
  </r>
  <r>
    <n v="1158"/>
    <s v="Help me build my Tiny House Cupcake Bakery - Phase 1"/>
    <x v="1157"/>
    <n v="7500"/>
    <n v="35"/>
    <x v="2"/>
    <x v="0"/>
    <s v="USD"/>
    <n v="1418091128"/>
    <n v="1415499128"/>
    <b v="0"/>
    <x v="83"/>
    <b v="0"/>
    <x v="899"/>
    <n v="11.666666666666666"/>
    <x v="7"/>
    <s v="food trucks"/>
    <x v="1158"/>
    <x v="1158"/>
  </r>
  <r>
    <n v="1159"/>
    <s v="Skewed Up Food Truck"/>
    <x v="1158"/>
    <n v="6750"/>
    <n v="0"/>
    <x v="2"/>
    <x v="0"/>
    <s v="USD"/>
    <n v="1435679100"/>
    <n v="1433006765"/>
    <b v="0"/>
    <x v="78"/>
    <b v="0"/>
    <x v="109"/>
    <e v="#DIV/0!"/>
    <x v="7"/>
    <s v="food trucks"/>
    <x v="1159"/>
    <x v="1159"/>
  </r>
  <r>
    <n v="1160"/>
    <s v="Harvest Grub Eatery...Mobile Eatery...Fresh Seasonal Grub!"/>
    <x v="1159"/>
    <n v="30000"/>
    <n v="1155"/>
    <x v="2"/>
    <x v="0"/>
    <s v="USD"/>
    <n v="1427510586"/>
    <n v="1424922186"/>
    <b v="0"/>
    <x v="10"/>
    <b v="0"/>
    <x v="900"/>
    <n v="60.789473684210527"/>
    <x v="7"/>
    <s v="food trucks"/>
    <x v="1160"/>
    <x v="1160"/>
  </r>
  <r>
    <n v="1161"/>
    <s v="Pyros Brick Oven Pizza in a Food Truck."/>
    <x v="1160"/>
    <n v="18000"/>
    <n v="0"/>
    <x v="2"/>
    <x v="0"/>
    <s v="USD"/>
    <n v="1432047989"/>
    <n v="1430233589"/>
    <b v="0"/>
    <x v="78"/>
    <b v="0"/>
    <x v="109"/>
    <e v="#DIV/0!"/>
    <x v="7"/>
    <s v="food trucks"/>
    <x v="1161"/>
    <x v="1161"/>
  </r>
  <r>
    <n v="1162"/>
    <s v="Super Natural Kooking"/>
    <x v="1161"/>
    <n v="60000"/>
    <n v="35"/>
    <x v="2"/>
    <x v="0"/>
    <s v="USD"/>
    <n v="1411662264"/>
    <n v="1408983864"/>
    <b v="0"/>
    <x v="84"/>
    <b v="0"/>
    <x v="901"/>
    <n v="17.5"/>
    <x v="7"/>
    <s v="food trucks"/>
    <x v="1162"/>
    <x v="1162"/>
  </r>
  <r>
    <n v="1163"/>
    <s v="When I become awesome, I will cater an event for you!!"/>
    <x v="1162"/>
    <n v="5200"/>
    <n v="0"/>
    <x v="2"/>
    <x v="0"/>
    <s v="USD"/>
    <n v="1407604920"/>
    <n v="1405012920"/>
    <b v="0"/>
    <x v="78"/>
    <b v="0"/>
    <x v="109"/>
    <e v="#DIV/0!"/>
    <x v="7"/>
    <s v="food trucks"/>
    <x v="1163"/>
    <x v="1163"/>
  </r>
  <r>
    <n v="1164"/>
    <s v="Bayou Classic BBQ"/>
    <x v="1163"/>
    <n v="10000"/>
    <n v="0"/>
    <x v="2"/>
    <x v="0"/>
    <s v="USD"/>
    <n v="1466270582"/>
    <n v="1463678582"/>
    <b v="0"/>
    <x v="78"/>
    <b v="0"/>
    <x v="109"/>
    <e v="#DIV/0!"/>
    <x v="7"/>
    <s v="food trucks"/>
    <x v="1164"/>
    <x v="1164"/>
  </r>
  <r>
    <n v="1165"/>
    <s v="Cupcake Wars Winners: Dreamy Creations Cupcake Truck"/>
    <x v="1164"/>
    <n v="10000"/>
    <n v="2070.5"/>
    <x v="2"/>
    <x v="0"/>
    <s v="USD"/>
    <n v="1404623330"/>
    <n v="1401685730"/>
    <b v="0"/>
    <x v="20"/>
    <b v="0"/>
    <x v="902"/>
    <n v="82.82"/>
    <x v="7"/>
    <s v="food trucks"/>
    <x v="1165"/>
    <x v="1165"/>
  </r>
  <r>
    <n v="1166"/>
    <s v="Fire On High: Organic Food Truck on a Mission"/>
    <x v="1165"/>
    <n v="15000"/>
    <n v="2871"/>
    <x v="2"/>
    <x v="0"/>
    <s v="USD"/>
    <n v="1435291200"/>
    <n v="1432640342"/>
    <b v="0"/>
    <x v="22"/>
    <b v="0"/>
    <x v="903"/>
    <n v="358.875"/>
    <x v="7"/>
    <s v="food trucks"/>
    <x v="1166"/>
    <x v="1166"/>
  </r>
  <r>
    <n v="1167"/>
    <s v="Empanada Express Food Truck"/>
    <x v="1166"/>
    <n v="60000"/>
    <n v="979"/>
    <x v="2"/>
    <x v="0"/>
    <s v="USD"/>
    <n v="1410543495"/>
    <n v="1407865095"/>
    <b v="0"/>
    <x v="38"/>
    <b v="0"/>
    <x v="904"/>
    <n v="61.1875"/>
    <x v="7"/>
    <s v="food trucks"/>
    <x v="1167"/>
    <x v="1167"/>
  </r>
  <r>
    <n v="1168"/>
    <s v="SiMpLy FreSH fOoD TrUck"/>
    <x v="1167"/>
    <n v="18000"/>
    <n v="1020"/>
    <x v="2"/>
    <x v="0"/>
    <s v="USD"/>
    <n v="1474507065"/>
    <n v="1471915065"/>
    <b v="0"/>
    <x v="83"/>
    <b v="0"/>
    <x v="905"/>
    <n v="340"/>
    <x v="7"/>
    <s v="food trucks"/>
    <x v="1168"/>
    <x v="1168"/>
  </r>
  <r>
    <n v="1169"/>
    <s v="FREE Shuttle Service in Downtown Los Angeles"/>
    <x v="1168"/>
    <n v="10000"/>
    <n v="17"/>
    <x v="2"/>
    <x v="0"/>
    <s v="USD"/>
    <n v="1424593763"/>
    <n v="1422001763"/>
    <b v="0"/>
    <x v="83"/>
    <b v="0"/>
    <x v="906"/>
    <n v="5.666666666666667"/>
    <x v="7"/>
    <s v="food trucks"/>
    <x v="1169"/>
    <x v="1169"/>
  </r>
  <r>
    <n v="1170"/>
    <s v="Its A Rib Thing"/>
    <x v="1169"/>
    <n v="25000"/>
    <n v="100"/>
    <x v="2"/>
    <x v="1"/>
    <s v="GBP"/>
    <n v="1433021171"/>
    <n v="1430429171"/>
    <b v="0"/>
    <x v="84"/>
    <b v="0"/>
    <x v="177"/>
    <n v="50"/>
    <x v="7"/>
    <s v="food trucks"/>
    <x v="1170"/>
    <x v="1170"/>
  </r>
  <r>
    <n v="1171"/>
    <s v="The Mean Green Purple Machine"/>
    <x v="1170"/>
    <n v="25000"/>
    <n v="25"/>
    <x v="2"/>
    <x v="0"/>
    <s v="USD"/>
    <n v="1415909927"/>
    <n v="1414351127"/>
    <b v="0"/>
    <x v="29"/>
    <b v="0"/>
    <x v="370"/>
    <n v="25"/>
    <x v="7"/>
    <s v="food trucks"/>
    <x v="1171"/>
    <x v="1171"/>
  </r>
  <r>
    <n v="1172"/>
    <s v="let your dayz take you to the dogs."/>
    <x v="1171"/>
    <n v="9000"/>
    <n v="0"/>
    <x v="2"/>
    <x v="0"/>
    <s v="USD"/>
    <n v="1408551752"/>
    <n v="1405959752"/>
    <b v="0"/>
    <x v="78"/>
    <b v="0"/>
    <x v="109"/>
    <e v="#DIV/0!"/>
    <x v="7"/>
    <s v="food trucks"/>
    <x v="1172"/>
    <x v="1172"/>
  </r>
  <r>
    <n v="1173"/>
    <s v="Notorious P.I.G. Food Truck will bring gangsta food to YOU!!"/>
    <x v="1172"/>
    <n v="125000"/>
    <n v="30"/>
    <x v="2"/>
    <x v="0"/>
    <s v="USD"/>
    <n v="1438576057"/>
    <n v="1435552057"/>
    <b v="0"/>
    <x v="29"/>
    <b v="0"/>
    <x v="907"/>
    <n v="30"/>
    <x v="7"/>
    <s v="food trucks"/>
    <x v="1173"/>
    <x v="1173"/>
  </r>
  <r>
    <n v="1174"/>
    <s v="Give The Black Burro a Stable Stable"/>
    <x v="1173"/>
    <n v="15000"/>
    <n v="886"/>
    <x v="2"/>
    <x v="0"/>
    <s v="USD"/>
    <n v="1462738327"/>
    <n v="1460146327"/>
    <b v="0"/>
    <x v="10"/>
    <b v="0"/>
    <x v="908"/>
    <n v="46.631578947368418"/>
    <x v="7"/>
    <s v="food trucks"/>
    <x v="1174"/>
    <x v="1174"/>
  </r>
  <r>
    <n v="1175"/>
    <s v="Bad To The Cone Food Service ATX"/>
    <x v="1174"/>
    <n v="20000"/>
    <n v="585"/>
    <x v="2"/>
    <x v="0"/>
    <s v="USD"/>
    <n v="1436981339"/>
    <n v="1434389339"/>
    <b v="0"/>
    <x v="82"/>
    <b v="0"/>
    <x v="909"/>
    <n v="65"/>
    <x v="7"/>
    <s v="food trucks"/>
    <x v="1175"/>
    <x v="1175"/>
  </r>
  <r>
    <n v="1176"/>
    <s v="Mirlin's Sushi"/>
    <x v="1175"/>
    <n v="175000"/>
    <n v="10"/>
    <x v="2"/>
    <x v="2"/>
    <s v="AUD"/>
    <n v="1488805200"/>
    <n v="1484094498"/>
    <b v="0"/>
    <x v="29"/>
    <b v="0"/>
    <x v="910"/>
    <n v="10"/>
    <x v="7"/>
    <s v="food trucks"/>
    <x v="1176"/>
    <x v="1176"/>
  </r>
  <r>
    <n v="1177"/>
    <s v="Funnel Cakes come to the UK!"/>
    <x v="1176"/>
    <n v="6000"/>
    <n v="0"/>
    <x v="2"/>
    <x v="1"/>
    <s v="GBP"/>
    <n v="1413388296"/>
    <n v="1410796296"/>
    <b v="0"/>
    <x v="78"/>
    <b v="0"/>
    <x v="109"/>
    <e v="#DIV/0!"/>
    <x v="7"/>
    <s v="food trucks"/>
    <x v="1177"/>
    <x v="1177"/>
  </r>
  <r>
    <n v="1178"/>
    <s v="Thella's, food, tacos, burritos, health"/>
    <x v="1177"/>
    <n v="75000"/>
    <n v="5"/>
    <x v="2"/>
    <x v="0"/>
    <s v="USD"/>
    <n v="1408225452"/>
    <n v="1405633452"/>
    <b v="0"/>
    <x v="29"/>
    <b v="0"/>
    <x v="440"/>
    <n v="5"/>
    <x v="7"/>
    <s v="food trucks"/>
    <x v="1178"/>
    <x v="1178"/>
  </r>
  <r>
    <n v="1179"/>
    <s v="El Camion Roja"/>
    <x v="1178"/>
    <n v="60000"/>
    <n v="3200"/>
    <x v="2"/>
    <x v="5"/>
    <s v="CAD"/>
    <n v="1446052627"/>
    <n v="1443460627"/>
    <b v="0"/>
    <x v="81"/>
    <b v="0"/>
    <x v="911"/>
    <n v="640"/>
    <x v="7"/>
    <s v="food trucks"/>
    <x v="1179"/>
    <x v="1179"/>
  </r>
  <r>
    <n v="1180"/>
    <s v="Hogzilla S.O.W. (Squeals On Wheels) A Veteran Owned Company"/>
    <x v="1179"/>
    <n v="50000"/>
    <n v="5875"/>
    <x v="2"/>
    <x v="0"/>
    <s v="USD"/>
    <n v="1403983314"/>
    <n v="1400786514"/>
    <b v="0"/>
    <x v="268"/>
    <b v="0"/>
    <x v="912"/>
    <n v="69.117647058823536"/>
    <x v="7"/>
    <s v="food trucks"/>
    <x v="1180"/>
    <x v="1180"/>
  </r>
  <r>
    <n v="1181"/>
    <s v="Gringo Loco Tacos Food Truck"/>
    <x v="1180"/>
    <n v="50000"/>
    <n v="4"/>
    <x v="2"/>
    <x v="0"/>
    <s v="USD"/>
    <n v="1425197321"/>
    <n v="1422605321"/>
    <b v="0"/>
    <x v="83"/>
    <b v="0"/>
    <x v="168"/>
    <n v="1.3333333333333333"/>
    <x v="7"/>
    <s v="food trucks"/>
    <x v="1181"/>
    <x v="1181"/>
  </r>
  <r>
    <n v="1182"/>
    <s v="J &amp; D Rolling Smoke BBQ expansion"/>
    <x v="1181"/>
    <n v="1000"/>
    <n v="42"/>
    <x v="2"/>
    <x v="0"/>
    <s v="USD"/>
    <n v="1484239320"/>
    <n v="1482609088"/>
    <b v="0"/>
    <x v="80"/>
    <b v="0"/>
    <x v="913"/>
    <n v="10.5"/>
    <x v="7"/>
    <s v="food trucks"/>
    <x v="1182"/>
    <x v="1182"/>
  </r>
  <r>
    <n v="1183"/>
    <s v="Freshie's Donuts Food Trailer"/>
    <x v="1182"/>
    <n v="2500"/>
    <n v="100"/>
    <x v="2"/>
    <x v="0"/>
    <s v="USD"/>
    <n v="1478059140"/>
    <n v="1476391223"/>
    <b v="0"/>
    <x v="83"/>
    <b v="0"/>
    <x v="914"/>
    <n v="33.333333333333336"/>
    <x v="7"/>
    <s v="food trucks"/>
    <x v="1183"/>
    <x v="1183"/>
  </r>
  <r>
    <n v="1184"/>
    <s v="2016/2017 Cyclocross Album"/>
    <x v="1183"/>
    <n v="22000"/>
    <n v="23086"/>
    <x v="0"/>
    <x v="1"/>
    <s v="GBP"/>
    <n v="1486391011"/>
    <n v="1483712611"/>
    <b v="0"/>
    <x v="269"/>
    <b v="1"/>
    <x v="915"/>
    <n v="61.562666666666665"/>
    <x v="8"/>
    <s v="photobooks"/>
    <x v="1184"/>
    <x v="1184"/>
  </r>
  <r>
    <n v="1185"/>
    <s v="Katrina  Reflections"/>
    <x v="1184"/>
    <n v="12500"/>
    <n v="13180"/>
    <x v="0"/>
    <x v="0"/>
    <s v="USD"/>
    <n v="1433736000"/>
    <n v="1430945149"/>
    <b v="0"/>
    <x v="112"/>
    <b v="1"/>
    <x v="916"/>
    <n v="118.73873873873873"/>
    <x v="8"/>
    <s v="photobooks"/>
    <x v="1185"/>
    <x v="1185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x v="252"/>
    <b v="1"/>
    <x v="589"/>
    <n v="65.081300813008127"/>
    <x v="8"/>
    <s v="photobooks"/>
    <x v="1186"/>
    <x v="1186"/>
  </r>
  <r>
    <n v="1187"/>
    <s v="&quot;SUNDANCERS: The Men of Utah&quot;"/>
    <x v="1186"/>
    <n v="8750"/>
    <n v="9111"/>
    <x v="0"/>
    <x v="0"/>
    <s v="USD"/>
    <n v="1431885600"/>
    <n v="1429133323"/>
    <b v="0"/>
    <x v="16"/>
    <b v="1"/>
    <x v="917"/>
    <n v="130.15714285714284"/>
    <x v="8"/>
    <s v="photobooks"/>
    <x v="1187"/>
    <x v="1187"/>
  </r>
  <r>
    <n v="1188"/>
    <s v="Because Dance."/>
    <x v="1187"/>
    <n v="2000"/>
    <n v="3211"/>
    <x v="0"/>
    <x v="5"/>
    <s v="CAD"/>
    <n v="1482943740"/>
    <n v="1481129340"/>
    <b v="0"/>
    <x v="268"/>
    <b v="1"/>
    <x v="918"/>
    <n v="37.776470588235291"/>
    <x v="8"/>
    <s v="photobooks"/>
    <x v="1188"/>
    <x v="1188"/>
  </r>
  <r>
    <n v="1189"/>
    <s v="Road Ramblers"/>
    <x v="1188"/>
    <n v="9000"/>
    <n v="9700"/>
    <x v="0"/>
    <x v="0"/>
    <s v="USD"/>
    <n v="1467242995"/>
    <n v="1465428595"/>
    <b v="0"/>
    <x v="48"/>
    <b v="1"/>
    <x v="919"/>
    <n v="112.79069767441861"/>
    <x v="8"/>
    <s v="photobooks"/>
    <x v="1189"/>
    <x v="1189"/>
  </r>
  <r>
    <n v="1190"/>
    <s v="The Reality Of Chronic Illness - The Book"/>
    <x v="1189"/>
    <n v="500"/>
    <n v="675"/>
    <x v="0"/>
    <x v="0"/>
    <s v="USD"/>
    <n v="1409500725"/>
    <n v="1406908725"/>
    <b v="0"/>
    <x v="62"/>
    <b v="1"/>
    <x v="920"/>
    <n v="51.92307692307692"/>
    <x v="8"/>
    <s v="photobooks"/>
    <x v="1190"/>
    <x v="1190"/>
  </r>
  <r>
    <n v="1191"/>
    <s v="Good Morning Japan"/>
    <x v="1190"/>
    <n v="2700"/>
    <n v="2945"/>
    <x v="0"/>
    <x v="0"/>
    <s v="USD"/>
    <n v="1458480560"/>
    <n v="1455892160"/>
    <b v="0"/>
    <x v="51"/>
    <b v="1"/>
    <x v="921"/>
    <n v="89.242424242424249"/>
    <x v="8"/>
    <s v="photobooks"/>
    <x v="1191"/>
    <x v="1191"/>
  </r>
  <r>
    <n v="1192"/>
    <s v="Other Worlds - A Make 100 Project"/>
    <x v="1191"/>
    <n v="100"/>
    <n v="290"/>
    <x v="0"/>
    <x v="1"/>
    <s v="GBP"/>
    <n v="1486814978"/>
    <n v="1484222978"/>
    <b v="0"/>
    <x v="41"/>
    <b v="1"/>
    <x v="922"/>
    <n v="19.333333333333332"/>
    <x v="8"/>
    <s v="photobooks"/>
    <x v="1192"/>
    <x v="1192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x v="270"/>
    <b v="1"/>
    <x v="923"/>
    <n v="79.967032967032964"/>
    <x v="8"/>
    <s v="photobooks"/>
    <x v="1193"/>
    <x v="1193"/>
  </r>
  <r>
    <n v="1194"/>
    <s v="Atlantic Light: The West Coast of Ireland in Photographs"/>
    <x v="1193"/>
    <n v="12500"/>
    <n v="40280"/>
    <x v="0"/>
    <x v="17"/>
    <s v="EUR"/>
    <n v="1428493379"/>
    <n v="1425901379"/>
    <b v="0"/>
    <x v="271"/>
    <b v="1"/>
    <x v="924"/>
    <n v="56.414565826330531"/>
    <x v="8"/>
    <s v="photobooks"/>
    <x v="1194"/>
    <x v="1194"/>
  </r>
  <r>
    <n v="1195"/>
    <s v="CALAMITA/Ã€ project"/>
    <x v="1194"/>
    <n v="10000"/>
    <n v="13500"/>
    <x v="0"/>
    <x v="13"/>
    <s v="EUR"/>
    <n v="1450602000"/>
    <n v="1445415653"/>
    <b v="0"/>
    <x v="203"/>
    <b v="1"/>
    <x v="920"/>
    <n v="79.411764705882348"/>
    <x v="8"/>
    <s v="photobooks"/>
    <x v="1195"/>
    <x v="1195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x v="272"/>
    <b v="1"/>
    <x v="925"/>
    <n v="76.439453125"/>
    <x v="8"/>
    <s v="photobooks"/>
    <x v="1196"/>
    <x v="1196"/>
  </r>
  <r>
    <n v="1197"/>
    <s v="Brewtography Project: Discovering Colorado Breweries"/>
    <x v="1196"/>
    <n v="15000"/>
    <n v="37994"/>
    <x v="0"/>
    <x v="0"/>
    <s v="USD"/>
    <n v="1465797540"/>
    <n v="1463155034"/>
    <b v="0"/>
    <x v="100"/>
    <b v="1"/>
    <x v="926"/>
    <n v="121"/>
    <x v="8"/>
    <s v="photobooks"/>
    <x v="1197"/>
    <x v="1197"/>
  </r>
  <r>
    <n v="1198"/>
    <s v="The White Desert: Wildlife &amp; Antarctica photobook"/>
    <x v="1197"/>
    <n v="3500"/>
    <n v="9121"/>
    <x v="0"/>
    <x v="0"/>
    <s v="USD"/>
    <n v="1451530800"/>
    <n v="1448463086"/>
    <b v="0"/>
    <x v="157"/>
    <b v="1"/>
    <x v="927"/>
    <n v="54.616766467065865"/>
    <x v="8"/>
    <s v="photobooks"/>
    <x v="1198"/>
    <x v="1198"/>
  </r>
  <r>
    <n v="1199"/>
    <s v="The portrait of the forgotten: Syrian refugees in Jordan"/>
    <x v="1198"/>
    <n v="2658"/>
    <n v="2693"/>
    <x v="0"/>
    <x v="1"/>
    <s v="GBP"/>
    <n v="1436380200"/>
    <n v="1433615400"/>
    <b v="0"/>
    <x v="82"/>
    <b v="1"/>
    <x v="928"/>
    <n v="299.22222222222223"/>
    <x v="8"/>
    <s v="photobooks"/>
    <x v="1199"/>
    <x v="1199"/>
  </r>
  <r>
    <n v="1200"/>
    <s v="Modern Nomads"/>
    <x v="1199"/>
    <n v="4800"/>
    <n v="6029"/>
    <x v="0"/>
    <x v="0"/>
    <s v="USD"/>
    <n v="1429183656"/>
    <n v="1427369256"/>
    <b v="0"/>
    <x v="273"/>
    <b v="1"/>
    <x v="929"/>
    <n v="58.533980582524272"/>
    <x v="8"/>
    <s v="photobooks"/>
    <x v="1200"/>
    <x v="1200"/>
  </r>
  <r>
    <n v="1201"/>
    <s v="Invisible People of Belarus"/>
    <x v="1200"/>
    <n v="6000"/>
    <n v="6146.27"/>
    <x v="0"/>
    <x v="1"/>
    <s v="GBP"/>
    <n v="1468593246"/>
    <n v="1466001246"/>
    <b v="0"/>
    <x v="112"/>
    <b v="1"/>
    <x v="930"/>
    <n v="55.371801801801809"/>
    <x v="8"/>
    <s v="photobooks"/>
    <x v="1201"/>
    <x v="1201"/>
  </r>
  <r>
    <n v="1202"/>
    <s v="&quot;Angus O'Callaghan. Melbourne.&quot; 1968 - 1971"/>
    <x v="1201"/>
    <n v="25000"/>
    <n v="49811"/>
    <x v="0"/>
    <x v="2"/>
    <s v="AUD"/>
    <n v="1435388154"/>
    <n v="1432796154"/>
    <b v="0"/>
    <x v="197"/>
    <b v="1"/>
    <x v="931"/>
    <n v="183.80442804428046"/>
    <x v="8"/>
    <s v="photobooks"/>
    <x v="1202"/>
    <x v="1202"/>
  </r>
  <r>
    <n v="1203"/>
    <s v="reAPPEARANCES   a limited edition photography book"/>
    <x v="1202"/>
    <n v="16300"/>
    <n v="16700"/>
    <x v="0"/>
    <x v="0"/>
    <s v="USD"/>
    <n v="1433083527"/>
    <n v="1430491527"/>
    <b v="0"/>
    <x v="21"/>
    <b v="1"/>
    <x v="932"/>
    <n v="165.34653465346534"/>
    <x v="8"/>
    <s v="photobooks"/>
    <x v="1203"/>
    <x v="1203"/>
  </r>
  <r>
    <n v="1204"/>
    <s v="Miles From Los Angeles - A Photo Book of the Western U.S."/>
    <x v="1203"/>
    <n v="13000"/>
    <n v="13383"/>
    <x v="0"/>
    <x v="0"/>
    <s v="USD"/>
    <n v="1449205200"/>
    <n v="1445363833"/>
    <b v="0"/>
    <x v="7"/>
    <b v="1"/>
    <x v="933"/>
    <n v="234.78947368421052"/>
    <x v="8"/>
    <s v="photobooks"/>
    <x v="1204"/>
    <x v="1204"/>
  </r>
  <r>
    <n v="1205"/>
    <s v="Afro-Iran:Â The Unknown Minority"/>
    <x v="1204"/>
    <n v="13000"/>
    <n v="13112"/>
    <x v="0"/>
    <x v="12"/>
    <s v="EUR"/>
    <n v="1434197351"/>
    <n v="1431605351"/>
    <b v="0"/>
    <x v="95"/>
    <b v="1"/>
    <x v="934"/>
    <n v="211.48387096774192"/>
    <x v="8"/>
    <s v="photobooks"/>
    <x v="1205"/>
    <x v="1205"/>
  </r>
  <r>
    <n v="1206"/>
    <s v="Until I Gush Forth / Limited Edition Zine by Esthaem"/>
    <x v="1205"/>
    <n v="900"/>
    <n v="1035"/>
    <x v="0"/>
    <x v="15"/>
    <s v="EUR"/>
    <n v="1489238940"/>
    <n v="1486406253"/>
    <b v="0"/>
    <x v="58"/>
    <b v="1"/>
    <x v="935"/>
    <n v="32.34375"/>
    <x v="8"/>
    <s v="photobooks"/>
    <x v="1206"/>
    <x v="1206"/>
  </r>
  <r>
    <n v="1207"/>
    <s v="ITALIANA"/>
    <x v="1206"/>
    <n v="16700"/>
    <n v="17396"/>
    <x v="0"/>
    <x v="13"/>
    <s v="EUR"/>
    <n v="1459418400"/>
    <n v="1456827573"/>
    <b v="0"/>
    <x v="261"/>
    <b v="1"/>
    <x v="936"/>
    <n v="123.37588652482269"/>
    <x v="8"/>
    <s v="photobooks"/>
    <x v="1207"/>
    <x v="1207"/>
  </r>
  <r>
    <n v="1208"/>
    <s v="Into The Great White Sands"/>
    <x v="1207"/>
    <n v="10000"/>
    <n v="15530"/>
    <x v="0"/>
    <x v="0"/>
    <s v="USD"/>
    <n v="1458835264"/>
    <n v="1456246864"/>
    <b v="0"/>
    <x v="11"/>
    <b v="1"/>
    <x v="937"/>
    <n v="207.06666666666666"/>
    <x v="8"/>
    <s v="photobooks"/>
    <x v="1208"/>
    <x v="1208"/>
  </r>
  <r>
    <n v="1209"/>
    <s v="Israel: An Inspiring Photographic Journey (Photobook)"/>
    <x v="1208"/>
    <n v="6000"/>
    <n v="6360"/>
    <x v="0"/>
    <x v="0"/>
    <s v="USD"/>
    <n v="1488053905"/>
    <n v="1485461905"/>
    <b v="0"/>
    <x v="67"/>
    <b v="1"/>
    <x v="938"/>
    <n v="138.2608695652174"/>
    <x v="8"/>
    <s v="photobooks"/>
    <x v="1209"/>
    <x v="1209"/>
  </r>
  <r>
    <n v="1210"/>
    <s v="Det Andra GÃ¶teborg"/>
    <x v="1209"/>
    <n v="20000"/>
    <n v="50863"/>
    <x v="0"/>
    <x v="11"/>
    <s v="SEK"/>
    <n v="1433106000"/>
    <n v="1431124572"/>
    <b v="0"/>
    <x v="273"/>
    <b v="1"/>
    <x v="939"/>
    <n v="493.81553398058253"/>
    <x v="8"/>
    <s v="photobooks"/>
    <x v="1210"/>
    <x v="1210"/>
  </r>
  <r>
    <n v="1211"/>
    <s v="500 Views of Japan"/>
    <x v="1210"/>
    <n v="1000"/>
    <n v="1011"/>
    <x v="0"/>
    <x v="5"/>
    <s v="CAD"/>
    <n v="1465505261"/>
    <n v="1464209261"/>
    <b v="0"/>
    <x v="79"/>
    <b v="1"/>
    <x v="940"/>
    <n v="168.5"/>
    <x v="8"/>
    <s v="photobooks"/>
    <x v="1211"/>
    <x v="1211"/>
  </r>
  <r>
    <n v="1212"/>
    <s v="Faces of Yoga: A Coffee Table Photo Book"/>
    <x v="1211"/>
    <n v="2500"/>
    <n v="3226"/>
    <x v="0"/>
    <x v="0"/>
    <s v="USD"/>
    <n v="1448586000"/>
    <n v="1447195695"/>
    <b v="0"/>
    <x v="183"/>
    <b v="1"/>
    <x v="941"/>
    <n v="38.867469879518069"/>
    <x v="8"/>
    <s v="photobooks"/>
    <x v="1212"/>
    <x v="1212"/>
  </r>
  <r>
    <n v="1213"/>
    <s v="Iceland Impressions: photographs by Iwona and Adam Balcy"/>
    <x v="1212"/>
    <n v="6500"/>
    <n v="6645"/>
    <x v="0"/>
    <x v="1"/>
    <s v="GBP"/>
    <n v="1485886100"/>
    <n v="1482862100"/>
    <b v="0"/>
    <x v="52"/>
    <b v="1"/>
    <x v="942"/>
    <n v="61.527777777777779"/>
    <x v="8"/>
    <s v="photobooks"/>
    <x v="1213"/>
    <x v="1213"/>
  </r>
  <r>
    <n v="1214"/>
    <s v="Framed Himalaya: Lachen Valley (Campaign Part - 2)"/>
    <x v="1213"/>
    <n v="2000"/>
    <n v="2636"/>
    <x v="0"/>
    <x v="0"/>
    <s v="USD"/>
    <n v="1433880605"/>
    <n v="1428696605"/>
    <b v="0"/>
    <x v="20"/>
    <b v="1"/>
    <x v="943"/>
    <n v="105.44"/>
    <x v="8"/>
    <s v="photobooks"/>
    <x v="1214"/>
    <x v="1214"/>
  </r>
  <r>
    <n v="1215"/>
    <s v="ShootTokyo: The Book"/>
    <x v="1214"/>
    <n v="5000"/>
    <n v="39304.01"/>
    <x v="0"/>
    <x v="0"/>
    <s v="USD"/>
    <n v="1401487756"/>
    <n v="1398895756"/>
    <b v="0"/>
    <x v="274"/>
    <b v="1"/>
    <x v="944"/>
    <n v="71.592003642987251"/>
    <x v="8"/>
    <s v="photobooks"/>
    <x v="1215"/>
    <x v="1215"/>
  </r>
  <r>
    <n v="1216"/>
    <s v="In Training: a book of Bonsai photographs"/>
    <x v="1215"/>
    <n v="14000"/>
    <n v="20398"/>
    <x v="0"/>
    <x v="0"/>
    <s v="USD"/>
    <n v="1443826980"/>
    <n v="1441032457"/>
    <b v="0"/>
    <x v="147"/>
    <b v="1"/>
    <x v="945"/>
    <n v="91.882882882882882"/>
    <x v="8"/>
    <s v="photobooks"/>
    <x v="1216"/>
    <x v="1216"/>
  </r>
  <r>
    <n v="1217"/>
    <s v="Either Limits or Contradictions-A Photo Book in three parts"/>
    <x v="1216"/>
    <n v="26500"/>
    <n v="27189"/>
    <x v="0"/>
    <x v="0"/>
    <s v="USD"/>
    <n v="1468524340"/>
    <n v="1465932340"/>
    <b v="0"/>
    <x v="275"/>
    <b v="1"/>
    <x v="946"/>
    <n v="148.57377049180329"/>
    <x v="8"/>
    <s v="photobooks"/>
    <x v="1217"/>
    <x v="1217"/>
  </r>
  <r>
    <n v="1218"/>
    <s v="The Alaska Range"/>
    <x v="1217"/>
    <n v="9000"/>
    <n v="15505"/>
    <x v="0"/>
    <x v="0"/>
    <s v="USD"/>
    <n v="1446346800"/>
    <n v="1443714800"/>
    <b v="0"/>
    <x v="30"/>
    <b v="1"/>
    <x v="947"/>
    <n v="174.2134831460674"/>
    <x v="8"/>
    <s v="photobooks"/>
    <x v="1218"/>
    <x v="1218"/>
  </r>
  <r>
    <n v="1219"/>
    <s v="The Box"/>
    <x v="1218"/>
    <n v="16350"/>
    <n v="26024"/>
    <x v="0"/>
    <x v="0"/>
    <s v="USD"/>
    <n v="1476961513"/>
    <n v="1474369513"/>
    <b v="0"/>
    <x v="35"/>
    <b v="1"/>
    <x v="948"/>
    <n v="102.86166007905139"/>
    <x v="8"/>
    <s v="photobooks"/>
    <x v="1219"/>
    <x v="1219"/>
  </r>
  <r>
    <n v="1220"/>
    <s v="All The People"/>
    <x v="1219"/>
    <n v="15000"/>
    <n v="15565"/>
    <x v="0"/>
    <x v="12"/>
    <s v="EUR"/>
    <n v="1440515112"/>
    <n v="1437923112"/>
    <b v="0"/>
    <x v="205"/>
    <b v="1"/>
    <x v="949"/>
    <n v="111.17857142857143"/>
    <x v="8"/>
    <s v="photobooks"/>
    <x v="1220"/>
    <x v="12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x v="273"/>
    <b v="1"/>
    <x v="950"/>
    <n v="23.796213592233013"/>
    <x v="8"/>
    <s v="photobooks"/>
    <x v="1221"/>
    <x v="1221"/>
  </r>
  <r>
    <n v="1222"/>
    <s v="Project Pilgrim"/>
    <x v="1221"/>
    <n v="4000"/>
    <n v="11215"/>
    <x v="0"/>
    <x v="5"/>
    <s v="CAD"/>
    <n v="1459483200"/>
    <n v="1456852647"/>
    <b v="0"/>
    <x v="276"/>
    <b v="1"/>
    <x v="951"/>
    <n v="81.268115942028984"/>
    <x v="8"/>
    <s v="photobooks"/>
    <x v="1222"/>
    <x v="1222"/>
  </r>
  <r>
    <n v="1223"/>
    <s v="YOSEMITE PEOPLE"/>
    <x v="1222"/>
    <n v="19800"/>
    <n v="22197"/>
    <x v="0"/>
    <x v="0"/>
    <s v="USD"/>
    <n v="1478754909"/>
    <n v="1476159309"/>
    <b v="0"/>
    <x v="277"/>
    <b v="1"/>
    <x v="952"/>
    <n v="116.21465968586388"/>
    <x v="8"/>
    <s v="photobooks"/>
    <x v="1223"/>
    <x v="1223"/>
  </r>
  <r>
    <n v="1224"/>
    <s v="&quot;I Dreamed Last Night&quot; Album (Canceled)"/>
    <x v="1223"/>
    <n v="15000"/>
    <n v="1060"/>
    <x v="1"/>
    <x v="0"/>
    <s v="USD"/>
    <n v="1402060302"/>
    <n v="1396876302"/>
    <b v="0"/>
    <x v="59"/>
    <b v="0"/>
    <x v="953"/>
    <n v="58.888888888888886"/>
    <x v="4"/>
    <s v="world music"/>
    <x v="1224"/>
    <x v="1224"/>
  </r>
  <r>
    <n v="1225"/>
    <s v="Cesar Chavez's First Music Album (Canceled)"/>
    <x v="1224"/>
    <n v="3000"/>
    <n v="132"/>
    <x v="1"/>
    <x v="0"/>
    <s v="USD"/>
    <n v="1382478278"/>
    <n v="1377294278"/>
    <b v="0"/>
    <x v="83"/>
    <b v="0"/>
    <x v="954"/>
    <n v="44"/>
    <x v="4"/>
    <s v="world music"/>
    <x v="1225"/>
    <x v="1225"/>
  </r>
  <r>
    <n v="1226"/>
    <s v="Pavlo is Filming  a PBS Concert Special (Canceled)"/>
    <x v="1225"/>
    <n v="50000"/>
    <n v="1937"/>
    <x v="1"/>
    <x v="0"/>
    <s v="USD"/>
    <n v="1398042000"/>
    <n v="1395089981"/>
    <b v="0"/>
    <x v="244"/>
    <b v="0"/>
    <x v="955"/>
    <n v="48.424999999999997"/>
    <x v="4"/>
    <s v="world music"/>
    <x v="1226"/>
    <x v="1226"/>
  </r>
  <r>
    <n v="1227"/>
    <s v="Beast of the Beats VIII Webster Hall, NY (Nov 6-9 2014)"/>
    <x v="1226"/>
    <n v="2000"/>
    <n v="0"/>
    <x v="1"/>
    <x v="0"/>
    <s v="USD"/>
    <n v="1407394800"/>
    <n v="1404770616"/>
    <b v="0"/>
    <x v="78"/>
    <b v="0"/>
    <x v="109"/>
    <e v="#DIV/0!"/>
    <x v="4"/>
    <s v="world music"/>
    <x v="1227"/>
    <x v="1227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x v="54"/>
    <b v="0"/>
    <x v="956"/>
    <n v="61.041666666666664"/>
    <x v="4"/>
    <s v="world music"/>
    <x v="1228"/>
    <x v="1228"/>
  </r>
  <r>
    <n v="1229"/>
    <s v="Agni Varsha - opera by Vanraj Bhatia - world premiere"/>
    <x v="1228"/>
    <n v="2750"/>
    <n v="25"/>
    <x v="1"/>
    <x v="0"/>
    <s v="USD"/>
    <n v="1334592000"/>
    <n v="1331982127"/>
    <b v="0"/>
    <x v="29"/>
    <b v="0"/>
    <x v="957"/>
    <n v="25"/>
    <x v="4"/>
    <s v="world music"/>
    <x v="1229"/>
    <x v="1229"/>
  </r>
  <r>
    <n v="1230"/>
    <s v="A Tribute to DC Talk:  Live Concert &amp; DVD (Canceled)"/>
    <x v="1229"/>
    <n v="500000"/>
    <n v="0"/>
    <x v="1"/>
    <x v="0"/>
    <s v="USD"/>
    <n v="1298589630"/>
    <n v="1295997630"/>
    <b v="0"/>
    <x v="78"/>
    <b v="0"/>
    <x v="109"/>
    <e v="#DIV/0!"/>
    <x v="4"/>
    <s v="world music"/>
    <x v="1230"/>
    <x v="1230"/>
  </r>
  <r>
    <n v="1231"/>
    <s v="Villapalooza - Little Village Music Festival (Canceled)"/>
    <x v="1230"/>
    <n v="5000"/>
    <n v="0"/>
    <x v="1"/>
    <x v="0"/>
    <s v="USD"/>
    <n v="1440723600"/>
    <n v="1436394968"/>
    <b v="0"/>
    <x v="78"/>
    <b v="0"/>
    <x v="109"/>
    <e v="#DIV/0!"/>
    <x v="4"/>
    <s v="world music"/>
    <x v="1231"/>
    <x v="1231"/>
  </r>
  <r>
    <n v="1232"/>
    <s v="A very effective CD-Book for the Bilingual Pre-Kinder Class!"/>
    <x v="1231"/>
    <n v="5000"/>
    <n v="40"/>
    <x v="1"/>
    <x v="0"/>
    <s v="USD"/>
    <n v="1381090870"/>
    <n v="1377030070"/>
    <b v="0"/>
    <x v="29"/>
    <b v="0"/>
    <x v="417"/>
    <n v="40"/>
    <x v="4"/>
    <s v="world music"/>
    <x v="1232"/>
    <x v="1232"/>
  </r>
  <r>
    <n v="1233"/>
    <s v="Shakulute (Shakuhachi mouthpiece for Alto Flute) (Canceled)"/>
    <x v="1232"/>
    <n v="1000"/>
    <n v="116"/>
    <x v="1"/>
    <x v="0"/>
    <s v="USD"/>
    <n v="1329864374"/>
    <n v="1328049974"/>
    <b v="0"/>
    <x v="79"/>
    <b v="0"/>
    <x v="958"/>
    <n v="19.333333333333332"/>
    <x v="4"/>
    <s v="world music"/>
    <x v="1233"/>
    <x v="1233"/>
  </r>
  <r>
    <n v="1234"/>
    <s v="Lionstar International Tour 2015 (Canceled)"/>
    <x v="1233"/>
    <n v="50000"/>
    <n v="0"/>
    <x v="1"/>
    <x v="1"/>
    <s v="GBP"/>
    <n v="1422903342"/>
    <n v="1420311342"/>
    <b v="0"/>
    <x v="78"/>
    <b v="0"/>
    <x v="109"/>
    <e v="#DIV/0!"/>
    <x v="4"/>
    <s v="world music"/>
    <x v="1234"/>
    <x v="1234"/>
  </r>
  <r>
    <n v="1235"/>
    <s v="Afternoon of Shakuhachi and Koto Music - CD Project"/>
    <x v="1234"/>
    <n v="7534"/>
    <n v="210"/>
    <x v="1"/>
    <x v="0"/>
    <s v="USD"/>
    <n v="1387077299"/>
    <n v="1383621299"/>
    <b v="0"/>
    <x v="79"/>
    <b v="0"/>
    <x v="959"/>
    <n v="35"/>
    <x v="4"/>
    <s v="world music"/>
    <x v="1235"/>
    <x v="1235"/>
  </r>
  <r>
    <n v="1236"/>
    <s v="&quot;Volando&quot; CD Release (Canceled)"/>
    <x v="1235"/>
    <n v="2500"/>
    <n v="0"/>
    <x v="1"/>
    <x v="0"/>
    <s v="USD"/>
    <n v="1343491200"/>
    <n v="1342801164"/>
    <b v="0"/>
    <x v="78"/>
    <b v="0"/>
    <x v="109"/>
    <e v="#DIV/0!"/>
    <x v="4"/>
    <s v="world music"/>
    <x v="1236"/>
    <x v="1236"/>
  </r>
  <r>
    <n v="1237"/>
    <s v="John Grover touches the world (Canceled)"/>
    <x v="1236"/>
    <n v="25000"/>
    <n v="0"/>
    <x v="1"/>
    <x v="0"/>
    <s v="USD"/>
    <n v="1345790865"/>
    <n v="1344062865"/>
    <b v="0"/>
    <x v="78"/>
    <b v="0"/>
    <x v="109"/>
    <e v="#DIV/0!"/>
    <x v="4"/>
    <s v="world music"/>
    <x v="1237"/>
    <x v="1237"/>
  </r>
  <r>
    <n v="1238"/>
    <s v="Life Music-Healing through Song (Canceled)"/>
    <x v="1237"/>
    <n v="1000"/>
    <n v="178"/>
    <x v="1"/>
    <x v="0"/>
    <s v="USD"/>
    <n v="1312641536"/>
    <n v="1310049536"/>
    <b v="0"/>
    <x v="83"/>
    <b v="0"/>
    <x v="960"/>
    <n v="59.333333333333336"/>
    <x v="4"/>
    <s v="world music"/>
    <x v="1238"/>
    <x v="1238"/>
  </r>
  <r>
    <n v="1239"/>
    <s v="Help Calmenco! finance new CD and Tour (Canceled)"/>
    <x v="1238"/>
    <n v="2500"/>
    <n v="0"/>
    <x v="1"/>
    <x v="0"/>
    <s v="USD"/>
    <n v="1325804767"/>
    <n v="1323212767"/>
    <b v="0"/>
    <x v="78"/>
    <b v="0"/>
    <x v="109"/>
    <e v="#DIV/0!"/>
    <x v="4"/>
    <s v="world music"/>
    <x v="1239"/>
    <x v="1239"/>
  </r>
  <r>
    <n v="1240"/>
    <s v="Message of Peace, Love &amp; Unity (Canceled)"/>
    <x v="1239"/>
    <n v="8000"/>
    <n v="241"/>
    <x v="1"/>
    <x v="0"/>
    <s v="USD"/>
    <n v="1373665860"/>
    <n v="1368579457"/>
    <b v="0"/>
    <x v="22"/>
    <b v="0"/>
    <x v="961"/>
    <n v="30.125"/>
    <x v="4"/>
    <s v="world music"/>
    <x v="1240"/>
    <x v="1240"/>
  </r>
  <r>
    <n v="1241"/>
    <s v="Create The World's Music Shack for students! (education!)"/>
    <x v="1240"/>
    <n v="5000"/>
    <n v="2537"/>
    <x v="1"/>
    <x v="0"/>
    <s v="USD"/>
    <n v="1414994340"/>
    <n v="1413057980"/>
    <b v="0"/>
    <x v="69"/>
    <b v="0"/>
    <x v="962"/>
    <n v="74.617647058823536"/>
    <x v="4"/>
    <s v="world music"/>
    <x v="1241"/>
    <x v="1241"/>
  </r>
  <r>
    <n v="1242"/>
    <s v="Add your voice to Cellphonia 9/11 (Canceled)"/>
    <x v="1241"/>
    <n v="911"/>
    <n v="5"/>
    <x v="1"/>
    <x v="0"/>
    <s v="USD"/>
    <n v="1315747080"/>
    <n v="1314417502"/>
    <b v="0"/>
    <x v="29"/>
    <b v="0"/>
    <x v="963"/>
    <n v="5"/>
    <x v="4"/>
    <s v="world music"/>
    <x v="1242"/>
    <x v="1242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x v="44"/>
    <b v="0"/>
    <x v="964"/>
    <n v="44.5"/>
    <x v="4"/>
    <s v="world music"/>
    <x v="1243"/>
    <x v="1243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x v="43"/>
    <b v="1"/>
    <x v="965"/>
    <n v="46.133333333333333"/>
    <x v="4"/>
    <s v="rock"/>
    <x v="1244"/>
    <x v="1244"/>
  </r>
  <r>
    <n v="1245"/>
    <s v="Help Smokey Folk Create Our First Album &amp; Music Video"/>
    <x v="1244"/>
    <n v="2000"/>
    <n v="2405"/>
    <x v="0"/>
    <x v="0"/>
    <s v="USD"/>
    <n v="1402755834"/>
    <n v="1400163834"/>
    <b v="1"/>
    <x v="57"/>
    <b v="1"/>
    <x v="966"/>
    <n v="141.47058823529412"/>
    <x v="4"/>
    <s v="rock"/>
    <x v="1245"/>
    <x v="1245"/>
  </r>
  <r>
    <n v="1246"/>
    <s v="Candy Warpop &quot;Smilef**ker&quot; Music Video"/>
    <x v="1245"/>
    <n v="2000"/>
    <n v="2340"/>
    <x v="0"/>
    <x v="0"/>
    <s v="USD"/>
    <n v="1323136949"/>
    <n v="1319245349"/>
    <b v="1"/>
    <x v="162"/>
    <b v="1"/>
    <x v="967"/>
    <n v="75.483870967741936"/>
    <x v="4"/>
    <s v="rock"/>
    <x v="1246"/>
    <x v="1246"/>
  </r>
  <r>
    <n v="1247"/>
    <s v="BRAIN DEAD to record debut EP with SLAYER producer!"/>
    <x v="1246"/>
    <n v="3500"/>
    <n v="4275"/>
    <x v="0"/>
    <x v="0"/>
    <s v="USD"/>
    <n v="1367823655"/>
    <n v="1365231655"/>
    <b v="1"/>
    <x v="133"/>
    <b v="1"/>
    <x v="968"/>
    <n v="85.5"/>
    <x v="4"/>
    <s v="rock"/>
    <x v="1247"/>
    <x v="1247"/>
  </r>
  <r>
    <n v="1248"/>
    <s v="The Vandies // Full length album!"/>
    <x v="1247"/>
    <n v="2500"/>
    <n v="3791"/>
    <x v="0"/>
    <x v="0"/>
    <s v="USD"/>
    <n v="1402642740"/>
    <n v="1399563953"/>
    <b v="1"/>
    <x v="211"/>
    <b v="1"/>
    <x v="969"/>
    <n v="64.254237288135599"/>
    <x v="4"/>
    <s v="rock"/>
    <x v="1248"/>
    <x v="1248"/>
  </r>
  <r>
    <n v="1249"/>
    <s v="Matt Stansberry &amp; The Romance - Debut EP"/>
    <x v="1248"/>
    <n v="5000"/>
    <n v="5222"/>
    <x v="0"/>
    <x v="0"/>
    <s v="USD"/>
    <n v="1341683211"/>
    <n v="1339091211"/>
    <b v="1"/>
    <x v="75"/>
    <b v="1"/>
    <x v="970"/>
    <n v="64.46913580246914"/>
    <x v="4"/>
    <s v="rock"/>
    <x v="1249"/>
    <x v="1249"/>
  </r>
  <r>
    <n v="1250"/>
    <s v="Willy Porter - Human Kindness"/>
    <x v="1249"/>
    <n v="30000"/>
    <n v="60046"/>
    <x v="0"/>
    <x v="0"/>
    <s v="USD"/>
    <n v="1410017131"/>
    <n v="1406129131"/>
    <b v="1"/>
    <x v="278"/>
    <b v="1"/>
    <x v="971"/>
    <n v="118.2007874015748"/>
    <x v="4"/>
    <s v="rock"/>
    <x v="1250"/>
    <x v="1250"/>
  </r>
  <r>
    <n v="1251"/>
    <s v="Jack Oblivian Harlan t Bobo Limes european tour"/>
    <x v="1250"/>
    <n v="6000"/>
    <n v="6108"/>
    <x v="0"/>
    <x v="0"/>
    <s v="USD"/>
    <n v="1316979167"/>
    <n v="1311795167"/>
    <b v="1"/>
    <x v="142"/>
    <b v="1"/>
    <x v="972"/>
    <n v="82.540540540540547"/>
    <x v="4"/>
    <s v="rock"/>
    <x v="1251"/>
    <x v="125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x v="261"/>
    <b v="1"/>
    <x v="973"/>
    <n v="34.170212765957444"/>
    <x v="4"/>
    <s v="rock"/>
    <x v="1252"/>
    <x v="1252"/>
  </r>
  <r>
    <n v="1253"/>
    <s v="Suburban Legends: New Album"/>
    <x v="1252"/>
    <n v="10"/>
    <n v="30383.32"/>
    <x v="0"/>
    <x v="0"/>
    <s v="USD"/>
    <n v="1409770107"/>
    <n v="1407178107"/>
    <b v="1"/>
    <x v="279"/>
    <b v="1"/>
    <x v="974"/>
    <n v="42.73322081575246"/>
    <x v="4"/>
    <s v="rock"/>
    <x v="1253"/>
    <x v="1253"/>
  </r>
  <r>
    <n v="1254"/>
    <s v="Album4"/>
    <x v="1253"/>
    <n v="6700"/>
    <n v="13323"/>
    <x v="0"/>
    <x v="0"/>
    <s v="USD"/>
    <n v="1293857940"/>
    <n v="1288968886"/>
    <b v="1"/>
    <x v="261"/>
    <b v="1"/>
    <x v="975"/>
    <n v="94.489361702127653"/>
    <x v="4"/>
    <s v="rock"/>
    <x v="1254"/>
    <x v="1254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x v="280"/>
    <b v="1"/>
    <x v="976"/>
    <n v="55.697247706422019"/>
    <x v="4"/>
    <s v="rock"/>
    <x v="1255"/>
    <x v="1255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x v="281"/>
    <b v="1"/>
    <x v="977"/>
    <n v="98.030831024930734"/>
    <x v="4"/>
    <s v="rock"/>
    <x v="1256"/>
    <x v="1256"/>
  </r>
  <r>
    <n v="1257"/>
    <s v="Three Lobed Recordings 10th ann 4xLP set (Sonic Youth, SCG+)"/>
    <x v="1256"/>
    <n v="5500"/>
    <n v="16210"/>
    <x v="0"/>
    <x v="0"/>
    <s v="USD"/>
    <n v="1301792590"/>
    <n v="1297562590"/>
    <b v="1"/>
    <x v="282"/>
    <b v="1"/>
    <x v="978"/>
    <n v="92.102272727272734"/>
    <x v="4"/>
    <s v="rock"/>
    <x v="1257"/>
    <x v="1257"/>
  </r>
  <r>
    <n v="1258"/>
    <s v="Mustard Plug New Record!"/>
    <x v="1257"/>
    <n v="12000"/>
    <n v="25577.56"/>
    <x v="0"/>
    <x v="0"/>
    <s v="USD"/>
    <n v="1377960012"/>
    <n v="1375368012"/>
    <b v="1"/>
    <x v="283"/>
    <b v="1"/>
    <x v="979"/>
    <n v="38.175462686567165"/>
    <x v="4"/>
    <s v="rock"/>
    <x v="1258"/>
    <x v="1258"/>
  </r>
  <r>
    <n v="1259"/>
    <s v="Help Falling From One complete their CD!!!"/>
    <x v="1258"/>
    <n v="2500"/>
    <n v="2606"/>
    <x v="0"/>
    <x v="0"/>
    <s v="USD"/>
    <n v="1402286340"/>
    <n v="1399504664"/>
    <b v="1"/>
    <x v="93"/>
    <b v="1"/>
    <x v="980"/>
    <n v="27.145833333333332"/>
    <x v="4"/>
    <s v="rock"/>
    <x v="1259"/>
    <x v="1259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x v="142"/>
    <b v="1"/>
    <x v="981"/>
    <n v="50.689189189189186"/>
    <x v="4"/>
    <s v="rock"/>
    <x v="1260"/>
    <x v="1260"/>
  </r>
  <r>
    <n v="1261"/>
    <s v="The Puget EP's Vinyl Release"/>
    <x v="1260"/>
    <n v="2000"/>
    <n v="2025"/>
    <x v="0"/>
    <x v="0"/>
    <s v="USD"/>
    <n v="1390983227"/>
    <n v="1388391227"/>
    <b v="1"/>
    <x v="47"/>
    <b v="1"/>
    <x v="982"/>
    <n v="38.942307692307693"/>
    <x v="4"/>
    <s v="rock"/>
    <x v="1261"/>
    <x v="126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x v="217"/>
    <b v="1"/>
    <x v="983"/>
    <n v="77.638095238095232"/>
    <x v="4"/>
    <s v="rock"/>
    <x v="1262"/>
    <x v="1262"/>
  </r>
  <r>
    <n v="1263"/>
    <s v="New Tropic Bombs EP ~ &quot;Return to Bomber Bay&quot;"/>
    <x v="1262"/>
    <n v="1500"/>
    <n v="1785"/>
    <x v="0"/>
    <x v="0"/>
    <s v="USD"/>
    <n v="1396054800"/>
    <n v="1393034470"/>
    <b v="1"/>
    <x v="14"/>
    <b v="1"/>
    <x v="984"/>
    <n v="43.536585365853661"/>
    <x v="4"/>
    <s v="rock"/>
    <x v="1263"/>
    <x v="1263"/>
  </r>
  <r>
    <n v="1264"/>
    <s v="Bear. is recording their first ep!"/>
    <x v="1263"/>
    <n v="650"/>
    <n v="1082"/>
    <x v="0"/>
    <x v="0"/>
    <s v="USD"/>
    <n v="1383062083"/>
    <n v="1380556483"/>
    <b v="1"/>
    <x v="69"/>
    <b v="1"/>
    <x v="985"/>
    <n v="31.823529411764707"/>
    <x v="4"/>
    <s v="rock"/>
    <x v="1264"/>
    <x v="1264"/>
  </r>
  <r>
    <n v="1265"/>
    <s v="The Five One [NEW ALBUM] RED BLUE GREEN GOLD"/>
    <x v="1264"/>
    <n v="3500"/>
    <n v="4170.17"/>
    <x v="0"/>
    <x v="0"/>
    <s v="USD"/>
    <n v="1291131815"/>
    <n v="1287071015"/>
    <b v="1"/>
    <x v="36"/>
    <b v="1"/>
    <x v="986"/>
    <n v="63.184393939393942"/>
    <x v="4"/>
    <s v="rock"/>
    <x v="1265"/>
    <x v="1265"/>
  </r>
  <r>
    <n v="1266"/>
    <s v="Sensory Station's First EP"/>
    <x v="1265"/>
    <n v="9500"/>
    <n v="9545"/>
    <x v="0"/>
    <x v="0"/>
    <s v="USD"/>
    <n v="1389474145"/>
    <n v="1386882145"/>
    <b v="1"/>
    <x v="133"/>
    <b v="1"/>
    <x v="987"/>
    <n v="190.9"/>
    <x v="4"/>
    <s v="rock"/>
    <x v="1266"/>
    <x v="1266"/>
  </r>
  <r>
    <n v="1267"/>
    <s v="Fountains of Wayne guitarist Jody Porter - New solo LP"/>
    <x v="1266"/>
    <n v="22000"/>
    <n v="22396"/>
    <x v="0"/>
    <x v="0"/>
    <s v="USD"/>
    <n v="1374674558"/>
    <n v="1372082558"/>
    <b v="1"/>
    <x v="180"/>
    <b v="1"/>
    <x v="972"/>
    <n v="140.85534591194968"/>
    <x v="4"/>
    <s v="rock"/>
    <x v="1267"/>
    <x v="1267"/>
  </r>
  <r>
    <n v="1268"/>
    <s v="Full Devil Jacket 2nd Album Release"/>
    <x v="1267"/>
    <n v="12000"/>
    <n v="14000"/>
    <x v="0"/>
    <x v="0"/>
    <s v="USD"/>
    <n v="1379708247"/>
    <n v="1377116247"/>
    <b v="1"/>
    <x v="0"/>
    <b v="1"/>
    <x v="988"/>
    <n v="76.92307692307692"/>
    <x v="4"/>
    <s v="rock"/>
    <x v="1268"/>
    <x v="1268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x v="190"/>
    <b v="1"/>
    <x v="989"/>
    <n v="99.15533980582525"/>
    <x v="4"/>
    <s v="rock"/>
    <x v="1269"/>
    <x v="1269"/>
  </r>
  <r>
    <n v="1270"/>
    <s v="Resolution15 records their next album, Svaha"/>
    <x v="1269"/>
    <n v="10000"/>
    <n v="11472"/>
    <x v="0"/>
    <x v="0"/>
    <s v="USD"/>
    <n v="1332704042"/>
    <n v="1327523642"/>
    <b v="1"/>
    <x v="39"/>
    <b v="1"/>
    <x v="990"/>
    <n v="67.881656804733723"/>
    <x v="4"/>
    <s v="rock"/>
    <x v="1270"/>
    <x v="1270"/>
  </r>
  <r>
    <n v="1271"/>
    <s v="Flav Martin's 30-Year Overnight Success Project"/>
    <x v="1270"/>
    <n v="7500"/>
    <n v="7635"/>
    <x v="0"/>
    <x v="0"/>
    <s v="USD"/>
    <n v="1384363459"/>
    <n v="1381767859"/>
    <b v="1"/>
    <x v="162"/>
    <b v="1"/>
    <x v="972"/>
    <n v="246.29032258064515"/>
    <x v="4"/>
    <s v="rock"/>
    <x v="1271"/>
    <x v="1271"/>
  </r>
  <r>
    <n v="1272"/>
    <s v="N&amp;V MAKE AN ALBUM"/>
    <x v="1271"/>
    <n v="5000"/>
    <n v="5300"/>
    <x v="0"/>
    <x v="0"/>
    <s v="USD"/>
    <n v="1276574400"/>
    <n v="1270576379"/>
    <b v="1"/>
    <x v="33"/>
    <b v="1"/>
    <x v="938"/>
    <n v="189.28571428571428"/>
    <x v="4"/>
    <s v="rock"/>
    <x v="1272"/>
    <x v="1272"/>
  </r>
  <r>
    <n v="1273"/>
    <s v="Run Coyote &quot;Youth Haunts&quot; - Vinyl LP and CD"/>
    <x v="1272"/>
    <n v="4000"/>
    <n v="4140"/>
    <x v="0"/>
    <x v="5"/>
    <s v="CAD"/>
    <n v="1409506291"/>
    <n v="1406914291"/>
    <b v="1"/>
    <x v="241"/>
    <b v="1"/>
    <x v="991"/>
    <n v="76.666666666666671"/>
    <x v="4"/>
    <s v="rock"/>
    <x v="1273"/>
    <x v="1273"/>
  </r>
  <r>
    <n v="1274"/>
    <s v="Assembly of Dust - &quot;Sun Shot&quot;"/>
    <x v="1273"/>
    <n v="25000"/>
    <n v="38743.839999999997"/>
    <x v="0"/>
    <x v="0"/>
    <s v="USD"/>
    <n v="1346344425"/>
    <n v="1343320425"/>
    <b v="1"/>
    <x v="284"/>
    <b v="1"/>
    <x v="992"/>
    <n v="82.963254817987149"/>
    <x v="4"/>
    <s v="rock"/>
    <x v="1274"/>
    <x v="1274"/>
  </r>
  <r>
    <n v="1275"/>
    <s v="BLOODGOOD's 1st Studio Album in 22 Years!"/>
    <x v="1274"/>
    <n v="15000"/>
    <n v="24321.1"/>
    <x v="0"/>
    <x v="0"/>
    <s v="USD"/>
    <n v="1375908587"/>
    <n v="1372884587"/>
    <b v="1"/>
    <x v="285"/>
    <b v="1"/>
    <x v="993"/>
    <n v="62.522107969151669"/>
    <x v="4"/>
    <s v="rock"/>
    <x v="1275"/>
    <x v="1275"/>
  </r>
  <r>
    <n v="1276"/>
    <s v="MR. DREAM GOES TO JAIL"/>
    <x v="1275"/>
    <n v="3000"/>
    <n v="3132.63"/>
    <x v="0"/>
    <x v="0"/>
    <s v="USD"/>
    <n v="1251777600"/>
    <n v="1247504047"/>
    <b v="1"/>
    <x v="32"/>
    <b v="1"/>
    <x v="994"/>
    <n v="46.06808823529412"/>
    <x v="4"/>
    <s v="rock"/>
    <x v="1276"/>
    <x v="1276"/>
  </r>
  <r>
    <n v="1277"/>
    <s v="HELP NATE HENRY MAKE AN ALBUM"/>
    <x v="1276"/>
    <n v="15000"/>
    <n v="15918.65"/>
    <x v="0"/>
    <x v="0"/>
    <s v="USD"/>
    <n v="1346765347"/>
    <n v="1343741347"/>
    <b v="1"/>
    <x v="286"/>
    <b v="1"/>
    <x v="995"/>
    <n v="38.543946731234868"/>
    <x v="4"/>
    <s v="rock"/>
    <x v="1277"/>
    <x v="1277"/>
  </r>
  <r>
    <n v="1278"/>
    <s v="Jay Gonzalez presents &quot;The Bitter Suite&quot;"/>
    <x v="1277"/>
    <n v="6500"/>
    <n v="10071"/>
    <x v="0"/>
    <x v="0"/>
    <s v="USD"/>
    <n v="1403661600"/>
    <n v="1401196766"/>
    <b v="1"/>
    <x v="245"/>
    <b v="1"/>
    <x v="996"/>
    <n v="53.005263157894738"/>
    <x v="4"/>
    <s v="rock"/>
    <x v="1278"/>
    <x v="1278"/>
  </r>
  <r>
    <n v="1279"/>
    <s v="Making the Next Traveling Suitcase Album"/>
    <x v="1278"/>
    <n v="12516"/>
    <n v="13864.17"/>
    <x v="0"/>
    <x v="0"/>
    <s v="USD"/>
    <n v="1395624170"/>
    <n v="1392171770"/>
    <b v="1"/>
    <x v="143"/>
    <b v="1"/>
    <x v="997"/>
    <n v="73.355396825396824"/>
    <x v="4"/>
    <s v="rock"/>
    <x v="1279"/>
    <x v="1279"/>
  </r>
  <r>
    <n v="1280"/>
    <s v="Nothing More's New Album"/>
    <x v="1279"/>
    <n v="15000"/>
    <n v="16636.78"/>
    <x v="0"/>
    <x v="0"/>
    <s v="USD"/>
    <n v="1299003054"/>
    <n v="1291227054"/>
    <b v="1"/>
    <x v="208"/>
    <b v="1"/>
    <x v="998"/>
    <n v="127.97523076923076"/>
    <x v="4"/>
    <s v="rock"/>
    <x v="1280"/>
    <x v="1280"/>
  </r>
  <r>
    <n v="1281"/>
    <s v="&quot;Laser Beretta&quot;"/>
    <x v="1280"/>
    <n v="7000"/>
    <n v="7750"/>
    <x v="0"/>
    <x v="0"/>
    <s v="USD"/>
    <n v="1375033836"/>
    <n v="1373305836"/>
    <b v="1"/>
    <x v="142"/>
    <b v="1"/>
    <x v="592"/>
    <n v="104.72972972972973"/>
    <x v="4"/>
    <s v="rock"/>
    <x v="1281"/>
    <x v="1281"/>
  </r>
  <r>
    <n v="1282"/>
    <s v="Natalie York presents: &quot;PROMISES&quot;"/>
    <x v="1281"/>
    <n v="15000"/>
    <n v="18542"/>
    <x v="0"/>
    <x v="0"/>
    <s v="USD"/>
    <n v="1386565140"/>
    <n v="1383909855"/>
    <b v="1"/>
    <x v="220"/>
    <b v="1"/>
    <x v="999"/>
    <n v="67.671532846715323"/>
    <x v="4"/>
    <s v="rock"/>
    <x v="1282"/>
    <x v="1282"/>
  </r>
  <r>
    <n v="1283"/>
    <s v="Sketching In Stereo 3rd Album!"/>
    <x v="1282"/>
    <n v="1000"/>
    <n v="2110.5"/>
    <x v="0"/>
    <x v="0"/>
    <s v="USD"/>
    <n v="1362974400"/>
    <n v="1360948389"/>
    <b v="1"/>
    <x v="19"/>
    <b v="1"/>
    <x v="1000"/>
    <n v="95.931818181818187"/>
    <x v="4"/>
    <s v="rock"/>
    <x v="1283"/>
    <x v="1283"/>
  </r>
  <r>
    <n v="1284"/>
    <s v="Free Jujube Brown NYC Performance"/>
    <x v="1283"/>
    <n v="2000"/>
    <n v="2020"/>
    <x v="0"/>
    <x v="0"/>
    <s v="USD"/>
    <n v="1483203540"/>
    <n v="1481175482"/>
    <b v="0"/>
    <x v="162"/>
    <b v="1"/>
    <x v="50"/>
    <n v="65.161290322580641"/>
    <x v="1"/>
    <s v="plays"/>
    <x v="1284"/>
    <x v="1284"/>
  </r>
  <r>
    <n v="1285"/>
    <s v="We just keep going"/>
    <x v="1284"/>
    <n v="2000"/>
    <n v="2033"/>
    <x v="0"/>
    <x v="1"/>
    <s v="GBP"/>
    <n v="1434808775"/>
    <n v="1433512775"/>
    <b v="0"/>
    <x v="287"/>
    <b v="1"/>
    <x v="1001"/>
    <n v="32.269841269841272"/>
    <x v="1"/>
    <s v="plays"/>
    <x v="1285"/>
    <x v="1285"/>
  </r>
  <r>
    <n v="1286"/>
    <s v="The Diary of a Nobody"/>
    <x v="1285"/>
    <n v="1500"/>
    <n v="1625"/>
    <x v="0"/>
    <x v="1"/>
    <s v="GBP"/>
    <n v="1424181600"/>
    <n v="1423041227"/>
    <b v="0"/>
    <x v="9"/>
    <b v="1"/>
    <x v="1002"/>
    <n v="81.25"/>
    <x v="1"/>
    <s v="plays"/>
    <x v="1286"/>
    <x v="1286"/>
  </r>
  <r>
    <n v="1287"/>
    <s v="Sweeney Todd: The Panto at the Edinburgh Fringe!"/>
    <x v="1286"/>
    <n v="250"/>
    <n v="605"/>
    <x v="0"/>
    <x v="1"/>
    <s v="GBP"/>
    <n v="1434120856"/>
    <n v="1428936856"/>
    <b v="0"/>
    <x v="20"/>
    <b v="1"/>
    <x v="1003"/>
    <n v="24.2"/>
    <x v="1"/>
    <s v="plays"/>
    <x v="1287"/>
    <x v="1287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x v="42"/>
    <b v="1"/>
    <x v="1004"/>
    <n v="65.868852459016395"/>
    <x v="1"/>
    <s v="plays"/>
    <x v="1288"/>
    <x v="1288"/>
  </r>
  <r>
    <n v="1289"/>
    <s v="No Brains for Dinner"/>
    <x v="1288"/>
    <n v="1500"/>
    <n v="1876"/>
    <x v="0"/>
    <x v="0"/>
    <s v="USD"/>
    <n v="1483499645"/>
    <n v="1480907645"/>
    <b v="0"/>
    <x v="47"/>
    <b v="1"/>
    <x v="1005"/>
    <n v="36.07692307692308"/>
    <x v="1"/>
    <s v="plays"/>
    <x v="1289"/>
    <x v="1289"/>
  </r>
  <r>
    <n v="1290"/>
    <s v="I Died... I Came Back, ... Whatever"/>
    <x v="1289"/>
    <n v="3500"/>
    <n v="3800"/>
    <x v="0"/>
    <x v="0"/>
    <s v="USD"/>
    <n v="1429772340"/>
    <n v="1427121931"/>
    <b v="0"/>
    <x v="48"/>
    <b v="1"/>
    <x v="1006"/>
    <n v="44.186046511627907"/>
    <x v="1"/>
    <s v="plays"/>
    <x v="1290"/>
    <x v="1290"/>
  </r>
  <r>
    <n v="1291"/>
    <s v="Enso Theatre Ensemble's &quot;Pride &amp; Prejudice&quot;"/>
    <x v="1290"/>
    <n v="3000"/>
    <n v="4371"/>
    <x v="0"/>
    <x v="0"/>
    <s v="USD"/>
    <n v="1428390000"/>
    <n v="1425224391"/>
    <b v="0"/>
    <x v="288"/>
    <b v="1"/>
    <x v="945"/>
    <n v="104.07142857142857"/>
    <x v="1"/>
    <s v="plays"/>
    <x v="1291"/>
    <x v="1291"/>
  </r>
  <r>
    <n v="1292"/>
    <s v="Season Scandinavia"/>
    <x v="1291"/>
    <n v="1700"/>
    <n v="1870"/>
    <x v="0"/>
    <x v="1"/>
    <s v="GBP"/>
    <n v="1444172340"/>
    <n v="1441822828"/>
    <b v="0"/>
    <x v="47"/>
    <b v="1"/>
    <x v="1007"/>
    <n v="35.96153846153846"/>
    <x v="1"/>
    <s v="plays"/>
    <x v="1292"/>
    <x v="1292"/>
  </r>
  <r>
    <n v="1293"/>
    <s v="WORSE THAN TIGERS"/>
    <x v="1292"/>
    <n v="15000"/>
    <n v="15335"/>
    <x v="0"/>
    <x v="0"/>
    <s v="USD"/>
    <n v="1447523371"/>
    <n v="1444927771"/>
    <b v="0"/>
    <x v="148"/>
    <b v="1"/>
    <x v="1008"/>
    <n v="127.79166666666667"/>
    <x v="1"/>
    <s v="plays"/>
    <x v="1293"/>
    <x v="1293"/>
  </r>
  <r>
    <n v="1294"/>
    <s v="HELMER'S LOO"/>
    <x v="1293"/>
    <n v="500"/>
    <n v="610"/>
    <x v="0"/>
    <x v="1"/>
    <s v="GBP"/>
    <n v="1445252400"/>
    <n v="1443696797"/>
    <b v="0"/>
    <x v="19"/>
    <b v="1"/>
    <x v="1009"/>
    <n v="27.727272727272727"/>
    <x v="1"/>
    <s v="plays"/>
    <x v="1294"/>
    <x v="1294"/>
  </r>
  <r>
    <n v="1295"/>
    <s v="Misfits of London: The Gin Chronicles"/>
    <x v="1294"/>
    <n v="2500"/>
    <n v="2549"/>
    <x v="0"/>
    <x v="1"/>
    <s v="GBP"/>
    <n v="1438189200"/>
    <n v="1435585497"/>
    <b v="0"/>
    <x v="31"/>
    <b v="1"/>
    <x v="1010"/>
    <n v="39.828125"/>
    <x v="1"/>
    <s v="plays"/>
    <x v="1295"/>
    <x v="1295"/>
  </r>
  <r>
    <n v="1296"/>
    <s v="Quirky Bird Theatre's Young Actors on Tour"/>
    <x v="1295"/>
    <n v="850"/>
    <n v="1200"/>
    <x v="0"/>
    <x v="1"/>
    <s v="GBP"/>
    <n v="1457914373"/>
    <n v="1456189973"/>
    <b v="0"/>
    <x v="23"/>
    <b v="1"/>
    <x v="1011"/>
    <n v="52.173913043478258"/>
    <x v="1"/>
    <s v="plays"/>
    <x v="1296"/>
    <x v="1296"/>
  </r>
  <r>
    <n v="1297"/>
    <s v="The One Man Traveling Tennessee Williams Festival"/>
    <x v="1296"/>
    <n v="20000"/>
    <n v="21905"/>
    <x v="0"/>
    <x v="0"/>
    <s v="USD"/>
    <n v="1462125358"/>
    <n v="1459533358"/>
    <b v="0"/>
    <x v="146"/>
    <b v="1"/>
    <x v="1012"/>
    <n v="92.037815126050418"/>
    <x v="1"/>
    <s v="plays"/>
    <x v="1297"/>
    <x v="1297"/>
  </r>
  <r>
    <n v="1298"/>
    <s v="Dinosaur Dreams"/>
    <x v="1297"/>
    <n v="2000"/>
    <n v="2093"/>
    <x v="0"/>
    <x v="1"/>
    <s v="GBP"/>
    <n v="1461860432"/>
    <n v="1459268432"/>
    <b v="0"/>
    <x v="51"/>
    <b v="1"/>
    <x v="1013"/>
    <n v="63.424242424242422"/>
    <x v="1"/>
    <s v="plays"/>
    <x v="1298"/>
    <x v="1298"/>
  </r>
  <r>
    <n v="1299"/>
    <s v="The (out)Siders Project"/>
    <x v="1298"/>
    <n v="3500"/>
    <n v="4340"/>
    <x v="0"/>
    <x v="0"/>
    <s v="USD"/>
    <n v="1436902359"/>
    <n v="1434310359"/>
    <b v="0"/>
    <x v="58"/>
    <b v="1"/>
    <x v="1014"/>
    <n v="135.625"/>
    <x v="1"/>
    <s v="plays"/>
    <x v="1299"/>
    <x v="1299"/>
  </r>
  <r>
    <n v="1300"/>
    <s v="Before The Lights Go Up"/>
    <x v="1299"/>
    <n v="3000"/>
    <n v="4050"/>
    <x v="0"/>
    <x v="0"/>
    <s v="USD"/>
    <n v="1464807420"/>
    <n v="1461427938"/>
    <b v="0"/>
    <x v="54"/>
    <b v="1"/>
    <x v="920"/>
    <n v="168.75"/>
    <x v="1"/>
    <s v="plays"/>
    <x v="1300"/>
    <x v="1300"/>
  </r>
  <r>
    <n v="1301"/>
    <s v="the dreamer examines his pillow"/>
    <x v="1300"/>
    <n v="2000"/>
    <n v="2055"/>
    <x v="0"/>
    <x v="0"/>
    <s v="USD"/>
    <n v="1437447600"/>
    <n v="1436551178"/>
    <b v="0"/>
    <x v="60"/>
    <b v="1"/>
    <x v="1015"/>
    <n v="70.862068965517238"/>
    <x v="1"/>
    <s v="plays"/>
    <x v="1301"/>
    <x v="1301"/>
  </r>
  <r>
    <n v="1302"/>
    <s v="Help bring Boys of a Certain Age back to NYC!"/>
    <x v="1301"/>
    <n v="2500"/>
    <n v="2500"/>
    <x v="0"/>
    <x v="0"/>
    <s v="USD"/>
    <n v="1480559011"/>
    <n v="1477963411"/>
    <b v="0"/>
    <x v="133"/>
    <b v="1"/>
    <x v="31"/>
    <n v="50"/>
    <x v="1"/>
    <s v="plays"/>
    <x v="1302"/>
    <x v="1302"/>
  </r>
  <r>
    <n v="1303"/>
    <s v="Forward Arena Theatre Company: Summer Season"/>
    <x v="1302"/>
    <n v="3500"/>
    <n v="4559.13"/>
    <x v="0"/>
    <x v="1"/>
    <s v="GBP"/>
    <n v="1469962800"/>
    <n v="1468578920"/>
    <b v="0"/>
    <x v="52"/>
    <b v="1"/>
    <x v="1016"/>
    <n v="42.214166666666671"/>
    <x v="1"/>
    <s v="plays"/>
    <x v="1303"/>
    <x v="1303"/>
  </r>
  <r>
    <n v="1304"/>
    <s v="HEAT-O â€“ Wearable Modular Heating System (Canceled)"/>
    <x v="1303"/>
    <n v="40000"/>
    <n v="15851"/>
    <x v="1"/>
    <x v="1"/>
    <s v="GBP"/>
    <n v="1489376405"/>
    <n v="1484196005"/>
    <b v="0"/>
    <x v="201"/>
    <b v="0"/>
    <x v="1017"/>
    <n v="152.41346153846155"/>
    <x v="2"/>
    <s v="wearables"/>
    <x v="1304"/>
    <x v="1304"/>
  </r>
  <r>
    <n v="1305"/>
    <s v="Instantly Call for Help with Wearable SOS Ring - Mangos Ring"/>
    <x v="1304"/>
    <n v="30000"/>
    <n v="7793"/>
    <x v="1"/>
    <x v="0"/>
    <s v="USD"/>
    <n v="1469122200"/>
    <n v="1466611108"/>
    <b v="0"/>
    <x v="48"/>
    <b v="0"/>
    <x v="1018"/>
    <n v="90.616279069767444"/>
    <x v="2"/>
    <s v="wearables"/>
    <x v="1305"/>
    <x v="1305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x v="289"/>
    <b v="0"/>
    <x v="1019"/>
    <n v="201.60393258426967"/>
    <x v="2"/>
    <s v="wearables"/>
    <x v="1306"/>
    <x v="1306"/>
  </r>
  <r>
    <n v="1307"/>
    <s v="VR Card - Customized Virtual Reality Viewer (Canceled)"/>
    <x v="1306"/>
    <n v="50000"/>
    <n v="5757"/>
    <x v="1"/>
    <x v="0"/>
    <s v="USD"/>
    <n v="1455710679"/>
    <n v="1453118679"/>
    <b v="0"/>
    <x v="43"/>
    <b v="0"/>
    <x v="1020"/>
    <n v="127.93333333333334"/>
    <x v="2"/>
    <s v="wearables"/>
    <x v="1307"/>
    <x v="1307"/>
  </r>
  <r>
    <n v="1308"/>
    <s v="Boost Band: Wristband Phone Charger (Canceled)"/>
    <x v="1307"/>
    <n v="10000"/>
    <n v="1136"/>
    <x v="1"/>
    <x v="0"/>
    <s v="USD"/>
    <n v="1475937812"/>
    <n v="1472481812"/>
    <b v="0"/>
    <x v="44"/>
    <b v="0"/>
    <x v="1021"/>
    <n v="29.894736842105264"/>
    <x v="2"/>
    <s v="wearables"/>
    <x v="1308"/>
    <x v="1308"/>
  </r>
  <r>
    <n v="1309"/>
    <s v="CORE : Roam (Canceled)"/>
    <x v="1308"/>
    <n v="11500"/>
    <n v="12879"/>
    <x v="1"/>
    <x v="0"/>
    <s v="USD"/>
    <n v="1444943468"/>
    <n v="1441919468"/>
    <b v="0"/>
    <x v="2"/>
    <b v="0"/>
    <x v="1022"/>
    <n v="367.97142857142859"/>
    <x v="2"/>
    <s v="wearables"/>
    <x v="1309"/>
    <x v="1309"/>
  </r>
  <r>
    <n v="1310"/>
    <s v="k5-jkt.by kiger (Canceled)"/>
    <x v="1309"/>
    <n v="20000"/>
    <n v="3100"/>
    <x v="1"/>
    <x v="0"/>
    <s v="USD"/>
    <n v="1471622450"/>
    <n v="1467734450"/>
    <b v="0"/>
    <x v="54"/>
    <b v="0"/>
    <x v="1023"/>
    <n v="129.16666666666666"/>
    <x v="2"/>
    <s v="wearables"/>
    <x v="1310"/>
    <x v="1310"/>
  </r>
  <r>
    <n v="1311"/>
    <s v="Aladdin Lucid Dreaming Stimulator (Canceled)"/>
    <x v="1310"/>
    <n v="250000"/>
    <n v="80070"/>
    <x v="1"/>
    <x v="0"/>
    <s v="USD"/>
    <n v="1480536919"/>
    <n v="1477509319"/>
    <b v="0"/>
    <x v="61"/>
    <b v="0"/>
    <x v="1024"/>
    <n v="800.7"/>
    <x v="2"/>
    <s v="wearables"/>
    <x v="1311"/>
    <x v="1311"/>
  </r>
  <r>
    <n v="1312"/>
    <s v="GoSolo Hat for GoPro (Canceled)"/>
    <x v="1311"/>
    <n v="4600"/>
    <n v="28"/>
    <x v="1"/>
    <x v="0"/>
    <s v="USD"/>
    <n v="1429375922"/>
    <n v="1426783922"/>
    <b v="0"/>
    <x v="29"/>
    <b v="0"/>
    <x v="1025"/>
    <n v="28"/>
    <x v="2"/>
    <s v="wearables"/>
    <x v="1312"/>
    <x v="1312"/>
  </r>
  <r>
    <n v="1313"/>
    <s v="Serenity: The World's First Intelligent Bag Guardian."/>
    <x v="1312"/>
    <n v="40000"/>
    <n v="12446"/>
    <x v="1"/>
    <x v="0"/>
    <s v="USD"/>
    <n v="1457024514"/>
    <n v="1454432514"/>
    <b v="0"/>
    <x v="259"/>
    <b v="0"/>
    <x v="1026"/>
    <n v="102.01639344262296"/>
    <x v="2"/>
    <s v="wearables"/>
    <x v="1313"/>
    <x v="1313"/>
  </r>
  <r>
    <n v="1314"/>
    <s v="CulBox - Open Source Smart Watch for Arduino (Canceled)"/>
    <x v="664"/>
    <n v="180000"/>
    <n v="2028"/>
    <x v="1"/>
    <x v="0"/>
    <s v="USD"/>
    <n v="1477065860"/>
    <n v="1471881860"/>
    <b v="0"/>
    <x v="202"/>
    <b v="0"/>
    <x v="1027"/>
    <n v="184.36363636363637"/>
    <x v="2"/>
    <s v="wearables"/>
    <x v="1314"/>
    <x v="1314"/>
  </r>
  <r>
    <n v="1315"/>
    <s v="World's First Amphibious Heart Rate &amp; Fitness Wearable"/>
    <x v="1313"/>
    <n v="100000"/>
    <n v="40404"/>
    <x v="1"/>
    <x v="0"/>
    <s v="USD"/>
    <n v="1446771600"/>
    <n v="1443700648"/>
    <b v="0"/>
    <x v="290"/>
    <b v="0"/>
    <x v="1028"/>
    <n v="162.91935483870967"/>
    <x v="2"/>
    <s v="wearables"/>
    <x v="1315"/>
    <x v="1315"/>
  </r>
  <r>
    <n v="1316"/>
    <s v="Future Belt (Canceled)"/>
    <x v="1314"/>
    <n v="75000"/>
    <n v="1"/>
    <x v="1"/>
    <x v="0"/>
    <s v="USD"/>
    <n v="1456700709"/>
    <n v="1453676709"/>
    <b v="0"/>
    <x v="29"/>
    <b v="0"/>
    <x v="1029"/>
    <n v="1"/>
    <x v="2"/>
    <s v="wearables"/>
    <x v="1316"/>
    <x v="1316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x v="10"/>
    <b v="0"/>
    <x v="1030"/>
    <n v="603.52631578947364"/>
    <x v="2"/>
    <s v="wearables"/>
    <x v="1317"/>
    <x v="1317"/>
  </r>
  <r>
    <n v="1318"/>
    <s v="Lucky Tag: A Smart Dog Wearable That Cares (Canceled)"/>
    <x v="1316"/>
    <n v="40000"/>
    <n v="6130"/>
    <x v="1"/>
    <x v="0"/>
    <s v="USD"/>
    <n v="1420938172"/>
    <n v="1418346172"/>
    <b v="0"/>
    <x v="125"/>
    <b v="0"/>
    <x v="1031"/>
    <n v="45.407407407407405"/>
    <x v="2"/>
    <s v="wearables"/>
    <x v="1318"/>
    <x v="1318"/>
  </r>
  <r>
    <n v="1319"/>
    <s v="Pixel Shades by R A V E Z (Canceled)"/>
    <x v="1317"/>
    <n v="5800"/>
    <n v="876"/>
    <x v="1"/>
    <x v="1"/>
    <s v="GBP"/>
    <n v="1405094400"/>
    <n v="1403810965"/>
    <b v="0"/>
    <x v="82"/>
    <b v="0"/>
    <x v="1032"/>
    <n v="97.333333333333329"/>
    <x v="2"/>
    <s v="wearables"/>
    <x v="1319"/>
    <x v="1319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x v="83"/>
    <b v="0"/>
    <x v="1033"/>
    <n v="167.66666666666666"/>
    <x v="2"/>
    <s v="wearables"/>
    <x v="1320"/>
    <x v="1320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x v="63"/>
    <b v="0"/>
    <x v="1034"/>
    <n v="859.85714285714289"/>
    <x v="2"/>
    <s v="wearables"/>
    <x v="1321"/>
    <x v="1321"/>
  </r>
  <r>
    <n v="1322"/>
    <s v="Invisible Reins - Let your children roam free (Canceled)"/>
    <x v="1320"/>
    <n v="35000"/>
    <n v="106"/>
    <x v="1"/>
    <x v="1"/>
    <s v="GBP"/>
    <n v="1432223125"/>
    <n v="1429631125"/>
    <b v="0"/>
    <x v="80"/>
    <b v="0"/>
    <x v="1035"/>
    <n v="26.5"/>
    <x v="2"/>
    <s v="wearables"/>
    <x v="1322"/>
    <x v="1322"/>
  </r>
  <r>
    <n v="1323"/>
    <s v="PIGGYBACK Earbuds Designed for Sharing! (Canceled)"/>
    <x v="1321"/>
    <n v="15000"/>
    <n v="1332"/>
    <x v="1"/>
    <x v="0"/>
    <s v="USD"/>
    <n v="1461653700"/>
    <n v="1458665146"/>
    <b v="0"/>
    <x v="34"/>
    <b v="0"/>
    <x v="1036"/>
    <n v="30.272727272727273"/>
    <x v="2"/>
    <s v="wearables"/>
    <x v="1323"/>
    <x v="1323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x v="240"/>
    <b v="0"/>
    <x v="1037"/>
    <n v="54.666666666666664"/>
    <x v="2"/>
    <s v="wearables"/>
    <x v="1324"/>
    <x v="1324"/>
  </r>
  <r>
    <n v="1325"/>
    <s v="Solar PowerCap USB Cell Phone Charging Hats (Canceled)"/>
    <x v="1323"/>
    <n v="20000"/>
    <n v="486"/>
    <x v="1"/>
    <x v="0"/>
    <s v="USD"/>
    <n v="1483063435"/>
    <n v="1480471435"/>
    <b v="0"/>
    <x v="22"/>
    <b v="0"/>
    <x v="1038"/>
    <n v="60.75"/>
    <x v="2"/>
    <s v="wearables"/>
    <x v="1325"/>
    <x v="1325"/>
  </r>
  <r>
    <n v="1326"/>
    <s v="Fitness, Boxing and Sports Wearable Sensor Technology"/>
    <x v="1324"/>
    <n v="100000"/>
    <n v="1130"/>
    <x v="1"/>
    <x v="0"/>
    <s v="USD"/>
    <n v="1421348428"/>
    <n v="1417460428"/>
    <b v="0"/>
    <x v="202"/>
    <b v="0"/>
    <x v="1039"/>
    <n v="102.72727272727273"/>
    <x v="2"/>
    <s v="wearables"/>
    <x v="1326"/>
    <x v="1326"/>
  </r>
  <r>
    <n v="1327"/>
    <s v="CyClip - The Handlebar Adapter for Apple Watch (Canceled)"/>
    <x v="1325"/>
    <n v="48000"/>
    <n v="1705"/>
    <x v="1"/>
    <x v="0"/>
    <s v="USD"/>
    <n v="1432916235"/>
    <n v="1430324235"/>
    <b v="0"/>
    <x v="14"/>
    <b v="0"/>
    <x v="1040"/>
    <n v="41.585365853658537"/>
    <x v="2"/>
    <s v="wearables"/>
    <x v="1327"/>
    <x v="1327"/>
  </r>
  <r>
    <n v="1328"/>
    <s v="Hydrate Edge | Hydration Monitoring Wearable (Canceled)"/>
    <x v="1326"/>
    <n v="75000"/>
    <n v="1748"/>
    <x v="1"/>
    <x v="0"/>
    <s v="USD"/>
    <n v="1476458734"/>
    <n v="1472570734"/>
    <b v="0"/>
    <x v="41"/>
    <b v="0"/>
    <x v="1041"/>
    <n v="116.53333333333333"/>
    <x v="2"/>
    <s v="wearables"/>
    <x v="1328"/>
    <x v="1328"/>
  </r>
  <r>
    <n v="1329"/>
    <s v="Xtnd: Use your cell phone, tablet, or camera hands free"/>
    <x v="1327"/>
    <n v="50000"/>
    <n v="408"/>
    <x v="1"/>
    <x v="0"/>
    <s v="USD"/>
    <n v="1417501145"/>
    <n v="1414041545"/>
    <b v="0"/>
    <x v="82"/>
    <b v="0"/>
    <x v="1042"/>
    <n v="45.333333333333336"/>
    <x v="2"/>
    <s v="wearables"/>
    <x v="1329"/>
    <x v="1329"/>
  </r>
  <r>
    <n v="1330"/>
    <s v="The 3G Smartwatch for Kids that Encourages Outdoor Play"/>
    <x v="1328"/>
    <n v="35000"/>
    <n v="7873"/>
    <x v="1"/>
    <x v="0"/>
    <s v="USD"/>
    <n v="1467432000"/>
    <n v="1464763109"/>
    <b v="0"/>
    <x v="133"/>
    <b v="0"/>
    <x v="1043"/>
    <n v="157.46"/>
    <x v="2"/>
    <s v="wearables"/>
    <x v="1330"/>
    <x v="1330"/>
  </r>
  <r>
    <n v="1331"/>
    <s v="WORLD'S BEST BATTERY BACKUP: EXO WEARABLE POWER! (Canceled)"/>
    <x v="1329"/>
    <n v="250000"/>
    <n v="3417"/>
    <x v="1"/>
    <x v="0"/>
    <s v="USD"/>
    <n v="1471435554"/>
    <n v="1468843554"/>
    <b v="0"/>
    <x v="69"/>
    <b v="0"/>
    <x v="1044"/>
    <n v="100.5"/>
    <x v="2"/>
    <s v="wearables"/>
    <x v="1331"/>
    <x v="1331"/>
  </r>
  <r>
    <n v="1332"/>
    <s v="Belt with Legs Invention (Canceled)"/>
    <x v="1330"/>
    <n v="10115"/>
    <n v="0"/>
    <x v="1"/>
    <x v="16"/>
    <s v="CHF"/>
    <n v="1485480408"/>
    <n v="1482888408"/>
    <b v="0"/>
    <x v="78"/>
    <b v="0"/>
    <x v="109"/>
    <e v="#DIV/0!"/>
    <x v="2"/>
    <s v="wearables"/>
    <x v="1332"/>
    <x v="1332"/>
  </r>
  <r>
    <n v="1333"/>
    <s v="Bio Hazard Suit for Everyman (Canceled)"/>
    <x v="1331"/>
    <n v="2500"/>
    <n v="0"/>
    <x v="1"/>
    <x v="2"/>
    <s v="AUD"/>
    <n v="1405478025"/>
    <n v="1402886025"/>
    <b v="0"/>
    <x v="78"/>
    <b v="0"/>
    <x v="109"/>
    <e v="#DIV/0!"/>
    <x v="2"/>
    <s v="wearables"/>
    <x v="1333"/>
    <x v="1333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x v="222"/>
    <b v="0"/>
    <x v="1045"/>
    <n v="51.822463768115945"/>
    <x v="2"/>
    <s v="wearables"/>
    <x v="1334"/>
    <x v="1334"/>
  </r>
  <r>
    <n v="1335"/>
    <s v="UB Fit (Canceled)"/>
    <x v="1333"/>
    <n v="25000"/>
    <n v="4940"/>
    <x v="1"/>
    <x v="0"/>
    <s v="USD"/>
    <n v="1449354502"/>
    <n v="1446762502"/>
    <b v="0"/>
    <x v="38"/>
    <b v="0"/>
    <x v="1046"/>
    <n v="308.75"/>
    <x v="2"/>
    <s v="wearables"/>
    <x v="1335"/>
    <x v="1335"/>
  </r>
  <r>
    <n v="1336"/>
    <s v="Jumpy, The World First Edutainment Smartwatch For Kids"/>
    <x v="1334"/>
    <n v="100000"/>
    <n v="84947"/>
    <x v="1"/>
    <x v="0"/>
    <s v="USD"/>
    <n v="1418849028"/>
    <n v="1415825028"/>
    <b v="0"/>
    <x v="291"/>
    <b v="0"/>
    <x v="1047"/>
    <n v="379.22767857142856"/>
    <x v="2"/>
    <s v="wearables"/>
    <x v="1336"/>
    <x v="1336"/>
  </r>
  <r>
    <n v="1337"/>
    <s v="Ripple: World's Most Dependable Safety Device (Canceled)"/>
    <x v="1335"/>
    <n v="50000"/>
    <n v="24691"/>
    <x v="1"/>
    <x v="0"/>
    <s v="USD"/>
    <n v="1488549079"/>
    <n v="1485957079"/>
    <b v="0"/>
    <x v="205"/>
    <b v="0"/>
    <x v="1048"/>
    <n v="176.36428571428573"/>
    <x v="2"/>
    <s v="wearables"/>
    <x v="1337"/>
    <x v="1337"/>
  </r>
  <r>
    <n v="1338"/>
    <s v="A New Case In Town | HAND Liberation | HANDL (Canceled)"/>
    <x v="1336"/>
    <n v="30000"/>
    <n v="991"/>
    <x v="1"/>
    <x v="0"/>
    <s v="USD"/>
    <n v="1438543033"/>
    <n v="1435951033"/>
    <b v="0"/>
    <x v="41"/>
    <b v="0"/>
    <x v="1049"/>
    <n v="66.066666666666663"/>
    <x v="2"/>
    <s v="wearables"/>
    <x v="1338"/>
    <x v="1338"/>
  </r>
  <r>
    <n v="1339"/>
    <s v="Linkoo (Canceled)"/>
    <x v="1337"/>
    <n v="50000"/>
    <n v="3317"/>
    <x v="1"/>
    <x v="0"/>
    <s v="USD"/>
    <n v="1418056315"/>
    <n v="1414164715"/>
    <b v="0"/>
    <x v="77"/>
    <b v="0"/>
    <x v="1050"/>
    <n v="89.648648648648646"/>
    <x v="2"/>
    <s v="wearables"/>
    <x v="1339"/>
    <x v="1339"/>
  </r>
  <r>
    <n v="1340"/>
    <s v="Glass Designs (Canceled)"/>
    <x v="1338"/>
    <n v="1680"/>
    <n v="0"/>
    <x v="1"/>
    <x v="0"/>
    <s v="USD"/>
    <n v="1408112253"/>
    <n v="1405520253"/>
    <b v="0"/>
    <x v="78"/>
    <b v="0"/>
    <x v="109"/>
    <e v="#DIV/0!"/>
    <x v="2"/>
    <s v="wearables"/>
    <x v="1340"/>
    <x v="1340"/>
  </r>
  <r>
    <n v="1341"/>
    <s v="BRILLAR: World's First Kids' Smart Wearable Companion."/>
    <x v="1339"/>
    <n v="25000"/>
    <n v="17590"/>
    <x v="1"/>
    <x v="1"/>
    <s v="GBP"/>
    <n v="1475333917"/>
    <n v="1472569117"/>
    <b v="0"/>
    <x v="67"/>
    <b v="0"/>
    <x v="1051"/>
    <n v="382.39130434782606"/>
    <x v="2"/>
    <s v="wearables"/>
    <x v="1341"/>
    <x v="1341"/>
  </r>
  <r>
    <n v="1342"/>
    <s v="Vuzion: An Actual Overlaid Heads Up Display Wearable"/>
    <x v="1340"/>
    <n v="50000"/>
    <n v="100"/>
    <x v="1"/>
    <x v="0"/>
    <s v="USD"/>
    <n v="1437161739"/>
    <n v="1434569739"/>
    <b v="0"/>
    <x v="29"/>
    <b v="0"/>
    <x v="418"/>
    <n v="100"/>
    <x v="2"/>
    <s v="wearables"/>
    <x v="1342"/>
    <x v="1342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x v="292"/>
    <b v="0"/>
    <x v="1052"/>
    <n v="158.35603715170279"/>
    <x v="2"/>
    <s v="wearables"/>
    <x v="1343"/>
    <x v="1343"/>
  </r>
  <r>
    <n v="1344"/>
    <s v="A Masters Guide to The Way of the Warrior"/>
    <x v="1342"/>
    <n v="1500"/>
    <n v="5666"/>
    <x v="0"/>
    <x v="5"/>
    <s v="CAD"/>
    <n v="1467313039"/>
    <n v="1464807439"/>
    <b v="0"/>
    <x v="237"/>
    <b v="1"/>
    <x v="1053"/>
    <n v="40.762589928057551"/>
    <x v="3"/>
    <s v="nonfiction"/>
    <x v="1344"/>
    <x v="1344"/>
  </r>
  <r>
    <n v="1345"/>
    <s v="Tell the World - My journey from Islam to Christianity"/>
    <x v="1343"/>
    <n v="300"/>
    <n v="375"/>
    <x v="0"/>
    <x v="0"/>
    <s v="USD"/>
    <n v="1405366359"/>
    <n v="1402342359"/>
    <b v="0"/>
    <x v="63"/>
    <b v="1"/>
    <x v="1054"/>
    <n v="53.571428571428569"/>
    <x v="3"/>
    <s v="nonfiction"/>
    <x v="1345"/>
    <x v="1345"/>
  </r>
  <r>
    <n v="1346"/>
    <s v="Anthology of Stories from LGBT Nepal"/>
    <x v="1344"/>
    <n v="4900"/>
    <n v="7219"/>
    <x v="0"/>
    <x v="0"/>
    <s v="USD"/>
    <n v="1372297751"/>
    <n v="1369705751"/>
    <b v="0"/>
    <x v="184"/>
    <b v="1"/>
    <x v="1055"/>
    <n v="48.449664429530202"/>
    <x v="3"/>
    <s v="nonfiction"/>
    <x v="1346"/>
    <x v="1346"/>
  </r>
  <r>
    <n v="1347"/>
    <s v="Sharing the secrets of profitable specialty food marketing!"/>
    <x v="1345"/>
    <n v="2500"/>
    <n v="2555"/>
    <x v="0"/>
    <x v="0"/>
    <s v="USD"/>
    <n v="1425741525"/>
    <n v="1423149525"/>
    <b v="0"/>
    <x v="162"/>
    <b v="1"/>
    <x v="1056"/>
    <n v="82.41935483870968"/>
    <x v="3"/>
    <s v="nonfiction"/>
    <x v="1347"/>
    <x v="1347"/>
  </r>
  <r>
    <n v="1348"/>
    <s v="Confessions of a Survivor â€” by Kathleen Barbee"/>
    <x v="1346"/>
    <n v="5875"/>
    <n v="5985"/>
    <x v="0"/>
    <x v="0"/>
    <s v="USD"/>
    <n v="1418904533"/>
    <n v="1416485333"/>
    <b v="0"/>
    <x v="55"/>
    <b v="1"/>
    <x v="1057"/>
    <n v="230.19230769230768"/>
    <x v="3"/>
    <s v="nonfiction"/>
    <x v="1348"/>
    <x v="1348"/>
  </r>
  <r>
    <n v="1349"/>
    <s v="Northern Exposure A Jasper Rock Climbing Guidebook"/>
    <x v="1347"/>
    <n v="5000"/>
    <n v="10210"/>
    <x v="0"/>
    <x v="5"/>
    <s v="CAD"/>
    <n v="1450249140"/>
    <n v="1447055935"/>
    <b v="0"/>
    <x v="293"/>
    <b v="1"/>
    <x v="1058"/>
    <n v="59.360465116279073"/>
    <x v="3"/>
    <s v="nonfiction"/>
    <x v="1349"/>
    <x v="134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x v="76"/>
    <b v="1"/>
    <x v="1059"/>
    <n v="66.698717948717942"/>
    <x v="3"/>
    <s v="nonfiction"/>
    <x v="1350"/>
    <x v="1350"/>
  </r>
  <r>
    <n v="1351"/>
    <s v="Purpose: Your Journey To Find Meaning"/>
    <x v="1349"/>
    <n v="20000"/>
    <n v="20253"/>
    <x v="0"/>
    <x v="0"/>
    <s v="USD"/>
    <n v="1455299144"/>
    <n v="1452707144"/>
    <b v="0"/>
    <x v="148"/>
    <b v="1"/>
    <x v="1060"/>
    <n v="168.77500000000001"/>
    <x v="3"/>
    <s v="nonfiction"/>
    <x v="1351"/>
    <x v="1351"/>
  </r>
  <r>
    <n v="1352"/>
    <s v="Will's SmileBook Project"/>
    <x v="1350"/>
    <n v="10000"/>
    <n v="13614"/>
    <x v="0"/>
    <x v="0"/>
    <s v="USD"/>
    <n v="1441425540"/>
    <n v="1436968366"/>
    <b v="0"/>
    <x v="294"/>
    <b v="1"/>
    <x v="1061"/>
    <n v="59.973568281938327"/>
    <x v="3"/>
    <s v="nonfiction"/>
    <x v="1352"/>
    <x v="1352"/>
  </r>
  <r>
    <n v="1353"/>
    <s v="Finish The Script! - A College Writing Course in Book Form"/>
    <x v="1351"/>
    <n v="1000"/>
    <n v="1336"/>
    <x v="0"/>
    <x v="0"/>
    <s v="USD"/>
    <n v="1362960000"/>
    <n v="1359946188"/>
    <b v="0"/>
    <x v="288"/>
    <b v="1"/>
    <x v="1062"/>
    <n v="31.80952380952381"/>
    <x v="3"/>
    <s v="nonfiction"/>
    <x v="1353"/>
    <x v="1353"/>
  </r>
  <r>
    <n v="1354"/>
    <s v="We Beat Leukaemia: my family's journey with childhood cancer"/>
    <x v="1352"/>
    <n v="1200"/>
    <n v="1563"/>
    <x v="0"/>
    <x v="1"/>
    <s v="GBP"/>
    <n v="1465672979"/>
    <n v="1463080979"/>
    <b v="0"/>
    <x v="31"/>
    <b v="1"/>
    <x v="1063"/>
    <n v="24.421875"/>
    <x v="3"/>
    <s v="nonfiction"/>
    <x v="1354"/>
    <x v="1354"/>
  </r>
  <r>
    <n v="1355"/>
    <s v="Internationalisation of Sherlock's Home: The Empty House"/>
    <x v="1353"/>
    <n v="2500"/>
    <n v="3067"/>
    <x v="0"/>
    <x v="1"/>
    <s v="GBP"/>
    <n v="1354269600"/>
    <n v="1351663605"/>
    <b v="0"/>
    <x v="212"/>
    <b v="1"/>
    <x v="1064"/>
    <n v="25.347107438016529"/>
    <x v="3"/>
    <s v="nonfiction"/>
    <x v="1355"/>
    <x v="1355"/>
  </r>
  <r>
    <n v="1356"/>
    <s v="Kick-in-the-A** Starter: Between the Lines, the Book"/>
    <x v="1354"/>
    <n v="3400"/>
    <n v="6215.56"/>
    <x v="0"/>
    <x v="0"/>
    <s v="USD"/>
    <n v="1372985760"/>
    <n v="1370393760"/>
    <b v="0"/>
    <x v="45"/>
    <b v="1"/>
    <x v="1065"/>
    <n v="71.443218390804603"/>
    <x v="3"/>
    <s v="nonfiction"/>
    <x v="1356"/>
    <x v="1356"/>
  </r>
  <r>
    <n v="1357"/>
    <s v="Becoming Alicia"/>
    <x v="1355"/>
    <n v="2000"/>
    <n v="2506"/>
    <x v="0"/>
    <x v="0"/>
    <s v="USD"/>
    <n v="1362117540"/>
    <n v="1359587137"/>
    <b v="0"/>
    <x v="71"/>
    <b v="1"/>
    <x v="1066"/>
    <n v="38.553846153846152"/>
    <x v="3"/>
    <s v="nonfiction"/>
    <x v="1357"/>
    <x v="1357"/>
  </r>
  <r>
    <n v="1358"/>
    <s v="The Masada Story Project"/>
    <x v="1356"/>
    <n v="3000"/>
    <n v="3350"/>
    <x v="0"/>
    <x v="0"/>
    <s v="USD"/>
    <n v="1309009323"/>
    <n v="1306417323"/>
    <b v="0"/>
    <x v="72"/>
    <b v="1"/>
    <x v="1067"/>
    <n v="68.367346938775512"/>
    <x v="3"/>
    <s v="nonfiction"/>
    <x v="1358"/>
    <x v="1358"/>
  </r>
  <r>
    <n v="1359"/>
    <s v="UnConventional - Worldcon 2011 Research"/>
    <x v="1357"/>
    <n v="660"/>
    <n v="764"/>
    <x v="0"/>
    <x v="0"/>
    <s v="USD"/>
    <n v="1309980790"/>
    <n v="1304623990"/>
    <b v="0"/>
    <x v="10"/>
    <b v="1"/>
    <x v="1068"/>
    <n v="40.210526315789473"/>
    <x v="3"/>
    <s v="nonfiction"/>
    <x v="1359"/>
    <x v="1359"/>
  </r>
  <r>
    <n v="1360"/>
    <s v="So Bad, It's Good! - A Book of Bad Movies"/>
    <x v="1358"/>
    <n v="1500"/>
    <n v="2598"/>
    <x v="0"/>
    <x v="0"/>
    <s v="USD"/>
    <n v="1343943420"/>
    <n v="1341524220"/>
    <b v="0"/>
    <x v="75"/>
    <b v="1"/>
    <x v="1069"/>
    <n v="32.074074074074076"/>
    <x v="3"/>
    <s v="nonfiction"/>
    <x v="1360"/>
    <x v="1360"/>
  </r>
  <r>
    <n v="1361"/>
    <s v="Me, Myself &amp; I - the dark art of big wall soloing"/>
    <x v="1359"/>
    <n v="6000"/>
    <n v="7559"/>
    <x v="0"/>
    <x v="1"/>
    <s v="GBP"/>
    <n v="1403370772"/>
    <n v="1400778772"/>
    <b v="0"/>
    <x v="295"/>
    <b v="1"/>
    <x v="1070"/>
    <n v="28.632575757575758"/>
    <x v="3"/>
    <s v="nonfiction"/>
    <x v="1361"/>
    <x v="1361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x v="20"/>
    <b v="1"/>
    <x v="1071"/>
    <n v="43.64"/>
    <x v="3"/>
    <s v="nonfiction"/>
    <x v="1362"/>
    <x v="1362"/>
  </r>
  <r>
    <n v="1363"/>
    <s v="A Book about Hidden Disease Causing Products we use Everyday"/>
    <x v="1361"/>
    <n v="200"/>
    <n v="200"/>
    <x v="0"/>
    <x v="0"/>
    <s v="USD"/>
    <n v="1455523140"/>
    <n v="1453925727"/>
    <b v="0"/>
    <x v="81"/>
    <b v="1"/>
    <x v="31"/>
    <n v="40"/>
    <x v="3"/>
    <s v="nonfiction"/>
    <x v="1363"/>
    <x v="1363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x v="296"/>
    <b v="1"/>
    <x v="1072"/>
    <n v="346.04166666666669"/>
    <x v="4"/>
    <s v="rock"/>
    <x v="1364"/>
    <x v="1364"/>
  </r>
  <r>
    <n v="1365"/>
    <s v="MYFEVER's First Studio EP &quot;See The Light&quot;"/>
    <x v="1363"/>
    <n v="7500"/>
    <n v="7520"/>
    <x v="0"/>
    <x v="0"/>
    <s v="USD"/>
    <n v="1426523752"/>
    <n v="1423935352"/>
    <b v="0"/>
    <x v="297"/>
    <b v="1"/>
    <x v="1073"/>
    <n v="81.739130434782609"/>
    <x v="4"/>
    <s v="rock"/>
    <x v="1365"/>
    <x v="1365"/>
  </r>
  <r>
    <n v="1366"/>
    <s v="Kick It! A Tribute to the A.K.s"/>
    <x v="1364"/>
    <n v="7500"/>
    <n v="9486.69"/>
    <x v="0"/>
    <x v="0"/>
    <s v="USD"/>
    <n v="1417049663"/>
    <n v="1413158063"/>
    <b v="0"/>
    <x v="206"/>
    <b v="1"/>
    <x v="1074"/>
    <n v="64.535306122448986"/>
    <x v="4"/>
    <s v="rock"/>
    <x v="1366"/>
    <x v="1366"/>
  </r>
  <r>
    <n v="1367"/>
    <s v="House of Rabbits  - &quot;Songs of Charivari&quot;"/>
    <x v="1365"/>
    <n v="5000"/>
    <n v="5713"/>
    <x v="0"/>
    <x v="0"/>
    <s v="USD"/>
    <n v="1447463050"/>
    <n v="1444867450"/>
    <b v="0"/>
    <x v="240"/>
    <b v="1"/>
    <x v="1075"/>
    <n v="63.477777777777774"/>
    <x v="4"/>
    <s v="rock"/>
    <x v="1367"/>
    <x v="1367"/>
  </r>
  <r>
    <n v="1368"/>
    <s v="Saturate &quot; The Separation Effect &quot; CD"/>
    <x v="1366"/>
    <n v="5000"/>
    <n v="5535"/>
    <x v="0"/>
    <x v="0"/>
    <s v="USD"/>
    <n v="1434342894"/>
    <n v="1432269294"/>
    <b v="0"/>
    <x v="45"/>
    <b v="1"/>
    <x v="1076"/>
    <n v="63.620689655172413"/>
    <x v="4"/>
    <s v="rock"/>
    <x v="1368"/>
    <x v="1368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x v="298"/>
    <b v="1"/>
    <x v="1077"/>
    <n v="83.967068965517228"/>
    <x v="4"/>
    <s v="rock"/>
    <x v="1369"/>
    <x v="1369"/>
  </r>
  <r>
    <n v="1370"/>
    <s v="Food On You presents Baby's First Parental Advisory"/>
    <x v="1368"/>
    <n v="1500"/>
    <n v="1555"/>
    <x v="0"/>
    <x v="0"/>
    <s v="USD"/>
    <n v="1381881890"/>
    <n v="1380585890"/>
    <b v="0"/>
    <x v="9"/>
    <b v="1"/>
    <x v="1078"/>
    <n v="77.75"/>
    <x v="4"/>
    <s v="rock"/>
    <x v="1370"/>
    <x v="1370"/>
  </r>
  <r>
    <n v="1371"/>
    <s v="The Defiant Tour Documentary with LoNero"/>
    <x v="1369"/>
    <n v="6999"/>
    <n v="7495"/>
    <x v="0"/>
    <x v="0"/>
    <s v="USD"/>
    <n v="1431022342"/>
    <n v="1428430342"/>
    <b v="0"/>
    <x v="16"/>
    <b v="1"/>
    <x v="1079"/>
    <n v="107.07142857142857"/>
    <x v="4"/>
    <s v="rock"/>
    <x v="1371"/>
    <x v="1371"/>
  </r>
  <r>
    <n v="1372"/>
    <s v="Ted Lukas &amp; the Misled new CD - &quot;FEED&quot;"/>
    <x v="1370"/>
    <n v="500"/>
    <n v="620"/>
    <x v="0"/>
    <x v="0"/>
    <s v="USD"/>
    <n v="1342115132"/>
    <n v="1339523132"/>
    <b v="0"/>
    <x v="38"/>
    <b v="1"/>
    <x v="1014"/>
    <n v="38.75"/>
    <x v="4"/>
    <s v="rock"/>
    <x v="1372"/>
    <x v="1372"/>
  </r>
  <r>
    <n v="1373"/>
    <s v="Broccoli Samurai: Tour Van or Bust!"/>
    <x v="1371"/>
    <n v="10000"/>
    <n v="10501"/>
    <x v="0"/>
    <x v="0"/>
    <s v="USD"/>
    <n v="1483138233"/>
    <n v="1480546233"/>
    <b v="0"/>
    <x v="47"/>
    <b v="1"/>
    <x v="1080"/>
    <n v="201.94230769230768"/>
    <x v="4"/>
    <s v="rock"/>
    <x v="1373"/>
    <x v="1373"/>
  </r>
  <r>
    <n v="1374"/>
    <s v="Sisters of Murphyâ€™s full-length album"/>
    <x v="1372"/>
    <n v="1500"/>
    <n v="2842"/>
    <x v="0"/>
    <x v="0"/>
    <s v="USD"/>
    <n v="1458874388"/>
    <n v="1456285988"/>
    <b v="0"/>
    <x v="36"/>
    <b v="1"/>
    <x v="1081"/>
    <n v="43.060606060606062"/>
    <x v="4"/>
    <s v="rock"/>
    <x v="1374"/>
    <x v="1374"/>
  </r>
  <r>
    <n v="1375"/>
    <s v="PAMPA FOLKS - 1st &quot;Indie Pop Western&quot; Album"/>
    <x v="1373"/>
    <n v="4000"/>
    <n v="6853"/>
    <x v="0"/>
    <x v="6"/>
    <s v="EUR"/>
    <n v="1484444119"/>
    <n v="1481852119"/>
    <b v="0"/>
    <x v="280"/>
    <b v="1"/>
    <x v="1082"/>
    <n v="62.871559633027523"/>
    <x v="4"/>
    <s v="rock"/>
    <x v="1375"/>
    <x v="1375"/>
  </r>
  <r>
    <n v="1376"/>
    <s v="Dead Pirates / HIGHMARE LP 2nd pressing"/>
    <x v="1374"/>
    <n v="3700"/>
    <n v="9342"/>
    <x v="0"/>
    <x v="1"/>
    <s v="GBP"/>
    <n v="1480784606"/>
    <n v="1478189006"/>
    <b v="0"/>
    <x v="129"/>
    <b v="1"/>
    <x v="1083"/>
    <n v="55.607142857142854"/>
    <x v="4"/>
    <s v="rock"/>
    <x v="1376"/>
    <x v="1376"/>
  </r>
  <r>
    <n v="1377"/>
    <s v="Official Debut EP for Stereo Jo"/>
    <x v="1375"/>
    <n v="1300"/>
    <n v="1510"/>
    <x v="0"/>
    <x v="0"/>
    <s v="USD"/>
    <n v="1486095060"/>
    <n v="1484198170"/>
    <b v="0"/>
    <x v="162"/>
    <b v="1"/>
    <x v="1084"/>
    <n v="48.70967741935484"/>
    <x v="4"/>
    <s v="rock"/>
    <x v="1377"/>
    <x v="1377"/>
  </r>
  <r>
    <n v="1378"/>
    <s v="SIX BY SEVEN"/>
    <x v="1376"/>
    <n v="2000"/>
    <n v="4067"/>
    <x v="0"/>
    <x v="1"/>
    <s v="GBP"/>
    <n v="1470075210"/>
    <n v="1468779210"/>
    <b v="0"/>
    <x v="182"/>
    <b v="1"/>
    <x v="1085"/>
    <n v="30.578947368421051"/>
    <x v="4"/>
    <s v="rock"/>
    <x v="1378"/>
    <x v="1378"/>
  </r>
  <r>
    <n v="1379"/>
    <s v="J. Walter Makes a Record"/>
    <x v="1377"/>
    <n v="10000"/>
    <n v="11160"/>
    <x v="0"/>
    <x v="0"/>
    <s v="USD"/>
    <n v="1433504876"/>
    <n v="1430912876"/>
    <b v="0"/>
    <x v="299"/>
    <b v="1"/>
    <x v="1086"/>
    <n v="73.907284768211923"/>
    <x v="4"/>
    <s v="rock"/>
    <x v="1379"/>
    <x v="1379"/>
  </r>
  <r>
    <n v="1380"/>
    <s v="BARNFEST 2015"/>
    <x v="1378"/>
    <n v="25"/>
    <n v="106"/>
    <x v="0"/>
    <x v="0"/>
    <s v="USD"/>
    <n v="1433815200"/>
    <n v="1431886706"/>
    <b v="0"/>
    <x v="81"/>
    <b v="1"/>
    <x v="1087"/>
    <n v="21.2"/>
    <x v="4"/>
    <s v="rock"/>
    <x v="1380"/>
    <x v="1380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x v="196"/>
    <b v="1"/>
    <x v="1088"/>
    <n v="73.356164383561648"/>
    <x v="4"/>
    <s v="rock"/>
    <x v="1381"/>
    <x v="1381"/>
  </r>
  <r>
    <n v="1382"/>
    <s v="The Floorwalkers New Album!"/>
    <x v="1380"/>
    <n v="8000"/>
    <n v="8349"/>
    <x v="0"/>
    <x v="0"/>
    <s v="USD"/>
    <n v="1367867536"/>
    <n v="1365275536"/>
    <b v="0"/>
    <x v="265"/>
    <b v="1"/>
    <x v="1089"/>
    <n v="56.412162162162161"/>
    <x v="4"/>
    <s v="rock"/>
    <x v="1382"/>
    <x v="1382"/>
  </r>
  <r>
    <n v="1383"/>
    <s v="Help Monochrome Seasons Fund His New Album ''Space Culture''"/>
    <x v="1381"/>
    <n v="2200"/>
    <n v="4673"/>
    <x v="0"/>
    <x v="5"/>
    <s v="CAD"/>
    <n v="1482457678"/>
    <n v="1480729678"/>
    <b v="0"/>
    <x v="251"/>
    <b v="1"/>
    <x v="1090"/>
    <n v="50.247311827956992"/>
    <x v="4"/>
    <s v="rock"/>
    <x v="1383"/>
    <x v="1383"/>
  </r>
  <r>
    <n v="1384"/>
    <s v="Manny Manriquez' new rock opera journey: Outland Warrior"/>
    <x v="1382"/>
    <n v="3500"/>
    <n v="4343"/>
    <x v="0"/>
    <x v="0"/>
    <s v="USD"/>
    <n v="1436117922"/>
    <n v="1433525922"/>
    <b v="0"/>
    <x v="287"/>
    <b v="1"/>
    <x v="1091"/>
    <n v="68.936507936507937"/>
    <x v="4"/>
    <s v="rock"/>
    <x v="1384"/>
    <x v="1384"/>
  </r>
  <r>
    <n v="1385"/>
    <s v="Chi Might Project"/>
    <x v="1383"/>
    <n v="8000"/>
    <n v="8832.49"/>
    <x v="0"/>
    <x v="12"/>
    <s v="EUR"/>
    <n v="1461931860"/>
    <n v="1457109121"/>
    <b v="0"/>
    <x v="179"/>
    <b v="1"/>
    <x v="1092"/>
    <n v="65.914104477611943"/>
    <x v="4"/>
    <s v="rock"/>
    <x v="1385"/>
    <x v="1385"/>
  </r>
  <r>
    <n v="1386"/>
    <s v="MALTESE CROSS: The First Album"/>
    <x v="1384"/>
    <n v="400"/>
    <n v="875"/>
    <x v="0"/>
    <x v="0"/>
    <s v="USD"/>
    <n v="1438183889"/>
    <n v="1435591889"/>
    <b v="0"/>
    <x v="25"/>
    <b v="1"/>
    <x v="1093"/>
    <n v="62.5"/>
    <x v="4"/>
    <s v="rock"/>
    <x v="1386"/>
    <x v="1386"/>
  </r>
  <r>
    <n v="1387"/>
    <s v="FAMILY BUSINESS KICKSTARTER"/>
    <x v="1385"/>
    <n v="4000"/>
    <n v="5465"/>
    <x v="0"/>
    <x v="0"/>
    <s v="USD"/>
    <n v="1433305800"/>
    <n v="1430604395"/>
    <b v="0"/>
    <x v="76"/>
    <b v="1"/>
    <x v="1094"/>
    <n v="70.064102564102569"/>
    <x v="4"/>
    <s v="rock"/>
    <x v="1387"/>
    <x v="1387"/>
  </r>
  <r>
    <n v="1388"/>
    <s v="Ghosts of Jupiter: The Great Bright Horses"/>
    <x v="1386"/>
    <n v="5000"/>
    <n v="6740.37"/>
    <x v="0"/>
    <x v="0"/>
    <s v="USD"/>
    <n v="1476720840"/>
    <n v="1474469117"/>
    <b v="0"/>
    <x v="300"/>
    <b v="1"/>
    <x v="1095"/>
    <n v="60.181874999999998"/>
    <x v="4"/>
    <s v="rock"/>
    <x v="1388"/>
    <x v="1388"/>
  </r>
  <r>
    <n v="1389"/>
    <s v="Pre-order DANCEHALL's first record!!!"/>
    <x v="1387"/>
    <n v="500"/>
    <n v="727"/>
    <x v="0"/>
    <x v="1"/>
    <s v="GBP"/>
    <n v="1471087957"/>
    <n v="1468495957"/>
    <b v="0"/>
    <x v="69"/>
    <b v="1"/>
    <x v="663"/>
    <n v="21.382352941176471"/>
    <x v="4"/>
    <s v="rock"/>
    <x v="1389"/>
    <x v="1389"/>
  </r>
  <r>
    <n v="1390"/>
    <s v="New Music Video/Artist Development"/>
    <x v="1388"/>
    <n v="2800"/>
    <n v="3055"/>
    <x v="0"/>
    <x v="0"/>
    <s v="USD"/>
    <n v="1430154720"/>
    <n v="1427224606"/>
    <b v="0"/>
    <x v="10"/>
    <b v="1"/>
    <x v="1096"/>
    <n v="160.78947368421052"/>
    <x v="4"/>
    <s v="rock"/>
    <x v="1390"/>
    <x v="1390"/>
  </r>
  <r>
    <n v="1391"/>
    <s v="Rules and Regulations"/>
    <x v="1389"/>
    <n v="500"/>
    <n v="551"/>
    <x v="0"/>
    <x v="0"/>
    <s v="USD"/>
    <n v="1440219540"/>
    <n v="1436369818"/>
    <b v="0"/>
    <x v="62"/>
    <b v="1"/>
    <x v="1097"/>
    <n v="42.384615384615387"/>
    <x v="4"/>
    <s v="rock"/>
    <x v="1391"/>
    <x v="1391"/>
  </r>
  <r>
    <n v="1392"/>
    <s v="Telesomniac's Debut Album"/>
    <x v="1390"/>
    <n v="2500"/>
    <n v="2841"/>
    <x v="0"/>
    <x v="0"/>
    <s v="USD"/>
    <n v="1456976586"/>
    <n v="1454298186"/>
    <b v="0"/>
    <x v="201"/>
    <b v="1"/>
    <x v="1098"/>
    <n v="27.317307692307693"/>
    <x v="4"/>
    <s v="rock"/>
    <x v="1392"/>
    <x v="1392"/>
  </r>
  <r>
    <n v="1393"/>
    <s v="WolfHunt | Social Commentary Rock Project"/>
    <x v="1391"/>
    <n v="10000"/>
    <n v="10235"/>
    <x v="0"/>
    <x v="0"/>
    <s v="USD"/>
    <n v="1470068523"/>
    <n v="1467476523"/>
    <b v="0"/>
    <x v="47"/>
    <b v="1"/>
    <x v="1099"/>
    <n v="196.82692307692307"/>
    <x v="4"/>
    <s v="rock"/>
    <x v="1393"/>
    <x v="1393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x v="57"/>
    <b v="1"/>
    <x v="1100"/>
    <n v="53.882352941176471"/>
    <x v="4"/>
    <s v="rock"/>
    <x v="1394"/>
    <x v="1394"/>
  </r>
  <r>
    <n v="1395"/>
    <s v="Quiet Oaks Full Length Album"/>
    <x v="1393"/>
    <n v="3500"/>
    <n v="3916"/>
    <x v="0"/>
    <x v="0"/>
    <s v="USD"/>
    <n v="1484430481"/>
    <n v="1481838481"/>
    <b v="0"/>
    <x v="141"/>
    <b v="1"/>
    <x v="1101"/>
    <n v="47.756097560975611"/>
    <x v="4"/>
    <s v="rock"/>
    <x v="1395"/>
    <x v="1395"/>
  </r>
  <r>
    <n v="1396"/>
    <s v="Bret Coats' &quot;Music For The People&quot; KickStarter"/>
    <x v="1394"/>
    <n v="6000"/>
    <n v="6438"/>
    <x v="0"/>
    <x v="0"/>
    <s v="USD"/>
    <n v="1423871882"/>
    <n v="1421279882"/>
    <b v="0"/>
    <x v="196"/>
    <b v="1"/>
    <x v="1102"/>
    <n v="88.191780821917803"/>
    <x v="4"/>
    <s v="rock"/>
    <x v="1396"/>
    <x v="1396"/>
  </r>
  <r>
    <n v="1397"/>
    <s v="Halls of the Machine - All Tribal Dignitaries"/>
    <x v="1395"/>
    <n v="10000"/>
    <n v="11385"/>
    <x v="0"/>
    <x v="0"/>
    <s v="USD"/>
    <n v="1477603140"/>
    <n v="1475013710"/>
    <b v="0"/>
    <x v="150"/>
    <b v="1"/>
    <x v="1103"/>
    <n v="72.056962025316452"/>
    <x v="4"/>
    <s v="rock"/>
    <x v="1397"/>
    <x v="1397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x v="71"/>
    <b v="1"/>
    <x v="1104"/>
    <n v="74.246153846153845"/>
    <x v="4"/>
    <s v="rock"/>
    <x v="1398"/>
    <x v="1398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x v="192"/>
    <b v="1"/>
    <x v="1105"/>
    <n v="61.701086956521742"/>
    <x v="4"/>
    <s v="rock"/>
    <x v="1399"/>
    <x v="1399"/>
  </r>
  <r>
    <n v="1400"/>
    <s v="Stone Kings: From Creation To Devastation"/>
    <x v="1398"/>
    <n v="350"/>
    <n v="586"/>
    <x v="0"/>
    <x v="1"/>
    <s v="GBP"/>
    <n v="1465709400"/>
    <n v="1462695073"/>
    <b v="0"/>
    <x v="69"/>
    <b v="1"/>
    <x v="1106"/>
    <n v="17.235294117647058"/>
    <x v="4"/>
    <s v="rock"/>
    <x v="1400"/>
    <x v="1400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x v="301"/>
    <b v="1"/>
    <x v="1107"/>
    <n v="51.720833333333331"/>
    <x v="4"/>
    <s v="rock"/>
    <x v="1401"/>
    <x v="1401"/>
  </r>
  <r>
    <n v="1402"/>
    <s v="Nineteen Fifty Eight - Untitled EP"/>
    <x v="1400"/>
    <n v="2500"/>
    <n v="2729"/>
    <x v="0"/>
    <x v="1"/>
    <s v="GBP"/>
    <n v="1430439411"/>
    <n v="1425259011"/>
    <b v="0"/>
    <x v="116"/>
    <b v="1"/>
    <x v="1108"/>
    <n v="24.150442477876105"/>
    <x v="4"/>
    <s v="rock"/>
    <x v="1402"/>
    <x v="1402"/>
  </r>
  <r>
    <n v="1403"/>
    <s v="Gregorian Rock"/>
    <x v="1401"/>
    <n v="4000"/>
    <n v="4103"/>
    <x v="0"/>
    <x v="0"/>
    <s v="USD"/>
    <n v="1374802235"/>
    <n v="1372210235"/>
    <b v="0"/>
    <x v="36"/>
    <b v="1"/>
    <x v="1109"/>
    <n v="62.166666666666664"/>
    <x v="4"/>
    <s v="rock"/>
    <x v="1403"/>
    <x v="1403"/>
  </r>
  <r>
    <n v="1404"/>
    <s v="3 Men and a Book"/>
    <x v="1402"/>
    <n v="14500"/>
    <n v="241"/>
    <x v="2"/>
    <x v="1"/>
    <s v="GBP"/>
    <n v="1424607285"/>
    <n v="1422447285"/>
    <b v="1"/>
    <x v="81"/>
    <b v="0"/>
    <x v="1110"/>
    <n v="48.2"/>
    <x v="3"/>
    <s v="translations"/>
    <x v="1404"/>
    <x v="1404"/>
  </r>
  <r>
    <n v="1405"/>
    <s v="The Bible translated into Emoticons"/>
    <x v="1403"/>
    <n v="25000"/>
    <n v="105"/>
    <x v="2"/>
    <x v="0"/>
    <s v="USD"/>
    <n v="1417195201"/>
    <n v="1414599601"/>
    <b v="1"/>
    <x v="57"/>
    <b v="0"/>
    <x v="714"/>
    <n v="6.1764705882352944"/>
    <x v="3"/>
    <s v="translations"/>
    <x v="1405"/>
    <x v="1405"/>
  </r>
  <r>
    <n v="1406"/>
    <s v="Man Down! Translation project"/>
    <x v="1404"/>
    <n v="12000"/>
    <n v="15"/>
    <x v="2"/>
    <x v="13"/>
    <s v="EUR"/>
    <n v="1449914400"/>
    <n v="1445336607"/>
    <b v="0"/>
    <x v="83"/>
    <b v="0"/>
    <x v="415"/>
    <n v="5"/>
    <x v="3"/>
    <s v="translations"/>
    <x v="1406"/>
    <x v="1406"/>
  </r>
  <r>
    <n v="1407"/>
    <s v="My life, My travel, My past - time to share"/>
    <x v="1405"/>
    <n v="3000"/>
    <n v="15"/>
    <x v="2"/>
    <x v="0"/>
    <s v="USD"/>
    <n v="1407847978"/>
    <n v="1405687978"/>
    <b v="0"/>
    <x v="84"/>
    <b v="0"/>
    <x v="724"/>
    <n v="7.5"/>
    <x v="3"/>
    <s v="translations"/>
    <x v="1407"/>
    <x v="1407"/>
  </r>
  <r>
    <n v="1408"/>
    <s v="General Treatise on Chess. Tactics. by R. Grau, translation"/>
    <x v="1406"/>
    <n v="1000"/>
    <n v="72"/>
    <x v="2"/>
    <x v="1"/>
    <s v="GBP"/>
    <n v="1447451756"/>
    <n v="1444856156"/>
    <b v="0"/>
    <x v="79"/>
    <b v="0"/>
    <x v="705"/>
    <n v="12"/>
    <x v="3"/>
    <s v="translations"/>
    <x v="1408"/>
    <x v="1408"/>
  </r>
  <r>
    <n v="1409"/>
    <s v="Modern Literal Torah Translation: Genesis"/>
    <x v="1407"/>
    <n v="4000"/>
    <n v="0"/>
    <x v="2"/>
    <x v="0"/>
    <s v="USD"/>
    <n v="1420085535"/>
    <n v="1414897935"/>
    <b v="0"/>
    <x v="78"/>
    <b v="0"/>
    <x v="109"/>
    <e v="#DIV/0!"/>
    <x v="3"/>
    <s v="translations"/>
    <x v="1409"/>
    <x v="1409"/>
  </r>
  <r>
    <n v="1410"/>
    <s v="Existence Space and Office (English translation)"/>
    <x v="1408"/>
    <n v="6000"/>
    <n v="1"/>
    <x v="2"/>
    <x v="13"/>
    <s v="EUR"/>
    <n v="1464939520"/>
    <n v="1461051520"/>
    <b v="0"/>
    <x v="29"/>
    <b v="0"/>
    <x v="374"/>
    <n v="1"/>
    <x v="3"/>
    <s v="translations"/>
    <x v="1410"/>
    <x v="1410"/>
  </r>
  <r>
    <n v="1411"/>
    <s v="The Divine Comedy- A New English Translation"/>
    <x v="1409"/>
    <n v="3000"/>
    <n v="7"/>
    <x v="2"/>
    <x v="1"/>
    <s v="GBP"/>
    <n v="1423185900"/>
    <n v="1420766700"/>
    <b v="0"/>
    <x v="83"/>
    <b v="0"/>
    <x v="1111"/>
    <n v="2.3333333333333335"/>
    <x v="3"/>
    <s v="translations"/>
    <x v="1411"/>
    <x v="1411"/>
  </r>
  <r>
    <n v="1412"/>
    <s v="For overseas shogi fans! Shogi novel translation project"/>
    <x v="1410"/>
    <n v="7000"/>
    <n v="320"/>
    <x v="2"/>
    <x v="0"/>
    <s v="USD"/>
    <n v="1417656699"/>
    <n v="1415064699"/>
    <b v="0"/>
    <x v="62"/>
    <b v="0"/>
    <x v="1112"/>
    <n v="24.615384615384617"/>
    <x v="3"/>
    <s v="translations"/>
    <x v="1412"/>
    <x v="1412"/>
  </r>
  <r>
    <n v="1413"/>
    <s v="LE NUVOLE DEL CIELO-CLOUDS OF THE SKY"/>
    <x v="1411"/>
    <n v="2000"/>
    <n v="100"/>
    <x v="2"/>
    <x v="13"/>
    <s v="EUR"/>
    <n v="1455964170"/>
    <n v="1450780170"/>
    <b v="0"/>
    <x v="29"/>
    <b v="0"/>
    <x v="152"/>
    <n v="100"/>
    <x v="3"/>
    <s v="translations"/>
    <x v="1413"/>
    <x v="1413"/>
  </r>
  <r>
    <n v="1414"/>
    <s v="Database of Interlinear Greek Words"/>
    <x v="1412"/>
    <n v="500"/>
    <n v="1"/>
    <x v="2"/>
    <x v="0"/>
    <s v="USD"/>
    <n v="1483423467"/>
    <n v="1480831467"/>
    <b v="0"/>
    <x v="29"/>
    <b v="0"/>
    <x v="418"/>
    <n v="1"/>
    <x v="3"/>
    <s v="translations"/>
    <x v="1414"/>
    <x v="1414"/>
  </r>
  <r>
    <n v="1415"/>
    <s v="The Complete Homilies of Blessed Oscar Romero: Volume 2"/>
    <x v="1413"/>
    <n v="4400"/>
    <n v="800"/>
    <x v="2"/>
    <x v="0"/>
    <s v="USD"/>
    <n v="1439741591"/>
    <n v="1436285591"/>
    <b v="0"/>
    <x v="82"/>
    <b v="0"/>
    <x v="1113"/>
    <n v="88.888888888888886"/>
    <x v="3"/>
    <s v="translations"/>
    <x v="1415"/>
    <x v="1415"/>
  </r>
  <r>
    <n v="1416"/>
    <s v="Glenn's  little book of  quotes"/>
    <x v="1414"/>
    <n v="50000"/>
    <n v="0"/>
    <x v="2"/>
    <x v="0"/>
    <s v="USD"/>
    <n v="1448147619"/>
    <n v="1445552019"/>
    <b v="0"/>
    <x v="78"/>
    <b v="0"/>
    <x v="109"/>
    <e v="#DIV/0!"/>
    <x v="3"/>
    <s v="translations"/>
    <x v="1416"/>
    <x v="1416"/>
  </r>
  <r>
    <n v="1417"/>
    <s v="Digitizing 8 Rare Siddha Yoga Books"/>
    <x v="1415"/>
    <n v="4500"/>
    <n v="55"/>
    <x v="2"/>
    <x v="0"/>
    <s v="USD"/>
    <n v="1442315460"/>
    <n v="1439696174"/>
    <b v="0"/>
    <x v="84"/>
    <b v="0"/>
    <x v="1114"/>
    <n v="27.5"/>
    <x v="3"/>
    <s v="translations"/>
    <x v="1417"/>
    <x v="1417"/>
  </r>
  <r>
    <n v="1418"/>
    <s v="Realidades del Hombre"/>
    <x v="1416"/>
    <n v="3000"/>
    <n v="6"/>
    <x v="2"/>
    <x v="3"/>
    <s v="EUR"/>
    <n v="1456397834"/>
    <n v="1453805834"/>
    <b v="0"/>
    <x v="29"/>
    <b v="0"/>
    <x v="418"/>
    <n v="6"/>
    <x v="3"/>
    <s v="translations"/>
    <x v="1418"/>
    <x v="1418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x v="73"/>
    <b v="0"/>
    <x v="1115"/>
    <n v="44.5"/>
    <x v="3"/>
    <s v="translations"/>
    <x v="1419"/>
    <x v="1419"/>
  </r>
  <r>
    <n v="1420"/>
    <s v="Shakespeare in the Hood - Romeo and Juliet"/>
    <x v="1418"/>
    <n v="110"/>
    <n v="3"/>
    <x v="2"/>
    <x v="0"/>
    <s v="USD"/>
    <n v="1467129686"/>
    <n v="1464969686"/>
    <b v="0"/>
    <x v="83"/>
    <b v="0"/>
    <x v="1116"/>
    <n v="1"/>
    <x v="3"/>
    <s v="translations"/>
    <x v="1420"/>
    <x v="1420"/>
  </r>
  <r>
    <n v="1421"/>
    <s v="English translation of &quot;The Escape to Myanmar&quot;"/>
    <x v="1419"/>
    <n v="200000"/>
    <n v="200"/>
    <x v="2"/>
    <x v="11"/>
    <s v="SEK"/>
    <n v="1423432709"/>
    <n v="1420840709"/>
    <b v="0"/>
    <x v="84"/>
    <b v="0"/>
    <x v="370"/>
    <n v="100"/>
    <x v="3"/>
    <s v="translations"/>
    <x v="1421"/>
    <x v="1421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x v="84"/>
    <b v="0"/>
    <x v="477"/>
    <n v="13"/>
    <x v="3"/>
    <s v="translations"/>
    <x v="1422"/>
    <x v="1422"/>
  </r>
  <r>
    <n v="1423"/>
    <s v="Progressive King James Version New Testament"/>
    <x v="1421"/>
    <n v="30000"/>
    <n v="100"/>
    <x v="2"/>
    <x v="2"/>
    <s v="AUD"/>
    <n v="1451637531"/>
    <n v="1449045531"/>
    <b v="0"/>
    <x v="29"/>
    <b v="0"/>
    <x v="119"/>
    <n v="100"/>
    <x v="3"/>
    <s v="translations"/>
    <x v="1423"/>
    <x v="1423"/>
  </r>
  <r>
    <n v="1424"/>
    <s v="Subway Mantras"/>
    <x v="1422"/>
    <n v="7500"/>
    <n v="1527"/>
    <x v="2"/>
    <x v="0"/>
    <s v="USD"/>
    <n v="1479233602"/>
    <n v="1478106802"/>
    <b v="0"/>
    <x v="25"/>
    <b v="0"/>
    <x v="1117"/>
    <n v="109.07142857142857"/>
    <x v="3"/>
    <s v="translations"/>
    <x v="1424"/>
    <x v="1424"/>
  </r>
  <r>
    <n v="1425"/>
    <s v="Hello!(Sawadee).&quot;.America&quot;   BOOK"/>
    <x v="1423"/>
    <n v="13000"/>
    <n v="0"/>
    <x v="2"/>
    <x v="0"/>
    <s v="USD"/>
    <n v="1430276959"/>
    <n v="1427684959"/>
    <b v="0"/>
    <x v="78"/>
    <b v="0"/>
    <x v="109"/>
    <e v="#DIV/0!"/>
    <x v="3"/>
    <s v="translations"/>
    <x v="1425"/>
    <x v="1425"/>
  </r>
  <r>
    <n v="1426"/>
    <s v="Die Welt der Haie in Englisch (The World of Sharks)"/>
    <x v="1424"/>
    <n v="1000"/>
    <n v="0"/>
    <x v="2"/>
    <x v="12"/>
    <s v="EUR"/>
    <n v="1440408120"/>
    <n v="1435224120"/>
    <b v="0"/>
    <x v="78"/>
    <b v="0"/>
    <x v="109"/>
    <e v="#DIV/0!"/>
    <x v="3"/>
    <s v="translations"/>
    <x v="1426"/>
    <x v="1426"/>
  </r>
  <r>
    <n v="1427"/>
    <s v="WHAT CAN I DO?..."/>
    <x v="1425"/>
    <n v="5000"/>
    <n v="419"/>
    <x v="2"/>
    <x v="12"/>
    <s v="EUR"/>
    <n v="1474230385"/>
    <n v="1471638385"/>
    <b v="0"/>
    <x v="80"/>
    <b v="0"/>
    <x v="1118"/>
    <n v="104.75"/>
    <x v="3"/>
    <s v="translations"/>
    <x v="1427"/>
    <x v="1427"/>
  </r>
  <r>
    <n v="1428"/>
    <s v="Translation of the book &quot;He sees me with his Heart&quot;"/>
    <x v="1426"/>
    <n v="1000"/>
    <n v="45"/>
    <x v="2"/>
    <x v="3"/>
    <s v="EUR"/>
    <n v="1459584417"/>
    <n v="1456996017"/>
    <b v="0"/>
    <x v="83"/>
    <b v="0"/>
    <x v="684"/>
    <n v="15"/>
    <x v="3"/>
    <s v="translations"/>
    <x v="1428"/>
    <x v="1428"/>
  </r>
  <r>
    <n v="1429"/>
    <s v="10 P.M."/>
    <x v="1427"/>
    <n v="10000"/>
    <n v="0"/>
    <x v="2"/>
    <x v="0"/>
    <s v="USD"/>
    <n v="1428629242"/>
    <n v="1426037242"/>
    <b v="0"/>
    <x v="78"/>
    <b v="0"/>
    <x v="109"/>
    <e v="#DIV/0!"/>
    <x v="3"/>
    <s v="translations"/>
    <x v="1429"/>
    <x v="1429"/>
  </r>
  <r>
    <n v="1430"/>
    <s v="Esoteric Project Management"/>
    <x v="1428"/>
    <n v="5000"/>
    <n v="403"/>
    <x v="2"/>
    <x v="0"/>
    <s v="USD"/>
    <n v="1419017488"/>
    <n v="1416339088"/>
    <b v="0"/>
    <x v="81"/>
    <b v="0"/>
    <x v="1119"/>
    <n v="80.599999999999994"/>
    <x v="3"/>
    <s v="translations"/>
    <x v="1430"/>
    <x v="1430"/>
  </r>
  <r>
    <n v="1431"/>
    <s v="Publishing Persian version of IT AIN'T SO AWFUL, FALAFEL"/>
    <x v="1429"/>
    <n v="17000"/>
    <n v="5431"/>
    <x v="2"/>
    <x v="0"/>
    <s v="USD"/>
    <n v="1448517816"/>
    <n v="1445922216"/>
    <b v="0"/>
    <x v="5"/>
    <b v="0"/>
    <x v="1120"/>
    <n v="115.55319148936171"/>
    <x v="3"/>
    <s v="translations"/>
    <x v="1431"/>
    <x v="1431"/>
  </r>
  <r>
    <n v="1432"/>
    <s v="The Holy Bib-el"/>
    <x v="1430"/>
    <n v="40000"/>
    <n v="0"/>
    <x v="2"/>
    <x v="0"/>
    <s v="USD"/>
    <n v="1437417828"/>
    <n v="1434825828"/>
    <b v="0"/>
    <x v="78"/>
    <b v="0"/>
    <x v="109"/>
    <e v="#DIV/0!"/>
    <x v="3"/>
    <s v="translations"/>
    <x v="1432"/>
    <x v="1432"/>
  </r>
  <r>
    <n v="1433"/>
    <s v="The Gayatri Mantra for Jhansi, India"/>
    <x v="1431"/>
    <n v="12000"/>
    <n v="805"/>
    <x v="2"/>
    <x v="13"/>
    <s v="EUR"/>
    <n v="1481367600"/>
    <n v="1477839675"/>
    <b v="0"/>
    <x v="73"/>
    <b v="0"/>
    <x v="1121"/>
    <n v="80.5"/>
    <x v="3"/>
    <s v="translations"/>
    <x v="1433"/>
    <x v="1433"/>
  </r>
  <r>
    <n v="1434"/>
    <s v="Translation of 'SOCIALCAPITALISM' (2014)"/>
    <x v="1432"/>
    <n v="82000"/>
    <n v="8190"/>
    <x v="2"/>
    <x v="8"/>
    <s v="DKK"/>
    <n v="1433775600"/>
    <n v="1431973478"/>
    <b v="0"/>
    <x v="202"/>
    <b v="0"/>
    <x v="1122"/>
    <n v="744.5454545454545"/>
    <x v="3"/>
    <s v="translations"/>
    <x v="1434"/>
    <x v="1434"/>
  </r>
  <r>
    <n v="1435"/>
    <s v="Trilogy of Crystals, book 1, translation"/>
    <x v="1433"/>
    <n v="15000"/>
    <n v="15"/>
    <x v="2"/>
    <x v="13"/>
    <s v="EUR"/>
    <n v="1444589020"/>
    <n v="1441997020"/>
    <b v="0"/>
    <x v="84"/>
    <b v="0"/>
    <x v="370"/>
    <n v="7.5"/>
    <x v="3"/>
    <s v="translations"/>
    <x v="1435"/>
    <x v="1435"/>
  </r>
  <r>
    <n v="1436"/>
    <s v="Translation of an interactive eLearning-website for surgery"/>
    <x v="1434"/>
    <n v="10000"/>
    <n v="77"/>
    <x v="2"/>
    <x v="12"/>
    <s v="EUR"/>
    <n v="1456043057"/>
    <n v="1453451057"/>
    <b v="0"/>
    <x v="84"/>
    <b v="0"/>
    <x v="1123"/>
    <n v="38.5"/>
    <x v="3"/>
    <s v="translations"/>
    <x v="1436"/>
    <x v="1436"/>
  </r>
  <r>
    <n v="1437"/>
    <s v="THE BACHELOR KNOWS NO BORDERS"/>
    <x v="1435"/>
    <n v="3000"/>
    <n v="807"/>
    <x v="2"/>
    <x v="0"/>
    <s v="USD"/>
    <n v="1405227540"/>
    <n v="1402058739"/>
    <b v="0"/>
    <x v="19"/>
    <b v="0"/>
    <x v="1124"/>
    <n v="36.68181818181818"/>
    <x v="3"/>
    <s v="translations"/>
    <x v="1437"/>
    <x v="1437"/>
  </r>
  <r>
    <n v="1438"/>
    <s v="Felting tutorials - worldwide wool craft - translation"/>
    <x v="1436"/>
    <n v="20000"/>
    <n v="600"/>
    <x v="2"/>
    <x v="8"/>
    <s v="DKK"/>
    <n v="1461765300"/>
    <n v="1459198499"/>
    <b v="0"/>
    <x v="22"/>
    <b v="0"/>
    <x v="419"/>
    <n v="75"/>
    <x v="3"/>
    <s v="translations"/>
    <x v="1438"/>
    <x v="1438"/>
  </r>
  <r>
    <n v="1439"/>
    <s v="Watermark the truth beneath the surface - Translate"/>
    <x v="1437"/>
    <n v="2725"/>
    <n v="180"/>
    <x v="2"/>
    <x v="5"/>
    <s v="CAD"/>
    <n v="1425758101"/>
    <n v="1423166101"/>
    <b v="0"/>
    <x v="79"/>
    <b v="0"/>
    <x v="1125"/>
    <n v="30"/>
    <x v="3"/>
    <s v="translations"/>
    <x v="1439"/>
    <x v="1439"/>
  </r>
  <r>
    <n v="1440"/>
    <s v="Perfume Collectibles - Vintage Bottles - History of Perfume"/>
    <x v="1438"/>
    <n v="13000"/>
    <n v="1"/>
    <x v="2"/>
    <x v="13"/>
    <s v="EUR"/>
    <n v="1464285463"/>
    <n v="1461693463"/>
    <b v="0"/>
    <x v="29"/>
    <b v="0"/>
    <x v="1126"/>
    <n v="1"/>
    <x v="3"/>
    <s v="translations"/>
    <x v="1440"/>
    <x v="1440"/>
  </r>
  <r>
    <n v="1441"/>
    <s v="Sikh Police: Guru Granth Sahib Project"/>
    <x v="1439"/>
    <n v="180000"/>
    <n v="2020"/>
    <x v="2"/>
    <x v="1"/>
    <s v="GBP"/>
    <n v="1441995769"/>
    <n v="1436811769"/>
    <b v="0"/>
    <x v="83"/>
    <b v="0"/>
    <x v="1127"/>
    <n v="673.33333333333337"/>
    <x v="3"/>
    <s v="translations"/>
    <x v="1441"/>
    <x v="1441"/>
  </r>
  <r>
    <n v="1442"/>
    <s v="Alternative Economics: Reversing Stagnation on Smashwords"/>
    <x v="1440"/>
    <n v="1500"/>
    <n v="0"/>
    <x v="2"/>
    <x v="0"/>
    <s v="USD"/>
    <n v="1464190158"/>
    <n v="1461598158"/>
    <b v="0"/>
    <x v="78"/>
    <b v="0"/>
    <x v="109"/>
    <e v="#DIV/0!"/>
    <x v="3"/>
    <s v="translations"/>
    <x v="1442"/>
    <x v="1442"/>
  </r>
  <r>
    <n v="1443"/>
    <s v="Translate my Saga Fantasy : Icarus Ã  l'Ã©cole des dieux"/>
    <x v="1441"/>
    <n v="13000"/>
    <n v="0"/>
    <x v="2"/>
    <x v="6"/>
    <s v="EUR"/>
    <n v="1483395209"/>
    <n v="1480803209"/>
    <b v="0"/>
    <x v="78"/>
    <b v="0"/>
    <x v="109"/>
    <e v="#DIV/0!"/>
    <x v="3"/>
    <s v="translations"/>
    <x v="1443"/>
    <x v="1443"/>
  </r>
  <r>
    <n v="1444"/>
    <s v="Expand the MillionairesLetter in the US Market!"/>
    <x v="1442"/>
    <n v="4950"/>
    <n v="0"/>
    <x v="2"/>
    <x v="12"/>
    <s v="EUR"/>
    <n v="1442091462"/>
    <n v="1436907462"/>
    <b v="0"/>
    <x v="78"/>
    <b v="0"/>
    <x v="109"/>
    <e v="#DIV/0!"/>
    <x v="3"/>
    <s v="translations"/>
    <x v="1444"/>
    <x v="1444"/>
  </r>
  <r>
    <n v="1445"/>
    <s v="Finnegans Wake von James Joyce - deutsche Ãœbersetzung"/>
    <x v="1443"/>
    <n v="130000"/>
    <n v="0"/>
    <x v="2"/>
    <x v="12"/>
    <s v="EUR"/>
    <n v="1434286855"/>
    <n v="1431694855"/>
    <b v="0"/>
    <x v="78"/>
    <b v="0"/>
    <x v="109"/>
    <e v="#DIV/0!"/>
    <x v="3"/>
    <s v="translations"/>
    <x v="1445"/>
    <x v="1445"/>
  </r>
  <r>
    <n v="1446"/>
    <s v="Italian Manual Kickstarter - Manuale Italiano non ufficiale"/>
    <x v="1444"/>
    <n v="900"/>
    <n v="0"/>
    <x v="2"/>
    <x v="13"/>
    <s v="EUR"/>
    <n v="1461235478"/>
    <n v="1459507478"/>
    <b v="0"/>
    <x v="78"/>
    <b v="0"/>
    <x v="109"/>
    <e v="#DIV/0!"/>
    <x v="3"/>
    <s v="translations"/>
    <x v="1446"/>
    <x v="1446"/>
  </r>
  <r>
    <n v="1447"/>
    <s v="Indian Language Dictionary"/>
    <x v="1445"/>
    <n v="500000"/>
    <n v="75"/>
    <x v="2"/>
    <x v="0"/>
    <s v="USD"/>
    <n v="1467999134"/>
    <n v="1465407134"/>
    <b v="0"/>
    <x v="83"/>
    <b v="0"/>
    <x v="1128"/>
    <n v="25"/>
    <x v="3"/>
    <s v="translations"/>
    <x v="1447"/>
    <x v="1447"/>
  </r>
  <r>
    <n v="1448"/>
    <s v="Focus on changing your situation"/>
    <x v="1446"/>
    <n v="200000"/>
    <n v="0"/>
    <x v="2"/>
    <x v="2"/>
    <s v="AUD"/>
    <n v="1432272300"/>
    <n v="1429655318"/>
    <b v="0"/>
    <x v="78"/>
    <b v="0"/>
    <x v="109"/>
    <e v="#DIV/0!"/>
    <x v="3"/>
    <s v="translations"/>
    <x v="1448"/>
    <x v="1448"/>
  </r>
  <r>
    <n v="1449"/>
    <s v="MamaCheng's International Shopping Concierge Services"/>
    <x v="1447"/>
    <n v="8888"/>
    <n v="0"/>
    <x v="2"/>
    <x v="0"/>
    <s v="USD"/>
    <n v="1431286105"/>
    <n v="1427138905"/>
    <b v="0"/>
    <x v="78"/>
    <b v="0"/>
    <x v="109"/>
    <e v="#DIV/0!"/>
    <x v="3"/>
    <s v="translations"/>
    <x v="1449"/>
    <x v="1449"/>
  </r>
  <r>
    <n v="1450"/>
    <s v="The Art of the Dill"/>
    <x v="1448"/>
    <n v="100000"/>
    <n v="1"/>
    <x v="2"/>
    <x v="0"/>
    <s v="USD"/>
    <n v="1455941197"/>
    <n v="1453349197"/>
    <b v="0"/>
    <x v="29"/>
    <b v="0"/>
    <x v="1129"/>
    <n v="1"/>
    <x v="3"/>
    <s v="translations"/>
    <x v="1450"/>
    <x v="1450"/>
  </r>
  <r>
    <n v="1451"/>
    <s v="Modern Literal Torah Translation (Canceled)"/>
    <x v="1449"/>
    <n v="18950"/>
    <n v="2"/>
    <x v="1"/>
    <x v="0"/>
    <s v="USD"/>
    <n v="1416355259"/>
    <n v="1413759659"/>
    <b v="0"/>
    <x v="84"/>
    <b v="0"/>
    <x v="1130"/>
    <n v="1"/>
    <x v="3"/>
    <s v="translations"/>
    <x v="1451"/>
    <x v="1451"/>
  </r>
  <r>
    <n v="1452"/>
    <s v="The Judo Preservation Project (Canceled)"/>
    <x v="1450"/>
    <n v="14000"/>
    <n v="0"/>
    <x v="1"/>
    <x v="0"/>
    <s v="USD"/>
    <n v="1406566363"/>
    <n v="1403974363"/>
    <b v="0"/>
    <x v="78"/>
    <b v="0"/>
    <x v="109"/>
    <e v="#DIV/0!"/>
    <x v="3"/>
    <s v="translations"/>
    <x v="1452"/>
    <x v="145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x v="78"/>
    <b v="0"/>
    <x v="109"/>
    <e v="#DIV/0!"/>
    <x v="3"/>
    <s v="translations"/>
    <x v="1453"/>
    <x v="1453"/>
  </r>
  <r>
    <n v="1454"/>
    <s v="Beginner's Guide to Fibromyalgia translation - fibromialgia"/>
    <x v="1452"/>
    <n v="1750"/>
    <n v="15"/>
    <x v="1"/>
    <x v="3"/>
    <s v="EUR"/>
    <n v="1461535140"/>
    <n v="1459716480"/>
    <b v="0"/>
    <x v="29"/>
    <b v="0"/>
    <x v="719"/>
    <n v="15"/>
    <x v="3"/>
    <s v="translations"/>
    <x v="1454"/>
    <x v="1454"/>
  </r>
  <r>
    <n v="1455"/>
    <s v="Heart Jewel: Advice from a Modern Tibetan Master (Canceled)"/>
    <x v="1453"/>
    <n v="15000"/>
    <n v="1575"/>
    <x v="1"/>
    <x v="0"/>
    <s v="USD"/>
    <n v="1409924340"/>
    <n v="1405181320"/>
    <b v="0"/>
    <x v="63"/>
    <b v="0"/>
    <x v="1131"/>
    <n v="225"/>
    <x v="3"/>
    <s v="translations"/>
    <x v="1455"/>
    <x v="1455"/>
  </r>
  <r>
    <n v="1456"/>
    <s v="Sometimes you don't need love (Canceled)"/>
    <x v="1454"/>
    <n v="5000"/>
    <n v="145"/>
    <x v="1"/>
    <x v="13"/>
    <s v="EUR"/>
    <n v="1483459365"/>
    <n v="1480867365"/>
    <b v="0"/>
    <x v="83"/>
    <b v="0"/>
    <x v="1132"/>
    <n v="48.333333333333336"/>
    <x v="3"/>
    <s v="translations"/>
    <x v="1456"/>
    <x v="1456"/>
  </r>
  <r>
    <n v="1457"/>
    <s v="Hey! I&quot;m not invisable, I am Just Old (Canceled)"/>
    <x v="1455"/>
    <n v="6000"/>
    <n v="0"/>
    <x v="1"/>
    <x v="0"/>
    <s v="USD"/>
    <n v="1447281044"/>
    <n v="1444685444"/>
    <b v="0"/>
    <x v="78"/>
    <b v="0"/>
    <x v="109"/>
    <e v="#DIV/0!"/>
    <x v="3"/>
    <s v="translations"/>
    <x v="1457"/>
    <x v="1457"/>
  </r>
  <r>
    <n v="1458"/>
    <s v="The Atheist/Agnostic Translation Guide to the AA's Big Book"/>
    <x v="1456"/>
    <n v="5000"/>
    <n v="0"/>
    <x v="1"/>
    <x v="0"/>
    <s v="USD"/>
    <n v="1407729600"/>
    <n v="1405097760"/>
    <b v="0"/>
    <x v="78"/>
    <b v="0"/>
    <x v="109"/>
    <e v="#DIV/0!"/>
    <x v="3"/>
    <s v="translations"/>
    <x v="1458"/>
    <x v="1458"/>
  </r>
  <r>
    <n v="1459"/>
    <s v="Like all the others (Canceled)"/>
    <x v="1457"/>
    <n v="37000"/>
    <n v="0"/>
    <x v="1"/>
    <x v="8"/>
    <s v="DKK"/>
    <n v="1449077100"/>
    <n v="1446612896"/>
    <b v="0"/>
    <x v="78"/>
    <b v="0"/>
    <x v="109"/>
    <e v="#DIV/0!"/>
    <x v="3"/>
    <s v="translations"/>
    <x v="1459"/>
    <x v="1459"/>
  </r>
  <r>
    <n v="1460"/>
    <s v="KJV2015 (Canceled)"/>
    <x v="1458"/>
    <n v="25000000"/>
    <n v="0"/>
    <x v="1"/>
    <x v="0"/>
    <s v="USD"/>
    <n v="1417391100"/>
    <n v="1412371898"/>
    <b v="0"/>
    <x v="78"/>
    <b v="0"/>
    <x v="109"/>
    <e v="#DIV/0!"/>
    <x v="3"/>
    <s v="translations"/>
    <x v="1460"/>
    <x v="1460"/>
  </r>
  <r>
    <n v="1461"/>
    <s v="Relatively Prime Series 2"/>
    <x v="1459"/>
    <n v="15000"/>
    <n v="15186.69"/>
    <x v="0"/>
    <x v="0"/>
    <s v="USD"/>
    <n v="1413849600"/>
    <n v="1410967754"/>
    <b v="1"/>
    <x v="158"/>
    <b v="1"/>
    <x v="1133"/>
    <n v="44.66673529411765"/>
    <x v="3"/>
    <s v="radio &amp; podcasts"/>
    <x v="1461"/>
    <x v="1461"/>
  </r>
  <r>
    <n v="1462"/>
    <s v="Unbound: Fiction on the Radio"/>
    <x v="1460"/>
    <n v="4000"/>
    <n v="4340.7"/>
    <x v="0"/>
    <x v="0"/>
    <s v="USD"/>
    <n v="1365609271"/>
    <n v="1363017271"/>
    <b v="1"/>
    <x v="3"/>
    <b v="1"/>
    <x v="1134"/>
    <n v="28.937999999999999"/>
    <x v="3"/>
    <s v="radio &amp; podcasts"/>
    <x v="1462"/>
    <x v="1462"/>
  </r>
  <r>
    <n v="1463"/>
    <s v="The River Runs Through Us, a Six-Part Public Radio Series"/>
    <x v="1461"/>
    <n v="600"/>
    <n v="886"/>
    <x v="0"/>
    <x v="0"/>
    <s v="USD"/>
    <n v="1365367938"/>
    <n v="1361483538"/>
    <b v="1"/>
    <x v="20"/>
    <b v="1"/>
    <x v="1135"/>
    <n v="35.44"/>
    <x v="3"/>
    <s v="radio &amp; podcasts"/>
    <x v="1463"/>
    <x v="1463"/>
  </r>
  <r>
    <n v="1464"/>
    <s v="Science Studio"/>
    <x v="1462"/>
    <n v="5000"/>
    <n v="8160"/>
    <x v="0"/>
    <x v="0"/>
    <s v="USD"/>
    <n v="1361029958"/>
    <n v="1358437958"/>
    <b v="1"/>
    <x v="302"/>
    <b v="1"/>
    <x v="1136"/>
    <n v="34.871794871794869"/>
    <x v="3"/>
    <s v="radio &amp; podcasts"/>
    <x v="1464"/>
    <x v="1464"/>
  </r>
  <r>
    <n v="1465"/>
    <s v="Idle Thumbs Video Game Podcast"/>
    <x v="1463"/>
    <n v="30000"/>
    <n v="136924.35"/>
    <x v="0"/>
    <x v="0"/>
    <s v="USD"/>
    <n v="1332385200"/>
    <n v="1329759452"/>
    <b v="1"/>
    <x v="303"/>
    <b v="1"/>
    <x v="1137"/>
    <n v="52.622732513451197"/>
    <x v="3"/>
    <s v="radio &amp; podcasts"/>
    <x v="1465"/>
    <x v="1465"/>
  </r>
  <r>
    <n v="1466"/>
    <s v="WAYO 104.3 FM ROCHESTER, NY"/>
    <x v="1464"/>
    <n v="16000"/>
    <n v="17260.37"/>
    <x v="0"/>
    <x v="0"/>
    <s v="USD"/>
    <n v="1452574800"/>
    <n v="1449029266"/>
    <b v="1"/>
    <x v="290"/>
    <b v="1"/>
    <x v="1138"/>
    <n v="69.598266129032254"/>
    <x v="3"/>
    <s v="radio &amp; podcasts"/>
    <x v="1466"/>
    <x v="1466"/>
  </r>
  <r>
    <n v="1467"/>
    <s v="Radio Ambulante"/>
    <x v="1465"/>
    <n v="40000"/>
    <n v="46032"/>
    <x v="0"/>
    <x v="0"/>
    <s v="USD"/>
    <n v="1332699285"/>
    <n v="1327518885"/>
    <b v="1"/>
    <x v="304"/>
    <b v="1"/>
    <x v="1139"/>
    <n v="76.72"/>
    <x v="3"/>
    <s v="radio &amp; podcasts"/>
    <x v="1467"/>
    <x v="1467"/>
  </r>
  <r>
    <n v="1468"/>
    <s v="A New Season of Destination DIY"/>
    <x v="1466"/>
    <n v="9500"/>
    <n v="9725"/>
    <x v="0"/>
    <x v="0"/>
    <s v="USD"/>
    <n v="1307838049"/>
    <n v="1302654049"/>
    <b v="1"/>
    <x v="305"/>
    <b v="1"/>
    <x v="1140"/>
    <n v="33.191126279863482"/>
    <x v="3"/>
    <s v="radio &amp; podcasts"/>
    <x v="1468"/>
    <x v="1468"/>
  </r>
  <r>
    <n v="1469"/>
    <s v="The Local Global Mashup Show"/>
    <x v="1467"/>
    <n v="44250"/>
    <n v="47978"/>
    <x v="0"/>
    <x v="0"/>
    <s v="USD"/>
    <n v="1360938109"/>
    <n v="1358346109"/>
    <b v="1"/>
    <x v="306"/>
    <b v="1"/>
    <x v="1141"/>
    <n v="149.46417445482865"/>
    <x v="3"/>
    <s v="radio &amp; podcasts"/>
    <x v="1469"/>
    <x v="1469"/>
  </r>
  <r>
    <n v="1470"/>
    <s v="The CASAMENA Radio Hour Volume 1 CDx2"/>
    <x v="1468"/>
    <n v="1500"/>
    <n v="1877"/>
    <x v="0"/>
    <x v="0"/>
    <s v="USD"/>
    <n v="1356724263"/>
    <n v="1354909863"/>
    <b v="1"/>
    <x v="75"/>
    <b v="1"/>
    <x v="1142"/>
    <n v="23.172839506172838"/>
    <x v="3"/>
    <s v="radio &amp; podcasts"/>
    <x v="1470"/>
    <x v="1470"/>
  </r>
  <r>
    <n v="1471"/>
    <s v="93.5 KNCE: True Taos Radio"/>
    <x v="1469"/>
    <n v="32000"/>
    <n v="33229"/>
    <x v="0"/>
    <x v="0"/>
    <s v="USD"/>
    <n v="1428620334"/>
    <n v="1426028334"/>
    <b v="1"/>
    <x v="307"/>
    <b v="1"/>
    <x v="1143"/>
    <n v="96.877551020408163"/>
    <x v="3"/>
    <s v="radio &amp; podcasts"/>
    <x v="1471"/>
    <x v="1471"/>
  </r>
  <r>
    <n v="1472"/>
    <s v="The Longest Shortest Time: Season 2"/>
    <x v="1470"/>
    <n v="25000"/>
    <n v="34676"/>
    <x v="0"/>
    <x v="0"/>
    <s v="USD"/>
    <n v="1381928503"/>
    <n v="1379336503"/>
    <b v="1"/>
    <x v="226"/>
    <b v="1"/>
    <x v="1144"/>
    <n v="103.20238095238095"/>
    <x v="3"/>
    <s v="radio &amp; podcasts"/>
    <x v="1472"/>
    <x v="1472"/>
  </r>
  <r>
    <n v="1473"/>
    <s v="ONE LOVES ONLY FORM"/>
    <x v="1471"/>
    <n v="1500"/>
    <n v="1807.74"/>
    <x v="0"/>
    <x v="0"/>
    <s v="USD"/>
    <n v="1330644639"/>
    <n v="1328052639"/>
    <b v="1"/>
    <x v="5"/>
    <b v="1"/>
    <x v="1145"/>
    <n v="38.462553191489363"/>
    <x v="3"/>
    <s v="radio &amp; podcasts"/>
    <x v="1473"/>
    <x v="1473"/>
  </r>
  <r>
    <n v="1474"/>
    <s v="Bring the Seattle Geekly podcast back!"/>
    <x v="1472"/>
    <n v="3000"/>
    <n v="3368"/>
    <x v="0"/>
    <x v="0"/>
    <s v="USD"/>
    <n v="1379093292"/>
    <n v="1376501292"/>
    <b v="1"/>
    <x v="88"/>
    <b v="1"/>
    <x v="1146"/>
    <n v="44.315789473684212"/>
    <x v="3"/>
    <s v="radio &amp; podcasts"/>
    <x v="1474"/>
    <x v="1474"/>
  </r>
  <r>
    <n v="1475"/>
    <s v="30-Hour Comedy Podcast Marathon and Tour"/>
    <x v="1473"/>
    <n v="15000"/>
    <n v="28300.45"/>
    <x v="0"/>
    <x v="0"/>
    <s v="USD"/>
    <n v="1419051540"/>
    <n v="1416244863"/>
    <b v="1"/>
    <x v="308"/>
    <b v="1"/>
    <x v="1147"/>
    <n v="64.173356009070289"/>
    <x v="3"/>
    <s v="radio &amp; podcasts"/>
    <x v="1475"/>
    <x v="1475"/>
  </r>
  <r>
    <n v="1476"/>
    <s v="The Comedy Button Podcast"/>
    <x v="1474"/>
    <n v="6000"/>
    <n v="39693.279999999999"/>
    <x v="0"/>
    <x v="0"/>
    <s v="USD"/>
    <n v="1315616422"/>
    <n v="1313024422"/>
    <b v="1"/>
    <x v="309"/>
    <b v="1"/>
    <x v="1148"/>
    <n v="43.333275109170302"/>
    <x v="3"/>
    <s v="radio &amp; podcasts"/>
    <x v="1476"/>
    <x v="1476"/>
  </r>
  <r>
    <n v="1477"/>
    <s v="Keep Live Music on WMSE"/>
    <x v="1475"/>
    <n v="30000"/>
    <n v="33393"/>
    <x v="0"/>
    <x v="0"/>
    <s v="USD"/>
    <n v="1324609200"/>
    <n v="1319467604"/>
    <b v="1"/>
    <x v="232"/>
    <b v="1"/>
    <x v="1149"/>
    <n v="90.495934959349597"/>
    <x v="3"/>
    <s v="radio &amp; podcasts"/>
    <x v="1477"/>
    <x v="1477"/>
  </r>
  <r>
    <n v="1478"/>
    <s v="Planet Money T-shirt"/>
    <x v="1476"/>
    <n v="50000"/>
    <n v="590807.11"/>
    <x v="0"/>
    <x v="0"/>
    <s v="USD"/>
    <n v="1368564913"/>
    <n v="1367355313"/>
    <b v="1"/>
    <x v="310"/>
    <b v="1"/>
    <x v="1150"/>
    <n v="29.187190495010373"/>
    <x v="3"/>
    <s v="radio &amp; podcasts"/>
    <x v="1478"/>
    <x v="1478"/>
  </r>
  <r>
    <n v="1479"/>
    <s v="Let's Talk Calmly About Security and Privacy"/>
    <x v="1477"/>
    <n v="1600"/>
    <n v="2198"/>
    <x v="0"/>
    <x v="0"/>
    <s v="USD"/>
    <n v="1399694340"/>
    <n v="1398448389"/>
    <b v="1"/>
    <x v="26"/>
    <b v="1"/>
    <x v="1151"/>
    <n v="30.95774647887324"/>
    <x v="3"/>
    <s v="radio &amp; podcasts"/>
    <x v="1479"/>
    <x v="1479"/>
  </r>
  <r>
    <n v="1480"/>
    <s v="The Stage at KDHX"/>
    <x v="1478"/>
    <n v="50000"/>
    <n v="58520.2"/>
    <x v="0"/>
    <x v="0"/>
    <s v="USD"/>
    <n v="1374858000"/>
    <n v="1373408699"/>
    <b v="1"/>
    <x v="311"/>
    <b v="1"/>
    <x v="1152"/>
    <n v="92.157795275590544"/>
    <x v="3"/>
    <s v="radio &amp; podcasts"/>
    <x v="1480"/>
    <x v="1480"/>
  </r>
  <r>
    <n v="1481"/>
    <s v="Downloads From My Mind - Science Fiction Short Stories"/>
    <x v="1479"/>
    <n v="5000"/>
    <n v="105"/>
    <x v="2"/>
    <x v="5"/>
    <s v="CAD"/>
    <n v="1383430145"/>
    <n v="1380838145"/>
    <b v="0"/>
    <x v="79"/>
    <b v="0"/>
    <x v="1153"/>
    <n v="17.5"/>
    <x v="3"/>
    <s v="fiction"/>
    <x v="1481"/>
    <x v="1481"/>
  </r>
  <r>
    <n v="1482"/>
    <s v="Black Matter: Reality is in the eyes of the beholder"/>
    <x v="1480"/>
    <n v="5000"/>
    <n v="5"/>
    <x v="2"/>
    <x v="0"/>
    <s v="USD"/>
    <n v="1347004260"/>
    <n v="1345062936"/>
    <b v="0"/>
    <x v="29"/>
    <b v="0"/>
    <x v="370"/>
    <n v="5"/>
    <x v="3"/>
    <s v="fiction"/>
    <x v="1482"/>
    <x v="1482"/>
  </r>
  <r>
    <n v="1483"/>
    <s v="The Book Club Rebellion"/>
    <x v="1481"/>
    <n v="7000"/>
    <n v="50"/>
    <x v="2"/>
    <x v="0"/>
    <s v="USD"/>
    <n v="1469162275"/>
    <n v="1467002275"/>
    <b v="0"/>
    <x v="84"/>
    <b v="0"/>
    <x v="1154"/>
    <n v="25"/>
    <x v="3"/>
    <s v="fiction"/>
    <x v="1483"/>
    <x v="1483"/>
  </r>
  <r>
    <n v="1484"/>
    <s v="a book called filtered down thru the stars"/>
    <x v="1482"/>
    <n v="2000"/>
    <n v="0"/>
    <x v="2"/>
    <x v="0"/>
    <s v="USD"/>
    <n v="1342882260"/>
    <n v="1337834963"/>
    <b v="0"/>
    <x v="78"/>
    <b v="0"/>
    <x v="109"/>
    <e v="#DIV/0!"/>
    <x v="3"/>
    <s v="fiction"/>
    <x v="1484"/>
    <x v="1484"/>
  </r>
  <r>
    <n v="1485"/>
    <s v="Covenant Kept - A Christian novel"/>
    <x v="1483"/>
    <n v="6700"/>
    <n v="150"/>
    <x v="2"/>
    <x v="0"/>
    <s v="USD"/>
    <n v="1434827173"/>
    <n v="1430939173"/>
    <b v="0"/>
    <x v="83"/>
    <b v="0"/>
    <x v="1155"/>
    <n v="50"/>
    <x v="3"/>
    <s v="fiction"/>
    <x v="1485"/>
    <x v="1485"/>
  </r>
  <r>
    <n v="1486"/>
    <s v="I Died. Yesterday by Pamela Norton Docken"/>
    <x v="1484"/>
    <n v="20000"/>
    <n v="48"/>
    <x v="2"/>
    <x v="0"/>
    <s v="USD"/>
    <n v="1425009761"/>
    <n v="1422417761"/>
    <b v="0"/>
    <x v="83"/>
    <b v="0"/>
    <x v="1156"/>
    <n v="16"/>
    <x v="3"/>
    <s v="fiction"/>
    <x v="1486"/>
    <x v="1486"/>
  </r>
  <r>
    <n v="1487"/>
    <s v="You Killed Me First"/>
    <x v="1485"/>
    <n v="10000"/>
    <n v="0"/>
    <x v="2"/>
    <x v="0"/>
    <s v="USD"/>
    <n v="1470175271"/>
    <n v="1467583271"/>
    <b v="0"/>
    <x v="78"/>
    <b v="0"/>
    <x v="109"/>
    <e v="#DIV/0!"/>
    <x v="3"/>
    <s v="fiction"/>
    <x v="1487"/>
    <x v="1487"/>
  </r>
  <r>
    <n v="1488"/>
    <s v="Nanolution"/>
    <x v="1486"/>
    <n v="15000"/>
    <n v="360"/>
    <x v="2"/>
    <x v="2"/>
    <s v="AUD"/>
    <n v="1388928660"/>
    <n v="1386336660"/>
    <b v="0"/>
    <x v="79"/>
    <b v="0"/>
    <x v="365"/>
    <n v="60"/>
    <x v="3"/>
    <s v="fiction"/>
    <x v="1488"/>
    <x v="1488"/>
  </r>
  <r>
    <n v="1489"/>
    <s v="QUIET ENJOYMENT, a novel of two gay friends, life and AIDS"/>
    <x v="1487"/>
    <n v="5000"/>
    <n v="0"/>
    <x v="2"/>
    <x v="0"/>
    <s v="USD"/>
    <n v="1352994052"/>
    <n v="1350398452"/>
    <b v="0"/>
    <x v="78"/>
    <b v="0"/>
    <x v="109"/>
    <e v="#DIV/0!"/>
    <x v="3"/>
    <s v="fiction"/>
    <x v="1489"/>
    <x v="1489"/>
  </r>
  <r>
    <n v="1490"/>
    <s v="Publishing Book ll of The Merlin Chronicles Trilogy"/>
    <x v="1488"/>
    <n v="2900"/>
    <n v="895"/>
    <x v="2"/>
    <x v="0"/>
    <s v="USD"/>
    <n v="1380720474"/>
    <n v="1378214874"/>
    <b v="0"/>
    <x v="10"/>
    <b v="0"/>
    <x v="1157"/>
    <n v="47.10526315789474"/>
    <x v="3"/>
    <s v="fiction"/>
    <x v="1490"/>
    <x v="1490"/>
  </r>
  <r>
    <n v="1491"/>
    <s v="Tales of guns, gold and a beagle in the Old West"/>
    <x v="1489"/>
    <n v="1200"/>
    <n v="100"/>
    <x v="2"/>
    <x v="0"/>
    <s v="USD"/>
    <n v="1424014680"/>
    <n v="1418922443"/>
    <b v="0"/>
    <x v="29"/>
    <b v="0"/>
    <x v="1158"/>
    <n v="100"/>
    <x v="3"/>
    <s v="fiction"/>
    <x v="1491"/>
    <x v="1491"/>
  </r>
  <r>
    <n v="1492"/>
    <s v="The Grym Brothers Series"/>
    <x v="1490"/>
    <n v="4000"/>
    <n v="30"/>
    <x v="2"/>
    <x v="0"/>
    <s v="USD"/>
    <n v="1308431646"/>
    <n v="1305839646"/>
    <b v="0"/>
    <x v="84"/>
    <b v="0"/>
    <x v="571"/>
    <n v="15"/>
    <x v="3"/>
    <s v="fiction"/>
    <x v="1492"/>
    <x v="1492"/>
  </r>
  <r>
    <n v="1493"/>
    <s v="The Great Grand Zeppelin Chase"/>
    <x v="1491"/>
    <n v="2400"/>
    <n v="0"/>
    <x v="2"/>
    <x v="0"/>
    <s v="USD"/>
    <n v="1371415675"/>
    <n v="1368823675"/>
    <b v="0"/>
    <x v="78"/>
    <b v="0"/>
    <x v="109"/>
    <e v="#DIV/0!"/>
    <x v="3"/>
    <s v="fiction"/>
    <x v="1493"/>
    <x v="1493"/>
  </r>
  <r>
    <n v="1494"/>
    <s v="Six Days in September: A Civil War Novel"/>
    <x v="1492"/>
    <n v="5000"/>
    <n v="445"/>
    <x v="2"/>
    <x v="0"/>
    <s v="USD"/>
    <n v="1428075480"/>
    <n v="1425489613"/>
    <b v="0"/>
    <x v="202"/>
    <b v="0"/>
    <x v="1159"/>
    <n v="40.454545454545453"/>
    <x v="3"/>
    <s v="fiction"/>
    <x v="1494"/>
    <x v="1494"/>
  </r>
  <r>
    <n v="1495"/>
    <s v="A Magical Bildungsroman with a Female Heroine"/>
    <x v="1493"/>
    <n v="2000"/>
    <n v="0"/>
    <x v="2"/>
    <x v="0"/>
    <s v="USD"/>
    <n v="1314471431"/>
    <n v="1311879431"/>
    <b v="0"/>
    <x v="78"/>
    <b v="0"/>
    <x v="109"/>
    <e v="#DIV/0!"/>
    <x v="3"/>
    <s v="fiction"/>
    <x v="1495"/>
    <x v="1495"/>
  </r>
  <r>
    <n v="1496"/>
    <s v="Tainted Steel (Series 1 - 4)"/>
    <x v="1494"/>
    <n v="1500"/>
    <n v="0"/>
    <x v="2"/>
    <x v="0"/>
    <s v="USD"/>
    <n v="1410866659"/>
    <n v="1405682659"/>
    <b v="0"/>
    <x v="78"/>
    <b v="0"/>
    <x v="109"/>
    <e v="#DIV/0!"/>
    <x v="3"/>
    <s v="fiction"/>
    <x v="1496"/>
    <x v="1496"/>
  </r>
  <r>
    <n v="1497"/>
    <s v="Daddy"/>
    <x v="1495"/>
    <n v="15000"/>
    <n v="1"/>
    <x v="2"/>
    <x v="0"/>
    <s v="USD"/>
    <n v="1375299780"/>
    <n v="1371655522"/>
    <b v="0"/>
    <x v="29"/>
    <b v="0"/>
    <x v="440"/>
    <n v="1"/>
    <x v="3"/>
    <s v="fiction"/>
    <x v="1497"/>
    <x v="1497"/>
  </r>
  <r>
    <n v="1498"/>
    <s v="Alexis' Aggravation: Murder in the Southwest. A Crime Novel"/>
    <x v="1496"/>
    <n v="3000"/>
    <n v="57"/>
    <x v="2"/>
    <x v="0"/>
    <s v="USD"/>
    <n v="1409787378"/>
    <n v="1405899378"/>
    <b v="0"/>
    <x v="83"/>
    <b v="0"/>
    <x v="1160"/>
    <n v="19"/>
    <x v="3"/>
    <s v="fiction"/>
    <x v="1498"/>
    <x v="1498"/>
  </r>
  <r>
    <n v="1499"/>
    <s v="The Second Renaissance"/>
    <x v="1497"/>
    <n v="2000"/>
    <n v="5"/>
    <x v="2"/>
    <x v="0"/>
    <s v="USD"/>
    <n v="1470355833"/>
    <n v="1465171833"/>
    <b v="0"/>
    <x v="29"/>
    <b v="0"/>
    <x v="1161"/>
    <n v="5"/>
    <x v="3"/>
    <s v="fiction"/>
    <x v="1499"/>
    <x v="1499"/>
  </r>
  <r>
    <n v="1500"/>
    <s v="Tarnish: A Fantasy Novel by J. D. Brink"/>
    <x v="1498"/>
    <n v="2800"/>
    <n v="701"/>
    <x v="2"/>
    <x v="0"/>
    <s v="USD"/>
    <n v="1367444557"/>
    <n v="1364852557"/>
    <b v="0"/>
    <x v="41"/>
    <b v="0"/>
    <x v="1162"/>
    <n v="46.733333333333334"/>
    <x v="3"/>
    <s v="fiction"/>
    <x v="1500"/>
    <x v="1500"/>
  </r>
  <r>
    <n v="1501"/>
    <s v="This is Nowhere"/>
    <x v="1499"/>
    <n v="52000"/>
    <n v="86492"/>
    <x v="0"/>
    <x v="5"/>
    <s v="CAD"/>
    <n v="1436364023"/>
    <n v="1433772023"/>
    <b v="1"/>
    <x v="312"/>
    <b v="1"/>
    <x v="1163"/>
    <n v="97.731073446327684"/>
    <x v="8"/>
    <s v="photobooks"/>
    <x v="1501"/>
    <x v="1501"/>
  </r>
  <r>
    <n v="1502"/>
    <s v="Cosmic Surgery"/>
    <x v="1500"/>
    <n v="22000"/>
    <n v="22318"/>
    <x v="0"/>
    <x v="1"/>
    <s v="GBP"/>
    <n v="1458943200"/>
    <n v="1456491680"/>
    <b v="1"/>
    <x v="313"/>
    <b v="1"/>
    <x v="1164"/>
    <n v="67.835866261398181"/>
    <x v="8"/>
    <s v="photobooks"/>
    <x v="1502"/>
    <x v="1502"/>
  </r>
  <r>
    <n v="1503"/>
    <s v="&quot;Iconic Sea Birds&quot; a photobook project"/>
    <x v="1501"/>
    <n v="3750"/>
    <n v="4045.93"/>
    <x v="0"/>
    <x v="18"/>
    <s v="EUR"/>
    <n v="1477210801"/>
    <n v="1472026801"/>
    <b v="1"/>
    <x v="26"/>
    <b v="1"/>
    <x v="1165"/>
    <n v="56.98492957746479"/>
    <x v="8"/>
    <s v="photobooks"/>
    <x v="1503"/>
    <x v="1503"/>
  </r>
  <r>
    <n v="1504"/>
    <s v="RYU X RIO"/>
    <x v="1502"/>
    <n v="6500"/>
    <n v="18066"/>
    <x v="0"/>
    <x v="1"/>
    <s v="GBP"/>
    <n v="1402389180"/>
    <n v="1399996024"/>
    <b v="1"/>
    <x v="314"/>
    <b v="1"/>
    <x v="1166"/>
    <n v="67.159851301115239"/>
    <x v="8"/>
    <s v="photobooks"/>
    <x v="1504"/>
    <x v="1504"/>
  </r>
  <r>
    <n v="1505"/>
    <s v="Clear of People â€” A photobook by Michal Iwanowski"/>
    <x v="1503"/>
    <n v="16000"/>
    <n v="16573"/>
    <x v="0"/>
    <x v="12"/>
    <s v="EUR"/>
    <n v="1458676860"/>
    <n v="1455446303"/>
    <b v="1"/>
    <x v="315"/>
    <b v="1"/>
    <x v="1167"/>
    <n v="48.037681159420288"/>
    <x v="8"/>
    <s v="photobooks"/>
    <x v="1505"/>
    <x v="1505"/>
  </r>
  <r>
    <n v="1506"/>
    <s v="Holden Lane High School photobook"/>
    <x v="1504"/>
    <n v="1500"/>
    <n v="1671"/>
    <x v="0"/>
    <x v="1"/>
    <s v="GBP"/>
    <n v="1406227904"/>
    <n v="1403635904"/>
    <b v="1"/>
    <x v="68"/>
    <b v="1"/>
    <x v="209"/>
    <n v="38.860465116279073"/>
    <x v="8"/>
    <s v="photobooks"/>
    <x v="1506"/>
    <x v="1506"/>
  </r>
  <r>
    <n v="1507"/>
    <s v="It's Better In The Wind - A Documentary Photobook!"/>
    <x v="1505"/>
    <n v="1200"/>
    <n v="2580"/>
    <x v="0"/>
    <x v="0"/>
    <s v="USD"/>
    <n v="1273911000"/>
    <n v="1268822909"/>
    <b v="1"/>
    <x v="51"/>
    <b v="1"/>
    <x v="1168"/>
    <n v="78.181818181818187"/>
    <x v="8"/>
    <s v="photobooks"/>
    <x v="1507"/>
    <x v="1507"/>
  </r>
  <r>
    <n v="1508"/>
    <s v="Destino by Michelle Frankfurter: A Photo Book About Destiny"/>
    <x v="1506"/>
    <n v="18500"/>
    <n v="20491"/>
    <x v="0"/>
    <x v="0"/>
    <s v="USD"/>
    <n v="1403880281"/>
    <n v="1401201881"/>
    <b v="1"/>
    <x v="263"/>
    <b v="1"/>
    <x v="1169"/>
    <n v="97.113744075829388"/>
    <x v="8"/>
    <s v="photobooks"/>
    <x v="1508"/>
    <x v="1508"/>
  </r>
  <r>
    <n v="1509"/>
    <s v="Claudius Schulze: STATE OF NATURE"/>
    <x v="1507"/>
    <n v="17500"/>
    <n v="21637.22"/>
    <x v="0"/>
    <x v="12"/>
    <s v="EUR"/>
    <n v="1487113140"/>
    <n v="1484570885"/>
    <b v="1"/>
    <x v="193"/>
    <b v="1"/>
    <x v="1170"/>
    <n v="110.39397959183674"/>
    <x v="8"/>
    <s v="photobooks"/>
    <x v="1509"/>
    <x v="1509"/>
  </r>
  <r>
    <n v="1510"/>
    <s v="OUT OF ORDER - NEW REVISED EDITION"/>
    <x v="1508"/>
    <n v="16000"/>
    <n v="16165.6"/>
    <x v="0"/>
    <x v="1"/>
    <s v="GBP"/>
    <n v="1405761278"/>
    <n v="1403169278"/>
    <b v="1"/>
    <x v="316"/>
    <b v="1"/>
    <x v="1171"/>
    <n v="39.91506172839506"/>
    <x v="8"/>
    <s v="photobooks"/>
    <x v="1510"/>
    <x v="1510"/>
  </r>
  <r>
    <n v="1511"/>
    <s v="Hidden Mother"/>
    <x v="1509"/>
    <n v="14000"/>
    <n v="15651"/>
    <x v="0"/>
    <x v="0"/>
    <s v="USD"/>
    <n v="1447858804"/>
    <n v="1445263204"/>
    <b v="1"/>
    <x v="190"/>
    <b v="1"/>
    <x v="1172"/>
    <n v="75.975728155339809"/>
    <x v="8"/>
    <s v="photobooks"/>
    <x v="1511"/>
    <x v="1511"/>
  </r>
  <r>
    <n v="1512"/>
    <s v="UnPresidented: Trump's Inaugural &amp; the People's Response"/>
    <x v="1510"/>
    <n v="3500"/>
    <n v="19557"/>
    <x v="0"/>
    <x v="0"/>
    <s v="USD"/>
    <n v="1486311939"/>
    <n v="1483719939"/>
    <b v="1"/>
    <x v="317"/>
    <b v="1"/>
    <x v="1173"/>
    <n v="58.379104477611939"/>
    <x v="8"/>
    <s v="photobooks"/>
    <x v="1512"/>
    <x v="1512"/>
  </r>
  <r>
    <n v="1513"/>
    <s v="Russian Interiors"/>
    <x v="1511"/>
    <n v="8000"/>
    <n v="12001.5"/>
    <x v="0"/>
    <x v="1"/>
    <s v="GBP"/>
    <n v="1405523866"/>
    <n v="1402931866"/>
    <b v="1"/>
    <x v="224"/>
    <b v="1"/>
    <x v="1174"/>
    <n v="55.82093023255814"/>
    <x v="8"/>
    <s v="photobooks"/>
    <x v="1513"/>
    <x v="1513"/>
  </r>
  <r>
    <n v="1514"/>
    <s v="Racing Age"/>
    <x v="1512"/>
    <n v="25000"/>
    <n v="26619"/>
    <x v="0"/>
    <x v="0"/>
    <s v="USD"/>
    <n v="1443363640"/>
    <n v="1439907640"/>
    <b v="1"/>
    <x v="282"/>
    <b v="1"/>
    <x v="1175"/>
    <n v="151.24431818181819"/>
    <x v="8"/>
    <s v="photobooks"/>
    <x v="1514"/>
    <x v="1514"/>
  </r>
  <r>
    <n v="1515"/>
    <s v="Eyes as Big as Plates"/>
    <x v="1513"/>
    <n v="300000"/>
    <n v="471567"/>
    <x v="0"/>
    <x v="10"/>
    <s v="NOK"/>
    <n v="1458104697"/>
    <n v="1455516297"/>
    <b v="1"/>
    <x v="160"/>
    <b v="1"/>
    <x v="1176"/>
    <n v="849.67027027027029"/>
    <x v="8"/>
    <s v="photobooks"/>
    <x v="1515"/>
    <x v="1515"/>
  </r>
  <r>
    <n v="1516"/>
    <s v="WELCOME HOME // a multipath photobook by Judith Stenneken"/>
    <x v="1514"/>
    <n v="17000"/>
    <n v="18472"/>
    <x v="0"/>
    <x v="0"/>
    <s v="USD"/>
    <n v="1475762400"/>
    <n v="1473160292"/>
    <b v="1"/>
    <x v="318"/>
    <b v="1"/>
    <x v="1177"/>
    <n v="159.24137931034483"/>
    <x v="8"/>
    <s v="photobooks"/>
    <x v="1516"/>
    <x v="1516"/>
  </r>
  <r>
    <n v="1517"/>
    <s v="THE WATCHERS:  a book of the Wait Watchers photographs"/>
    <x v="1515"/>
    <n v="15000"/>
    <n v="24297"/>
    <x v="0"/>
    <x v="0"/>
    <s v="USD"/>
    <n v="1417845600"/>
    <n v="1415194553"/>
    <b v="1"/>
    <x v="319"/>
    <b v="1"/>
    <x v="1178"/>
    <n v="39.507317073170732"/>
    <x v="8"/>
    <s v="photobooks"/>
    <x v="1517"/>
    <x v="1517"/>
  </r>
  <r>
    <n v="1518"/>
    <s v="Amelia and the Animals: Photographs by Robin Schwartz"/>
    <x v="1516"/>
    <n v="15000"/>
    <n v="30805"/>
    <x v="0"/>
    <x v="0"/>
    <s v="USD"/>
    <n v="1401565252"/>
    <n v="1398973252"/>
    <b v="1"/>
    <x v="163"/>
    <b v="1"/>
    <x v="1179"/>
    <n v="130.52966101694915"/>
    <x v="8"/>
    <s v="photobooks"/>
    <x v="1518"/>
    <x v="1518"/>
  </r>
  <r>
    <n v="1519"/>
    <s v="Jesus Days, 1978-1983"/>
    <x v="1517"/>
    <n v="9000"/>
    <n v="9302.75"/>
    <x v="0"/>
    <x v="0"/>
    <s v="USD"/>
    <n v="1403301540"/>
    <n v="1400867283"/>
    <b v="1"/>
    <x v="108"/>
    <b v="1"/>
    <x v="1180"/>
    <n v="64.156896551724131"/>
    <x v="8"/>
    <s v="photobooks"/>
    <x v="1519"/>
    <x v="1519"/>
  </r>
  <r>
    <n v="1520"/>
    <s v="TULIPS"/>
    <x v="1518"/>
    <n v="18000"/>
    <n v="18625"/>
    <x v="0"/>
    <x v="0"/>
    <s v="USD"/>
    <n v="1418961600"/>
    <n v="1415824513"/>
    <b v="1"/>
    <x v="157"/>
    <b v="1"/>
    <x v="1181"/>
    <n v="111.52694610778443"/>
    <x v="8"/>
    <s v="photobooks"/>
    <x v="1520"/>
    <x v="1520"/>
  </r>
  <r>
    <n v="1521"/>
    <s v="STREET, New York City, The 70's, 80's, 90's"/>
    <x v="1519"/>
    <n v="37500"/>
    <n v="40055"/>
    <x v="0"/>
    <x v="0"/>
    <s v="USD"/>
    <n v="1465272091"/>
    <n v="1462248091"/>
    <b v="1"/>
    <x v="97"/>
    <b v="1"/>
    <x v="1182"/>
    <n v="170.44680851063831"/>
    <x v="8"/>
    <s v="photobooks"/>
    <x v="1521"/>
    <x v="1521"/>
  </r>
  <r>
    <n v="1522"/>
    <s v="INSIDE TRACKS: Alone Across the Outback"/>
    <x v="1520"/>
    <n v="43500"/>
    <n v="60450.1"/>
    <x v="0"/>
    <x v="0"/>
    <s v="USD"/>
    <n v="1413575739"/>
    <n v="1410983739"/>
    <b v="1"/>
    <x v="320"/>
    <b v="1"/>
    <x v="1183"/>
    <n v="133.7391592920354"/>
    <x v="8"/>
    <s v="photobooks"/>
    <x v="1522"/>
    <x v="1522"/>
  </r>
  <r>
    <n v="1523"/>
    <s v="Contact by Jake Shivery"/>
    <x v="1521"/>
    <n v="18500"/>
    <n v="23096"/>
    <x v="0"/>
    <x v="0"/>
    <s v="USD"/>
    <n v="1419292800"/>
    <n v="1416592916"/>
    <b v="1"/>
    <x v="198"/>
    <b v="1"/>
    <x v="1184"/>
    <n v="95.834024896265561"/>
    <x v="8"/>
    <s v="photobooks"/>
    <x v="1523"/>
    <x v="1523"/>
  </r>
  <r>
    <n v="1524"/>
    <s v="Heath - Limited Edition Split Zine - Make 100"/>
    <x v="1522"/>
    <n v="3000"/>
    <n v="6210"/>
    <x v="0"/>
    <x v="11"/>
    <s v="SEK"/>
    <n v="1487592090"/>
    <n v="1485000090"/>
    <b v="1"/>
    <x v="33"/>
    <b v="1"/>
    <x v="1185"/>
    <n v="221.78571428571428"/>
    <x v="8"/>
    <s v="photobooks"/>
    <x v="1524"/>
    <x v="1524"/>
  </r>
  <r>
    <n v="1525"/>
    <s v="Silver Hour: a photo book by Alex Westfall"/>
    <x v="1523"/>
    <n v="2600"/>
    <n v="4524.1499999999996"/>
    <x v="0"/>
    <x v="0"/>
    <s v="USD"/>
    <n v="1471539138"/>
    <n v="1468947138"/>
    <b v="1"/>
    <x v="205"/>
    <b v="1"/>
    <x v="1186"/>
    <n v="32.315357142857138"/>
    <x v="8"/>
    <s v="photobooks"/>
    <x v="1525"/>
    <x v="1525"/>
  </r>
  <r>
    <n v="1526"/>
    <s v="BODYSCAPES II: Theater of Life"/>
    <x v="1524"/>
    <n v="23000"/>
    <n v="27675"/>
    <x v="0"/>
    <x v="0"/>
    <s v="USD"/>
    <n v="1453185447"/>
    <n v="1448951847"/>
    <b v="1"/>
    <x v="321"/>
    <b v="1"/>
    <x v="1187"/>
    <n v="98.839285714285708"/>
    <x v="8"/>
    <s v="photobooks"/>
    <x v="1526"/>
    <x v="1526"/>
  </r>
  <r>
    <n v="1527"/>
    <s v="Island - Japan, from the view point of many"/>
    <x v="1525"/>
    <n v="3500"/>
    <n v="3865.55"/>
    <x v="0"/>
    <x v="0"/>
    <s v="USD"/>
    <n v="1489497886"/>
    <n v="1487082286"/>
    <b v="1"/>
    <x v="16"/>
    <b v="1"/>
    <x v="1188"/>
    <n v="55.222142857142863"/>
    <x v="8"/>
    <s v="photobooks"/>
    <x v="1527"/>
    <x v="1527"/>
  </r>
  <r>
    <n v="1528"/>
    <s v="Don't Go Outside: Tokyo Street Photos"/>
    <x v="1526"/>
    <n v="3000"/>
    <n v="8447"/>
    <x v="0"/>
    <x v="0"/>
    <s v="USD"/>
    <n v="1485907200"/>
    <n v="1483292122"/>
    <b v="1"/>
    <x v="322"/>
    <b v="1"/>
    <x v="1189"/>
    <n v="52.793750000000003"/>
    <x v="8"/>
    <s v="photobooks"/>
    <x v="1528"/>
    <x v="1528"/>
  </r>
  <r>
    <n v="1529"/>
    <s v="&quot;(more than) dust.&quot; - a feminist photo book"/>
    <x v="1527"/>
    <n v="19000"/>
    <n v="19129"/>
    <x v="0"/>
    <x v="0"/>
    <s v="USD"/>
    <n v="1426773920"/>
    <n v="1424185520"/>
    <b v="1"/>
    <x v="261"/>
    <b v="1"/>
    <x v="1190"/>
    <n v="135.66666666666666"/>
    <x v="8"/>
    <s v="photobooks"/>
    <x v="1529"/>
    <x v="1529"/>
  </r>
  <r>
    <n v="1530"/>
    <s v="A 4-year-old's Portrait of the American West"/>
    <x v="1528"/>
    <n v="35000"/>
    <n v="47189"/>
    <x v="0"/>
    <x v="0"/>
    <s v="USD"/>
    <n v="1445624695"/>
    <n v="1443464695"/>
    <b v="1"/>
    <x v="323"/>
    <b v="1"/>
    <x v="1191"/>
    <n v="53.991990846681922"/>
    <x v="8"/>
    <s v="photobooks"/>
    <x v="1530"/>
    <x v="1530"/>
  </r>
  <r>
    <n v="1531"/>
    <s v="Smell the [City of] Roses"/>
    <x v="1529"/>
    <n v="2350"/>
    <n v="4135"/>
    <x v="0"/>
    <x v="0"/>
    <s v="USD"/>
    <n v="1417402800"/>
    <n v="1414610126"/>
    <b v="1"/>
    <x v="196"/>
    <b v="1"/>
    <x v="1192"/>
    <n v="56.643835616438359"/>
    <x v="8"/>
    <s v="photobooks"/>
    <x v="1531"/>
    <x v="1531"/>
  </r>
  <r>
    <n v="1532"/>
    <s v="Geiko and Maiko of Kyoto"/>
    <x v="1530"/>
    <n v="5000"/>
    <n v="24201"/>
    <x v="0"/>
    <x v="2"/>
    <s v="AUD"/>
    <n v="1455548400"/>
    <n v="1453461865"/>
    <b v="1"/>
    <x v="324"/>
    <b v="1"/>
    <x v="1193"/>
    <n v="82.316326530612244"/>
    <x v="8"/>
    <s v="photobooks"/>
    <x v="1532"/>
    <x v="1532"/>
  </r>
  <r>
    <n v="1533"/>
    <s v="The Cancer Family Book Project"/>
    <x v="1531"/>
    <n v="45000"/>
    <n v="65313"/>
    <x v="0"/>
    <x v="0"/>
    <s v="USD"/>
    <n v="1462161540"/>
    <n v="1457913777"/>
    <b v="1"/>
    <x v="325"/>
    <b v="1"/>
    <x v="1194"/>
    <n v="88.26081081081081"/>
    <x v="8"/>
    <s v="photobooks"/>
    <x v="1533"/>
    <x v="1533"/>
  </r>
  <r>
    <n v="1534"/>
    <s v="The Art of Abandonment - Photo Book by Walter Arnold"/>
    <x v="1532"/>
    <n v="7500"/>
    <n v="31330"/>
    <x v="0"/>
    <x v="0"/>
    <s v="USD"/>
    <n v="1441383062"/>
    <n v="1438791062"/>
    <b v="1"/>
    <x v="232"/>
    <b v="1"/>
    <x v="1195"/>
    <n v="84.905149051490511"/>
    <x v="8"/>
    <s v="photobooks"/>
    <x v="1534"/>
    <x v="1534"/>
  </r>
  <r>
    <n v="1535"/>
    <s v="Small Steps Are Giant Leaps"/>
    <x v="1533"/>
    <n v="4000"/>
    <n v="5297"/>
    <x v="0"/>
    <x v="0"/>
    <s v="USD"/>
    <n v="1464040800"/>
    <n v="1461527631"/>
    <b v="1"/>
    <x v="238"/>
    <b v="1"/>
    <x v="1196"/>
    <n v="48.154545454545456"/>
    <x v="8"/>
    <s v="photobooks"/>
    <x v="1535"/>
    <x v="1535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x v="326"/>
    <b v="1"/>
    <x v="1197"/>
    <n v="66.015406593406595"/>
    <x v="8"/>
    <s v="photobooks"/>
    <x v="1536"/>
    <x v="1536"/>
  </r>
  <r>
    <n v="1537"/>
    <s v="FACE TO FAITH | MOUNT KAILASH | TIBET photobook"/>
    <x v="1535"/>
    <n v="12000"/>
    <n v="21588"/>
    <x v="0"/>
    <x v="12"/>
    <s v="EUR"/>
    <n v="1470506400"/>
    <n v="1467358427"/>
    <b v="1"/>
    <x v="291"/>
    <b v="1"/>
    <x v="1198"/>
    <n v="96.375"/>
    <x v="8"/>
    <s v="photobooks"/>
    <x v="1537"/>
    <x v="1537"/>
  </r>
  <r>
    <n v="1538"/>
    <s v="US National Parks: Picturing the Little Things"/>
    <x v="1536"/>
    <n v="7000"/>
    <n v="7184"/>
    <x v="0"/>
    <x v="0"/>
    <s v="USD"/>
    <n v="1421952370"/>
    <n v="1418064370"/>
    <b v="1"/>
    <x v="67"/>
    <b v="1"/>
    <x v="1199"/>
    <n v="156.17391304347825"/>
    <x v="8"/>
    <s v="photobooks"/>
    <x v="1538"/>
    <x v="1538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x v="4"/>
    <b v="1"/>
    <x v="1200"/>
    <n v="95.764859154929582"/>
    <x v="8"/>
    <s v="photobooks"/>
    <x v="1539"/>
    <x v="1539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x v="15"/>
    <b v="1"/>
    <x v="1201"/>
    <n v="180.40816326530611"/>
    <x v="8"/>
    <s v="photobooks"/>
    <x v="1540"/>
    <x v="1540"/>
  </r>
  <r>
    <n v="1541"/>
    <s v="The Panama Canal Bridge of the Americas"/>
    <x v="1539"/>
    <n v="18000"/>
    <n v="6"/>
    <x v="2"/>
    <x v="0"/>
    <s v="USD"/>
    <n v="1420045538"/>
    <n v="1417453538"/>
    <b v="0"/>
    <x v="84"/>
    <b v="0"/>
    <x v="108"/>
    <n v="3"/>
    <x v="8"/>
    <s v="nature"/>
    <x v="1541"/>
    <x v="1541"/>
  </r>
  <r>
    <n v="1542"/>
    <s v="From student to beekeeper"/>
    <x v="1540"/>
    <n v="500"/>
    <n v="20"/>
    <x v="2"/>
    <x v="5"/>
    <s v="CAD"/>
    <n v="1435708500"/>
    <n v="1434412500"/>
    <b v="0"/>
    <x v="29"/>
    <b v="0"/>
    <x v="914"/>
    <n v="20"/>
    <x v="8"/>
    <s v="nature"/>
    <x v="1542"/>
    <x v="1542"/>
  </r>
  <r>
    <n v="1543"/>
    <s v="Sunrises in the MidWest"/>
    <x v="1541"/>
    <n v="2250"/>
    <n v="10"/>
    <x v="2"/>
    <x v="0"/>
    <s v="USD"/>
    <n v="1416662034"/>
    <n v="1414066434"/>
    <b v="0"/>
    <x v="29"/>
    <b v="0"/>
    <x v="1202"/>
    <n v="10"/>
    <x v="8"/>
    <s v="nature"/>
    <x v="1543"/>
    <x v="1543"/>
  </r>
  <r>
    <n v="1544"/>
    <s v="LaFee Photography"/>
    <x v="1542"/>
    <n v="1000"/>
    <n v="0"/>
    <x v="2"/>
    <x v="0"/>
    <s v="USD"/>
    <n v="1427847480"/>
    <n v="1424222024"/>
    <b v="0"/>
    <x v="78"/>
    <b v="0"/>
    <x v="109"/>
    <e v="#DIV/0!"/>
    <x v="8"/>
    <s v="nature"/>
    <x v="1544"/>
    <x v="1544"/>
  </r>
  <r>
    <n v="1545"/>
    <s v="Nevada County Hearts"/>
    <x v="1543"/>
    <n v="3000"/>
    <n v="1"/>
    <x v="2"/>
    <x v="0"/>
    <s v="USD"/>
    <n v="1425330960"/>
    <n v="1422393234"/>
    <b v="0"/>
    <x v="29"/>
    <b v="0"/>
    <x v="108"/>
    <n v="1"/>
    <x v="8"/>
    <s v="nature"/>
    <x v="1545"/>
    <x v="1545"/>
  </r>
  <r>
    <n v="1546"/>
    <s v="Hen Harrier Wildlife Sanctuary"/>
    <x v="1544"/>
    <n v="1000"/>
    <n v="289"/>
    <x v="2"/>
    <x v="1"/>
    <s v="GBP"/>
    <n v="1410930399"/>
    <n v="1405746399"/>
    <b v="0"/>
    <x v="202"/>
    <b v="0"/>
    <x v="1203"/>
    <n v="26.272727272727273"/>
    <x v="8"/>
    <s v="nature"/>
    <x v="1546"/>
    <x v="1546"/>
  </r>
  <r>
    <n v="1547"/>
    <s v="Sound Photography"/>
    <x v="1545"/>
    <n v="20"/>
    <n v="0"/>
    <x v="2"/>
    <x v="0"/>
    <s v="USD"/>
    <n v="1487844882"/>
    <n v="1487240082"/>
    <b v="0"/>
    <x v="78"/>
    <b v="0"/>
    <x v="109"/>
    <e v="#DIV/0!"/>
    <x v="8"/>
    <s v="nature"/>
    <x v="1547"/>
    <x v="1547"/>
  </r>
  <r>
    <n v="1548"/>
    <s v="Change the World through Color"/>
    <x v="1546"/>
    <n v="700"/>
    <n v="60"/>
    <x v="2"/>
    <x v="0"/>
    <s v="USD"/>
    <n v="1447020620"/>
    <n v="1444425020"/>
    <b v="0"/>
    <x v="29"/>
    <b v="0"/>
    <x v="1204"/>
    <n v="60"/>
    <x v="8"/>
    <s v="nature"/>
    <x v="1548"/>
    <x v="1548"/>
  </r>
  <r>
    <n v="1549"/>
    <s v="2016 Calendar:  Wonders of Nature"/>
    <x v="1547"/>
    <n v="500"/>
    <n v="170"/>
    <x v="2"/>
    <x v="0"/>
    <s v="USD"/>
    <n v="1446524159"/>
    <n v="1443928559"/>
    <b v="0"/>
    <x v="79"/>
    <b v="0"/>
    <x v="481"/>
    <n v="28.333333333333332"/>
    <x v="8"/>
    <s v="nature"/>
    <x v="1549"/>
    <x v="1549"/>
  </r>
  <r>
    <n v="1550"/>
    <s v="It's not easy being green: Costa Rican froglife"/>
    <x v="1548"/>
    <n v="750"/>
    <n v="101"/>
    <x v="2"/>
    <x v="1"/>
    <s v="GBP"/>
    <n v="1463050034"/>
    <n v="1460458034"/>
    <b v="0"/>
    <x v="63"/>
    <b v="0"/>
    <x v="1205"/>
    <n v="14.428571428571429"/>
    <x v="8"/>
    <s v="nature"/>
    <x v="1550"/>
    <x v="1550"/>
  </r>
  <r>
    <n v="1551"/>
    <s v="Randy Hoffman Photography"/>
    <x v="1549"/>
    <n v="3500"/>
    <n v="0"/>
    <x v="2"/>
    <x v="0"/>
    <s v="USD"/>
    <n v="1432756039"/>
    <n v="1430164039"/>
    <b v="0"/>
    <x v="78"/>
    <b v="0"/>
    <x v="109"/>
    <e v="#DIV/0!"/>
    <x v="8"/>
    <s v="nature"/>
    <x v="1551"/>
    <x v="1551"/>
  </r>
  <r>
    <n v="1552"/>
    <s v="Upstate Autumn: a photographic journey in Upstate New York"/>
    <x v="1550"/>
    <n v="4300"/>
    <n v="2115"/>
    <x v="2"/>
    <x v="0"/>
    <s v="USD"/>
    <n v="1412135940"/>
    <n v="1410366708"/>
    <b v="0"/>
    <x v="38"/>
    <b v="0"/>
    <x v="1206"/>
    <n v="132.1875"/>
    <x v="8"/>
    <s v="nature"/>
    <x v="1552"/>
    <x v="341"/>
  </r>
  <r>
    <n v="1553"/>
    <s v="Avatar in Training: Mastering the Four Elements of Nature"/>
    <x v="1551"/>
    <n v="6000"/>
    <n v="0"/>
    <x v="2"/>
    <x v="0"/>
    <s v="USD"/>
    <n v="1441176447"/>
    <n v="1438584447"/>
    <b v="0"/>
    <x v="78"/>
    <b v="0"/>
    <x v="109"/>
    <e v="#DIV/0!"/>
    <x v="8"/>
    <s v="nature"/>
    <x v="1553"/>
    <x v="1552"/>
  </r>
  <r>
    <n v="1554"/>
    <s v="Barbara O'Donovan Designs"/>
    <x v="1552"/>
    <n v="20000"/>
    <n v="0"/>
    <x v="2"/>
    <x v="2"/>
    <s v="AUD"/>
    <n v="1438495390"/>
    <n v="1435903390"/>
    <b v="0"/>
    <x v="78"/>
    <b v="0"/>
    <x v="109"/>
    <e v="#DIV/0!"/>
    <x v="8"/>
    <s v="nature"/>
    <x v="1554"/>
    <x v="1553"/>
  </r>
  <r>
    <n v="1555"/>
    <s v="Coffee Table Book of Maine"/>
    <x v="1553"/>
    <n v="750"/>
    <n v="0"/>
    <x v="2"/>
    <x v="0"/>
    <s v="USD"/>
    <n v="1442509200"/>
    <n v="1440513832"/>
    <b v="0"/>
    <x v="78"/>
    <b v="0"/>
    <x v="109"/>
    <e v="#DIV/0!"/>
    <x v="8"/>
    <s v="nature"/>
    <x v="1555"/>
    <x v="1554"/>
  </r>
  <r>
    <n v="1556"/>
    <s v="West Canada - A Coffee Table Book"/>
    <x v="1554"/>
    <n v="1500"/>
    <n v="677"/>
    <x v="2"/>
    <x v="5"/>
    <s v="CAD"/>
    <n v="1467603624"/>
    <n v="1465011624"/>
    <b v="0"/>
    <x v="8"/>
    <b v="0"/>
    <x v="1207"/>
    <n v="56.416666666666664"/>
    <x v="8"/>
    <s v="nature"/>
    <x v="1556"/>
    <x v="1555"/>
  </r>
  <r>
    <n v="1557"/>
    <s v="Reflecting Light Photo"/>
    <x v="1555"/>
    <n v="2500"/>
    <n v="100"/>
    <x v="2"/>
    <x v="0"/>
    <s v="USD"/>
    <n v="1411227633"/>
    <n v="1408549233"/>
    <b v="0"/>
    <x v="29"/>
    <b v="0"/>
    <x v="914"/>
    <n v="100"/>
    <x v="8"/>
    <s v="nature"/>
    <x v="1557"/>
    <x v="1556"/>
  </r>
  <r>
    <n v="1558"/>
    <s v="Lucy Wood's Calendar - English Countryside 2016"/>
    <x v="1556"/>
    <n v="750"/>
    <n v="35"/>
    <x v="2"/>
    <x v="1"/>
    <s v="GBP"/>
    <n v="1440763920"/>
    <n v="1435656759"/>
    <b v="0"/>
    <x v="83"/>
    <b v="0"/>
    <x v="1208"/>
    <n v="11.666666666666666"/>
    <x v="8"/>
    <s v="nature"/>
    <x v="1558"/>
    <x v="1557"/>
  </r>
  <r>
    <n v="1559"/>
    <s v="North Cascades Bigfoot Photo Expedition"/>
    <x v="1557"/>
    <n v="15000"/>
    <n v="50"/>
    <x v="2"/>
    <x v="0"/>
    <s v="USD"/>
    <n v="1430270199"/>
    <n v="1428974199"/>
    <b v="0"/>
    <x v="29"/>
    <b v="0"/>
    <x v="119"/>
    <n v="50"/>
    <x v="8"/>
    <s v="nature"/>
    <x v="1559"/>
    <x v="1558"/>
  </r>
  <r>
    <n v="1560"/>
    <s v="Fine Art Landscape 2015 Calendar"/>
    <x v="1558"/>
    <n v="2500"/>
    <n v="94"/>
    <x v="2"/>
    <x v="0"/>
    <s v="USD"/>
    <n v="1415842193"/>
    <n v="1414110593"/>
    <b v="0"/>
    <x v="80"/>
    <b v="0"/>
    <x v="1209"/>
    <n v="23.5"/>
    <x v="8"/>
    <s v="nature"/>
    <x v="1560"/>
    <x v="1559"/>
  </r>
  <r>
    <n v="1561"/>
    <s v="The Content of Character Book Series, Volume I, 1750 - 1940"/>
    <x v="1559"/>
    <n v="10000"/>
    <n v="67"/>
    <x v="1"/>
    <x v="0"/>
    <s v="USD"/>
    <n v="1383789603"/>
    <n v="1381194003"/>
    <b v="0"/>
    <x v="29"/>
    <b v="0"/>
    <x v="1210"/>
    <n v="6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x v="78"/>
    <b v="0"/>
    <x v="109"/>
    <e v="#DIV/0!"/>
    <x v="3"/>
    <s v="art books"/>
    <x v="1562"/>
    <x v="1561"/>
  </r>
  <r>
    <n v="1563"/>
    <s v="Expedition into the Empty Quarter - The Book (Canceled)"/>
    <x v="1561"/>
    <n v="6000"/>
    <n v="85"/>
    <x v="1"/>
    <x v="1"/>
    <s v="GBP"/>
    <n v="1394815751"/>
    <n v="1389635351"/>
    <b v="0"/>
    <x v="84"/>
    <b v="0"/>
    <x v="1211"/>
    <n v="42.5"/>
    <x v="3"/>
    <s v="art books"/>
    <x v="1563"/>
    <x v="1562"/>
  </r>
  <r>
    <n v="1564"/>
    <s v="coming apart at the stitches... (Canceled)"/>
    <x v="1562"/>
    <n v="10000"/>
    <n v="10"/>
    <x v="1"/>
    <x v="0"/>
    <s v="USD"/>
    <n v="1432843500"/>
    <n v="1430124509"/>
    <b v="0"/>
    <x v="29"/>
    <b v="0"/>
    <x v="370"/>
    <n v="10"/>
    <x v="3"/>
    <s v="art books"/>
    <x v="1564"/>
    <x v="1563"/>
  </r>
  <r>
    <n v="1565"/>
    <s v="The National Forests Passport Project (Canceled)"/>
    <x v="1563"/>
    <n v="4000"/>
    <n v="100"/>
    <x v="1"/>
    <x v="0"/>
    <s v="USD"/>
    <n v="1307554261"/>
    <n v="1304962261"/>
    <b v="0"/>
    <x v="29"/>
    <b v="0"/>
    <x v="453"/>
    <n v="100"/>
    <x v="3"/>
    <s v="art books"/>
    <x v="1565"/>
    <x v="1564"/>
  </r>
  <r>
    <n v="1566"/>
    <s v="DeVito Art Skull Island Kongstarter (Canceled)"/>
    <x v="1564"/>
    <n v="30000"/>
    <n v="6375"/>
    <x v="1"/>
    <x v="0"/>
    <s v="USD"/>
    <n v="1469656800"/>
    <n v="1467151204"/>
    <b v="0"/>
    <x v="211"/>
    <b v="0"/>
    <x v="1212"/>
    <n v="108.05084745762711"/>
    <x v="3"/>
    <s v="art books"/>
    <x v="1566"/>
    <x v="1565"/>
  </r>
  <r>
    <n v="1567"/>
    <s v="Kickstart a Traveling Heart (Canceled)"/>
    <x v="1565"/>
    <n v="8500"/>
    <n v="350"/>
    <x v="1"/>
    <x v="0"/>
    <s v="USD"/>
    <n v="1392595200"/>
    <n v="1391293745"/>
    <b v="0"/>
    <x v="62"/>
    <b v="0"/>
    <x v="1213"/>
    <n v="26.923076923076923"/>
    <x v="3"/>
    <s v="art books"/>
    <x v="1567"/>
    <x v="1566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x v="19"/>
    <b v="0"/>
    <x v="1214"/>
    <n v="155"/>
    <x v="3"/>
    <s v="art books"/>
    <x v="1568"/>
    <x v="1567"/>
  </r>
  <r>
    <n v="1569"/>
    <s v="to be removed (Canceled)"/>
    <x v="1567"/>
    <n v="30000"/>
    <n v="0"/>
    <x v="1"/>
    <x v="0"/>
    <s v="USD"/>
    <n v="1369498714"/>
    <n v="1366906714"/>
    <b v="0"/>
    <x v="78"/>
    <b v="0"/>
    <x v="109"/>
    <e v="#DIV/0!"/>
    <x v="3"/>
    <s v="art books"/>
    <x v="1569"/>
    <x v="1568"/>
  </r>
  <r>
    <n v="1570"/>
    <s v="BEAUTIFUL DREAMERS: An Adult Coloring Book (Canceled)"/>
    <x v="1568"/>
    <n v="6000"/>
    <n v="2484"/>
    <x v="1"/>
    <x v="0"/>
    <s v="USD"/>
    <n v="1460140282"/>
    <n v="1457551882"/>
    <b v="0"/>
    <x v="47"/>
    <b v="0"/>
    <x v="613"/>
    <n v="47.769230769230766"/>
    <x v="3"/>
    <s v="art books"/>
    <x v="1570"/>
    <x v="1569"/>
  </r>
  <r>
    <n v="1571"/>
    <s v="CAUCASUS - on the untrodden roads (Canceled)"/>
    <x v="1569"/>
    <n v="12100"/>
    <n v="80"/>
    <x v="1"/>
    <x v="1"/>
    <s v="GBP"/>
    <n v="1434738483"/>
    <n v="1432146483"/>
    <b v="0"/>
    <x v="80"/>
    <b v="0"/>
    <x v="1215"/>
    <n v="20"/>
    <x v="3"/>
    <s v="art books"/>
    <x v="1571"/>
    <x v="1570"/>
  </r>
  <r>
    <n v="1572"/>
    <s v="A Countrified Wedding: A Guide to an English Country Wedding"/>
    <x v="1570"/>
    <n v="2500"/>
    <n v="125"/>
    <x v="1"/>
    <x v="1"/>
    <s v="GBP"/>
    <n v="1456703940"/>
    <n v="1454546859"/>
    <b v="0"/>
    <x v="83"/>
    <b v="0"/>
    <x v="152"/>
    <n v="41.666666666666664"/>
    <x v="3"/>
    <s v="art books"/>
    <x v="1572"/>
    <x v="1571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x v="83"/>
    <b v="0"/>
    <x v="1216"/>
    <n v="74.333333333333329"/>
    <x v="3"/>
    <s v="art books"/>
    <x v="1573"/>
    <x v="1572"/>
  </r>
  <r>
    <n v="1574"/>
    <s v="BLK/MTL the Illustrated Works of Carmine Diaz (Canceled)"/>
    <x v="1572"/>
    <n v="10000"/>
    <n v="506"/>
    <x v="1"/>
    <x v="0"/>
    <s v="USD"/>
    <n v="1424211329"/>
    <n v="1421187329"/>
    <b v="0"/>
    <x v="79"/>
    <b v="0"/>
    <x v="1217"/>
    <n v="84.333333333333329"/>
    <x v="3"/>
    <s v="art books"/>
    <x v="1574"/>
    <x v="1573"/>
  </r>
  <r>
    <n v="1575"/>
    <s v="Underwater Colors Of The Channel Islands (Canceled)"/>
    <x v="1573"/>
    <n v="10000"/>
    <n v="2291"/>
    <x v="1"/>
    <x v="0"/>
    <s v="USD"/>
    <n v="1404909296"/>
    <n v="1402317296"/>
    <b v="0"/>
    <x v="2"/>
    <b v="0"/>
    <x v="1218"/>
    <n v="65.457142857142856"/>
    <x v="3"/>
    <s v="art books"/>
    <x v="1575"/>
    <x v="1574"/>
  </r>
  <r>
    <n v="1576"/>
    <s v="The Obsessive Line Collection (Canceled)"/>
    <x v="1574"/>
    <n v="5000"/>
    <n v="650"/>
    <x v="1"/>
    <x v="0"/>
    <s v="USD"/>
    <n v="1435698368"/>
    <n v="1431810368"/>
    <b v="0"/>
    <x v="73"/>
    <b v="0"/>
    <x v="175"/>
    <n v="65"/>
    <x v="3"/>
    <s v="art books"/>
    <x v="1576"/>
    <x v="1575"/>
  </r>
  <r>
    <n v="1577"/>
    <s v="Abstract Image Photography Coffee Table Book (Canceled)"/>
    <x v="1575"/>
    <n v="10000"/>
    <n v="55"/>
    <x v="1"/>
    <x v="0"/>
    <s v="USD"/>
    <n v="1343161248"/>
    <n v="1337977248"/>
    <b v="0"/>
    <x v="84"/>
    <b v="0"/>
    <x v="1219"/>
    <n v="27.5"/>
    <x v="3"/>
    <s v="art books"/>
    <x v="1577"/>
    <x v="1576"/>
  </r>
  <r>
    <n v="1578"/>
    <s v="LATENT TALENT: Leaping from de Poverty Line (Canceled)"/>
    <x v="1576"/>
    <n v="1897"/>
    <n v="205"/>
    <x v="1"/>
    <x v="0"/>
    <s v="USD"/>
    <n v="1283392800"/>
    <n v="1281317691"/>
    <b v="0"/>
    <x v="80"/>
    <b v="0"/>
    <x v="1220"/>
    <n v="51.25"/>
    <x v="3"/>
    <s v="art books"/>
    <x v="1578"/>
    <x v="1577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x v="84"/>
    <b v="0"/>
    <x v="1221"/>
    <n v="14"/>
    <x v="3"/>
    <s v="art books"/>
    <x v="1579"/>
    <x v="1578"/>
  </r>
  <r>
    <n v="1580"/>
    <s v="Faces &amp; Places In Brevard County (Canceled)"/>
    <x v="1578"/>
    <n v="1750"/>
    <n v="0"/>
    <x v="1"/>
    <x v="0"/>
    <s v="USD"/>
    <n v="1337562726"/>
    <n v="1332378726"/>
    <b v="0"/>
    <x v="78"/>
    <b v="0"/>
    <x v="109"/>
    <e v="#DIV/0!"/>
    <x v="3"/>
    <s v="art books"/>
    <x v="1580"/>
    <x v="1579"/>
  </r>
  <r>
    <n v="1581"/>
    <s v="The Sharper Image"/>
    <x v="1579"/>
    <n v="1000"/>
    <n v="5"/>
    <x v="2"/>
    <x v="1"/>
    <s v="GBP"/>
    <n v="1450521990"/>
    <n v="1447757190"/>
    <b v="0"/>
    <x v="29"/>
    <b v="0"/>
    <x v="724"/>
    <n v="5"/>
    <x v="8"/>
    <s v="places"/>
    <x v="1581"/>
    <x v="1580"/>
  </r>
  <r>
    <n v="1582"/>
    <s v="Scenes from New Orleans"/>
    <x v="1580"/>
    <n v="1000"/>
    <n v="93"/>
    <x v="2"/>
    <x v="0"/>
    <s v="USD"/>
    <n v="1445894400"/>
    <n v="1440961053"/>
    <b v="0"/>
    <x v="83"/>
    <b v="0"/>
    <x v="1222"/>
    <n v="31"/>
    <x v="8"/>
    <s v="places"/>
    <x v="1582"/>
    <x v="1581"/>
  </r>
  <r>
    <n v="1583"/>
    <s v="Follow in footsteps an awesome book adventure"/>
    <x v="1581"/>
    <n v="20000"/>
    <n v="15"/>
    <x v="2"/>
    <x v="1"/>
    <s v="GBP"/>
    <n v="1411681391"/>
    <n v="1409089391"/>
    <b v="0"/>
    <x v="29"/>
    <b v="0"/>
    <x v="1223"/>
    <n v="15"/>
    <x v="8"/>
    <s v="places"/>
    <x v="1583"/>
    <x v="1582"/>
  </r>
  <r>
    <n v="1584"/>
    <s v="Lets see Kansas together!"/>
    <x v="1582"/>
    <n v="1200"/>
    <n v="0"/>
    <x v="2"/>
    <x v="0"/>
    <s v="USD"/>
    <n v="1401464101"/>
    <n v="1400600101"/>
    <b v="0"/>
    <x v="78"/>
    <b v="0"/>
    <x v="109"/>
    <e v="#DIV/0!"/>
    <x v="8"/>
    <s v="places"/>
    <x v="1584"/>
    <x v="1583"/>
  </r>
  <r>
    <n v="1585"/>
    <s v="Live 4 The Rush: Palooza Pics"/>
    <x v="1583"/>
    <n v="2000"/>
    <n v="1580"/>
    <x v="2"/>
    <x v="5"/>
    <s v="CAD"/>
    <n v="1482663600"/>
    <n v="1480800568"/>
    <b v="0"/>
    <x v="8"/>
    <b v="0"/>
    <x v="1224"/>
    <n v="131.66666666666666"/>
    <x v="8"/>
    <s v="places"/>
    <x v="1585"/>
    <x v="1584"/>
  </r>
  <r>
    <n v="1586"/>
    <s v="Missouri In Pictures"/>
    <x v="1584"/>
    <n v="1500"/>
    <n v="0"/>
    <x v="2"/>
    <x v="0"/>
    <s v="USD"/>
    <n v="1428197422"/>
    <n v="1425609022"/>
    <b v="0"/>
    <x v="78"/>
    <b v="0"/>
    <x v="109"/>
    <e v="#DIV/0!"/>
    <x v="8"/>
    <s v="places"/>
    <x v="1586"/>
    <x v="1585"/>
  </r>
  <r>
    <n v="1587"/>
    <s v="Aerial Photography :  Americas Most Impressive Structures"/>
    <x v="1585"/>
    <n v="7500"/>
    <n v="1"/>
    <x v="2"/>
    <x v="0"/>
    <s v="USD"/>
    <n v="1418510965"/>
    <n v="1415918965"/>
    <b v="0"/>
    <x v="29"/>
    <b v="0"/>
    <x v="473"/>
    <n v="1"/>
    <x v="8"/>
    <s v="places"/>
    <x v="1587"/>
    <x v="1586"/>
  </r>
  <r>
    <n v="1588"/>
    <s v="The Right Side of Texas"/>
    <x v="1586"/>
    <n v="516"/>
    <n v="0"/>
    <x v="2"/>
    <x v="0"/>
    <s v="USD"/>
    <n v="1422735120"/>
    <n v="1420091999"/>
    <b v="0"/>
    <x v="78"/>
    <b v="0"/>
    <x v="109"/>
    <e v="#DIV/0!"/>
    <x v="8"/>
    <s v="places"/>
    <x v="1588"/>
    <x v="1587"/>
  </r>
  <r>
    <n v="1589"/>
    <s v="A Side Of The World In Canvas"/>
    <x v="1587"/>
    <n v="1200"/>
    <n v="0"/>
    <x v="2"/>
    <x v="0"/>
    <s v="USD"/>
    <n v="1444433886"/>
    <n v="1441841886"/>
    <b v="0"/>
    <x v="78"/>
    <b v="0"/>
    <x v="109"/>
    <e v="#DIV/0!"/>
    <x v="8"/>
    <s v="places"/>
    <x v="1589"/>
    <x v="1588"/>
  </r>
  <r>
    <n v="1590"/>
    <s v="An Italian Adventure"/>
    <x v="1588"/>
    <n v="60000"/>
    <n v="1020"/>
    <x v="2"/>
    <x v="13"/>
    <s v="EUR"/>
    <n v="1443040464"/>
    <n v="1440448464"/>
    <b v="0"/>
    <x v="84"/>
    <b v="0"/>
    <x v="617"/>
    <n v="510"/>
    <x v="8"/>
    <s v="places"/>
    <x v="1590"/>
    <x v="1589"/>
  </r>
  <r>
    <n v="1591"/>
    <s v="Ireland from a Kite, a unique photographic book"/>
    <x v="1589"/>
    <n v="14000"/>
    <n v="4092"/>
    <x v="2"/>
    <x v="1"/>
    <s v="GBP"/>
    <n v="1459700741"/>
    <n v="1457112341"/>
    <b v="0"/>
    <x v="297"/>
    <b v="0"/>
    <x v="1225"/>
    <n v="44.478260869565219"/>
    <x v="8"/>
    <s v="places"/>
    <x v="1591"/>
    <x v="1590"/>
  </r>
  <r>
    <n v="1592"/>
    <s v="The Views of Pittsburgh"/>
    <x v="1590"/>
    <n v="25"/>
    <n v="0"/>
    <x v="2"/>
    <x v="0"/>
    <s v="USD"/>
    <n v="1427503485"/>
    <n v="1423619085"/>
    <b v="0"/>
    <x v="78"/>
    <b v="0"/>
    <x v="109"/>
    <e v="#DIV/0!"/>
    <x v="8"/>
    <s v="places"/>
    <x v="1592"/>
    <x v="1591"/>
  </r>
  <r>
    <n v="1593"/>
    <s v="Picturing Italy"/>
    <x v="1591"/>
    <n v="22000"/>
    <n v="3"/>
    <x v="2"/>
    <x v="0"/>
    <s v="USD"/>
    <n v="1425154655"/>
    <n v="1422562655"/>
    <b v="0"/>
    <x v="83"/>
    <b v="0"/>
    <x v="1226"/>
    <n v="1"/>
    <x v="8"/>
    <s v="places"/>
    <x v="1593"/>
    <x v="1592"/>
  </r>
  <r>
    <n v="1594"/>
    <s v="Scenes and Things from New Orleans"/>
    <x v="1592"/>
    <n v="1000"/>
    <n v="205"/>
    <x v="2"/>
    <x v="0"/>
    <s v="USD"/>
    <n v="1463329260"/>
    <n v="1458147982"/>
    <b v="0"/>
    <x v="73"/>
    <b v="0"/>
    <x v="1227"/>
    <n v="20.5"/>
    <x v="8"/>
    <s v="places"/>
    <x v="1594"/>
    <x v="1593"/>
  </r>
  <r>
    <n v="1595"/>
    <s v="Civil war battlefields and forts"/>
    <x v="1593"/>
    <n v="100000"/>
    <n v="280"/>
    <x v="2"/>
    <x v="0"/>
    <s v="USD"/>
    <n v="1403122380"/>
    <n v="1400634728"/>
    <b v="0"/>
    <x v="63"/>
    <b v="0"/>
    <x v="1228"/>
    <n v="40"/>
    <x v="8"/>
    <s v="places"/>
    <x v="1595"/>
    <x v="1594"/>
  </r>
  <r>
    <n v="1596"/>
    <s v="The Town We Live In"/>
    <x v="1594"/>
    <n v="3250"/>
    <n v="75"/>
    <x v="2"/>
    <x v="1"/>
    <s v="GBP"/>
    <n v="1418469569"/>
    <n v="1414577969"/>
    <b v="0"/>
    <x v="83"/>
    <b v="0"/>
    <x v="1229"/>
    <n v="25"/>
    <x v="8"/>
    <s v="places"/>
    <x v="1596"/>
    <x v="1595"/>
  </r>
  <r>
    <n v="1597"/>
    <s v="Vacation Days in Big Bear"/>
    <x v="1595"/>
    <n v="15000"/>
    <n v="0"/>
    <x v="2"/>
    <x v="0"/>
    <s v="USD"/>
    <n v="1474360197"/>
    <n v="1471768197"/>
    <b v="0"/>
    <x v="78"/>
    <b v="0"/>
    <x v="109"/>
    <e v="#DIV/0!"/>
    <x v="8"/>
    <s v="places"/>
    <x v="1597"/>
    <x v="1596"/>
  </r>
  <r>
    <n v="1598"/>
    <s v="Dream TRIP to Tornado Alley"/>
    <x v="1596"/>
    <n v="800"/>
    <n v="1"/>
    <x v="2"/>
    <x v="0"/>
    <s v="USD"/>
    <n v="1437926458"/>
    <n v="1432742458"/>
    <b v="0"/>
    <x v="29"/>
    <b v="0"/>
    <x v="415"/>
    <n v="1"/>
    <x v="8"/>
    <s v="places"/>
    <x v="1598"/>
    <x v="1597"/>
  </r>
  <r>
    <n v="1599"/>
    <s v="The Londoner: Prints &amp; Canvas"/>
    <x v="1597"/>
    <n v="500"/>
    <n v="0"/>
    <x v="2"/>
    <x v="1"/>
    <s v="GBP"/>
    <n v="1460116576"/>
    <n v="1457528176"/>
    <b v="0"/>
    <x v="78"/>
    <b v="0"/>
    <x v="109"/>
    <e v="#DIV/0!"/>
    <x v="8"/>
    <s v="places"/>
    <x v="1599"/>
    <x v="1598"/>
  </r>
  <r>
    <n v="1600"/>
    <s v="Organic in India"/>
    <x v="1598"/>
    <n v="5000"/>
    <n v="367"/>
    <x v="2"/>
    <x v="0"/>
    <s v="USD"/>
    <n v="1405401060"/>
    <n v="1401585752"/>
    <b v="0"/>
    <x v="82"/>
    <b v="0"/>
    <x v="1230"/>
    <n v="40.777777777777779"/>
    <x v="8"/>
    <s v="places"/>
    <x v="1600"/>
    <x v="1599"/>
  </r>
  <r>
    <n v="1601"/>
    <s v="Release Soundzero's Debut Album!"/>
    <x v="1599"/>
    <n v="2500"/>
    <n v="2706.23"/>
    <x v="0"/>
    <x v="0"/>
    <s v="USD"/>
    <n v="1304561633"/>
    <n v="1301969633"/>
    <b v="0"/>
    <x v="66"/>
    <b v="1"/>
    <x v="1231"/>
    <n v="48.325535714285714"/>
    <x v="4"/>
    <s v="rock"/>
    <x v="1601"/>
    <x v="1600"/>
  </r>
  <r>
    <n v="1602"/>
    <s v="The Material - Let You Down music video"/>
    <x v="1600"/>
    <n v="1500"/>
    <n v="1502.5"/>
    <x v="0"/>
    <x v="0"/>
    <s v="USD"/>
    <n v="1318633200"/>
    <n v="1314947317"/>
    <b v="0"/>
    <x v="58"/>
    <b v="1"/>
    <x v="325"/>
    <n v="46.953125"/>
    <x v="4"/>
    <s v="rock"/>
    <x v="1602"/>
    <x v="1601"/>
  </r>
  <r>
    <n v="1603"/>
    <s v="Max's First Solo Album!"/>
    <x v="1601"/>
    <n v="2000"/>
    <n v="2000.66"/>
    <x v="0"/>
    <x v="0"/>
    <s v="USD"/>
    <n v="1327723459"/>
    <n v="1322539459"/>
    <b v="0"/>
    <x v="209"/>
    <b v="1"/>
    <x v="1232"/>
    <n v="66.688666666666663"/>
    <x v="4"/>
    <s v="rock"/>
    <x v="1603"/>
    <x v="1602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x v="16"/>
    <b v="1"/>
    <x v="1233"/>
    <n v="48.842857142857142"/>
    <x v="4"/>
    <s v="rock"/>
    <x v="1604"/>
    <x v="1603"/>
  </r>
  <r>
    <n v="1605"/>
    <s v="A Band of Orcs Official Gaming Miniatures Presale"/>
    <x v="1603"/>
    <n v="6000"/>
    <n v="6041.6"/>
    <x v="0"/>
    <x v="0"/>
    <s v="USD"/>
    <n v="1312182000"/>
    <n v="1311380313"/>
    <b v="0"/>
    <x v="34"/>
    <b v="1"/>
    <x v="1234"/>
    <n v="137.30909090909091"/>
    <x v="4"/>
    <s v="rock"/>
    <x v="1605"/>
    <x v="1604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x v="297"/>
    <b v="1"/>
    <x v="1235"/>
    <n v="87.829673913043479"/>
    <x v="4"/>
    <s v="rock"/>
    <x v="1606"/>
    <x v="1605"/>
  </r>
  <r>
    <n v="1607"/>
    <s v="New Tour Bus for The Slants"/>
    <x v="1605"/>
    <n v="10000"/>
    <n v="14511"/>
    <x v="0"/>
    <x v="0"/>
    <s v="USD"/>
    <n v="1339701851"/>
    <n v="1337887451"/>
    <b v="0"/>
    <x v="242"/>
    <b v="1"/>
    <x v="1236"/>
    <n v="70.785365853658533"/>
    <x v="4"/>
    <s v="rock"/>
    <x v="1607"/>
    <x v="1606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x v="23"/>
    <b v="1"/>
    <x v="982"/>
    <n v="52.826086956521742"/>
    <x v="4"/>
    <s v="rock"/>
    <x v="1608"/>
    <x v="1607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x v="80"/>
    <b v="1"/>
    <x v="1237"/>
    <n v="443.75"/>
    <x v="4"/>
    <s v="rock"/>
    <x v="1609"/>
    <x v="1608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x v="300"/>
    <b v="1"/>
    <x v="1238"/>
    <n v="48.544642857142854"/>
    <x v="4"/>
    <s v="rock"/>
    <x v="1610"/>
    <x v="1609"/>
  </r>
  <r>
    <n v="1611"/>
    <s v="Skelton-Luns CD/7&quot;             No Big Deal."/>
    <x v="1609"/>
    <n v="800"/>
    <n v="1001"/>
    <x v="0"/>
    <x v="0"/>
    <s v="USD"/>
    <n v="1370390432"/>
    <n v="1368576032"/>
    <b v="0"/>
    <x v="74"/>
    <b v="1"/>
    <x v="1239"/>
    <n v="37.074074074074076"/>
    <x v="4"/>
    <s v="rock"/>
    <x v="1611"/>
    <x v="1610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x v="202"/>
    <b v="1"/>
    <x v="1007"/>
    <n v="50"/>
    <x v="4"/>
    <s v="rock"/>
    <x v="1612"/>
    <x v="1611"/>
  </r>
  <r>
    <n v="1613"/>
    <s v="New  E.P. mastering and recording"/>
    <x v="1611"/>
    <n v="1000"/>
    <n v="1015"/>
    <x v="0"/>
    <x v="0"/>
    <s v="USD"/>
    <n v="1342921202"/>
    <n v="1340329202"/>
    <b v="0"/>
    <x v="55"/>
    <b v="1"/>
    <x v="1240"/>
    <n v="39.03846153846154"/>
    <x v="4"/>
    <s v="rock"/>
    <x v="1613"/>
    <x v="1612"/>
  </r>
  <r>
    <n v="1614"/>
    <s v="Chaotic Resemblance 2015 album, Produced by Oz Fox - Stryper"/>
    <x v="1612"/>
    <n v="5000"/>
    <n v="5135"/>
    <x v="0"/>
    <x v="0"/>
    <s v="USD"/>
    <n v="1407085200"/>
    <n v="1401924769"/>
    <b v="0"/>
    <x v="99"/>
    <b v="1"/>
    <x v="1241"/>
    <n v="66.688311688311686"/>
    <x v="4"/>
    <s v="rock"/>
    <x v="1614"/>
    <x v="1613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x v="327"/>
    <b v="1"/>
    <x v="1242"/>
    <n v="67.132352941176464"/>
    <x v="4"/>
    <s v="rock"/>
    <x v="1615"/>
    <x v="1614"/>
  </r>
  <r>
    <n v="1616"/>
    <s v="Aly Jados: the New EP rOckNrOLLa"/>
    <x v="1614"/>
    <n v="10000"/>
    <n v="10420"/>
    <x v="0"/>
    <x v="0"/>
    <s v="USD"/>
    <n v="1353621600"/>
    <n v="1350061821"/>
    <b v="0"/>
    <x v="328"/>
    <b v="1"/>
    <x v="1243"/>
    <n v="66.369426751592357"/>
    <x v="4"/>
    <s v="rock"/>
    <x v="1616"/>
    <x v="1615"/>
  </r>
  <r>
    <n v="1617"/>
    <s v="The Coffis Brothers 2nd Album!"/>
    <x v="1615"/>
    <n v="7000"/>
    <n v="10210"/>
    <x v="0"/>
    <x v="0"/>
    <s v="USD"/>
    <n v="1383332400"/>
    <n v="1380470188"/>
    <b v="0"/>
    <x v="150"/>
    <b v="1"/>
    <x v="1244"/>
    <n v="64.620253164556956"/>
    <x v="4"/>
    <s v="rock"/>
    <x v="1617"/>
    <x v="1616"/>
  </r>
  <r>
    <n v="1618"/>
    <s v="Janus Word Album"/>
    <x v="1616"/>
    <n v="1500"/>
    <n v="1576"/>
    <x v="0"/>
    <x v="0"/>
    <s v="USD"/>
    <n v="1362757335"/>
    <n v="1359301335"/>
    <b v="0"/>
    <x v="74"/>
    <b v="1"/>
    <x v="1245"/>
    <n v="58.370370370370374"/>
    <x v="4"/>
    <s v="rock"/>
    <x v="1618"/>
    <x v="1617"/>
  </r>
  <r>
    <n v="1619"/>
    <s v="Casual Encounters: The Quest For a PA"/>
    <x v="1617"/>
    <n v="1500"/>
    <n v="2000"/>
    <x v="0"/>
    <x v="0"/>
    <s v="USD"/>
    <n v="1410755286"/>
    <n v="1408940886"/>
    <b v="0"/>
    <x v="23"/>
    <b v="1"/>
    <x v="25"/>
    <n v="86.956521739130437"/>
    <x v="4"/>
    <s v="rock"/>
    <x v="1619"/>
    <x v="1618"/>
  </r>
  <r>
    <n v="1620"/>
    <s v="Kickstart my music career with 300 CDs"/>
    <x v="1618"/>
    <n v="1000"/>
    <n v="1130"/>
    <x v="0"/>
    <x v="0"/>
    <s v="USD"/>
    <n v="1361606940"/>
    <n v="1361002140"/>
    <b v="0"/>
    <x v="57"/>
    <b v="1"/>
    <x v="1246"/>
    <n v="66.470588235294116"/>
    <x v="4"/>
    <s v="rock"/>
    <x v="1620"/>
    <x v="1619"/>
  </r>
  <r>
    <n v="1621"/>
    <s v="The First Full Length Fifth Freedom Album"/>
    <x v="1619"/>
    <n v="5000"/>
    <n v="6060"/>
    <x v="0"/>
    <x v="0"/>
    <s v="USD"/>
    <n v="1338177540"/>
    <n v="1333550015"/>
    <b v="0"/>
    <x v="77"/>
    <b v="1"/>
    <x v="1247"/>
    <n v="163.78378378378378"/>
    <x v="4"/>
    <s v="rock"/>
    <x v="1621"/>
    <x v="1620"/>
  </r>
  <r>
    <n v="1622"/>
    <s v="PrincessFrank's MASTERSLAVE Album, EP &amp; Tour"/>
    <x v="1620"/>
    <n v="6900"/>
    <n v="7019"/>
    <x v="0"/>
    <x v="0"/>
    <s v="USD"/>
    <n v="1418803140"/>
    <n v="1415343874"/>
    <b v="0"/>
    <x v="71"/>
    <b v="1"/>
    <x v="1248"/>
    <n v="107.98461538461538"/>
    <x v="4"/>
    <s v="rock"/>
    <x v="1622"/>
    <x v="1621"/>
  </r>
  <r>
    <n v="1623"/>
    <s v="The Boogaloos need to record a 4-track CD of original music."/>
    <x v="1621"/>
    <n v="750"/>
    <n v="758"/>
    <x v="0"/>
    <x v="1"/>
    <s v="GBP"/>
    <n v="1377621089"/>
    <n v="1372437089"/>
    <b v="0"/>
    <x v="59"/>
    <b v="1"/>
    <x v="1249"/>
    <n v="42.111111111111114"/>
    <x v="4"/>
    <s v="rock"/>
    <x v="1623"/>
    <x v="1622"/>
  </r>
  <r>
    <n v="1624"/>
    <s v="Joey De Noble needs YOUR help!"/>
    <x v="1622"/>
    <n v="1000"/>
    <n v="1180"/>
    <x v="0"/>
    <x v="0"/>
    <s v="USD"/>
    <n v="1357721335"/>
    <n v="1354265335"/>
    <b v="0"/>
    <x v="20"/>
    <b v="1"/>
    <x v="1250"/>
    <n v="47.2"/>
    <x v="4"/>
    <s v="rock"/>
    <x v="1624"/>
    <x v="1623"/>
  </r>
  <r>
    <n v="1625"/>
    <s v="Redemption's New DVD!"/>
    <x v="1623"/>
    <n v="7500"/>
    <n v="11650"/>
    <x v="0"/>
    <x v="0"/>
    <s v="USD"/>
    <n v="1347382053"/>
    <n v="1344962853"/>
    <b v="0"/>
    <x v="201"/>
    <b v="1"/>
    <x v="1251"/>
    <n v="112.01923076923077"/>
    <x v="4"/>
    <s v="rock"/>
    <x v="1625"/>
    <x v="1624"/>
  </r>
  <r>
    <n v="1626"/>
    <s v="The Protest's Next Album"/>
    <x v="1624"/>
    <n v="8000"/>
    <n v="8095"/>
    <x v="0"/>
    <x v="0"/>
    <s v="USD"/>
    <n v="1385932867"/>
    <n v="1383337267"/>
    <b v="0"/>
    <x v="52"/>
    <b v="1"/>
    <x v="1252"/>
    <n v="74.953703703703709"/>
    <x v="4"/>
    <s v="rock"/>
    <x v="1626"/>
    <x v="1625"/>
  </r>
  <r>
    <n v="1627"/>
    <s v="River Of Thorns - First CD Release"/>
    <x v="1625"/>
    <n v="2000"/>
    <n v="2340"/>
    <x v="0"/>
    <x v="0"/>
    <s v="USD"/>
    <n v="1353905940"/>
    <n v="1351011489"/>
    <b v="0"/>
    <x v="44"/>
    <b v="1"/>
    <x v="967"/>
    <n v="61.578947368421055"/>
    <x v="4"/>
    <s v="rock"/>
    <x v="1627"/>
    <x v="1626"/>
  </r>
  <r>
    <n v="1628"/>
    <s v="&quot;Songs for Tsippora&quot; Byronâ€™s DEBUT EP"/>
    <x v="1626"/>
    <n v="4000"/>
    <n v="4037"/>
    <x v="0"/>
    <x v="0"/>
    <s v="USD"/>
    <n v="1403026882"/>
    <n v="1400175682"/>
    <b v="0"/>
    <x v="106"/>
    <b v="1"/>
    <x v="1253"/>
    <n v="45.875"/>
    <x v="4"/>
    <s v="rock"/>
    <x v="1628"/>
    <x v="1627"/>
  </r>
  <r>
    <n v="1629"/>
    <s v="Off The Turnpike | A Loud New Way to Release Loud New Music"/>
    <x v="1627"/>
    <n v="6000"/>
    <n v="6220"/>
    <x v="0"/>
    <x v="0"/>
    <s v="USD"/>
    <n v="1392929333"/>
    <n v="1389041333"/>
    <b v="0"/>
    <x v="141"/>
    <b v="1"/>
    <x v="1078"/>
    <n v="75.853658536585371"/>
    <x v="4"/>
    <s v="rock"/>
    <x v="1629"/>
    <x v="1628"/>
  </r>
  <r>
    <n v="1630"/>
    <s v="Golden Grenade Records Their Debut EP"/>
    <x v="1628"/>
    <n v="4000"/>
    <n v="10610"/>
    <x v="0"/>
    <x v="0"/>
    <s v="USD"/>
    <n v="1330671540"/>
    <n v="1328040375"/>
    <b v="0"/>
    <x v="149"/>
    <b v="1"/>
    <x v="1254"/>
    <n v="84.206349206349202"/>
    <x v="4"/>
    <s v="rock"/>
    <x v="1630"/>
    <x v="1629"/>
  </r>
  <r>
    <n v="1631"/>
    <s v="The Sweet Remains record their sophomore studio album!"/>
    <x v="1629"/>
    <n v="10000"/>
    <n v="15591"/>
    <x v="0"/>
    <x v="0"/>
    <s v="USD"/>
    <n v="1350074261"/>
    <n v="1347482261"/>
    <b v="0"/>
    <x v="182"/>
    <b v="1"/>
    <x v="1255"/>
    <n v="117.22556390977444"/>
    <x v="4"/>
    <s v="rock"/>
    <x v="1631"/>
    <x v="1630"/>
  </r>
  <r>
    <n v="1632"/>
    <s v="Culprit needs a van!"/>
    <x v="1630"/>
    <n v="4000"/>
    <n v="4065"/>
    <x v="0"/>
    <x v="0"/>
    <s v="USD"/>
    <n v="1316851854"/>
    <n v="1311667854"/>
    <b v="0"/>
    <x v="5"/>
    <b v="1"/>
    <x v="1256"/>
    <n v="86.489361702127653"/>
    <x v="4"/>
    <s v="rock"/>
    <x v="1632"/>
    <x v="1631"/>
  </r>
  <r>
    <n v="1633"/>
    <s v="ELIZABETH REX"/>
    <x v="1631"/>
    <n v="10000"/>
    <n v="10000"/>
    <x v="0"/>
    <x v="0"/>
    <s v="USD"/>
    <n v="1326690000"/>
    <n v="1324329156"/>
    <b v="0"/>
    <x v="6"/>
    <b v="1"/>
    <x v="31"/>
    <n v="172.41379310344828"/>
    <x v="4"/>
    <s v="rock"/>
    <x v="1633"/>
    <x v="1632"/>
  </r>
  <r>
    <n v="1634"/>
    <s v="RUBEDO: Debut Full Length Album"/>
    <x v="1632"/>
    <n v="2000"/>
    <n v="2010"/>
    <x v="0"/>
    <x v="0"/>
    <s v="USD"/>
    <n v="1306994340"/>
    <n v="1303706001"/>
    <b v="0"/>
    <x v="58"/>
    <b v="1"/>
    <x v="10"/>
    <n v="62.8125"/>
    <x v="4"/>
    <s v="rock"/>
    <x v="1634"/>
    <x v="1633"/>
  </r>
  <r>
    <n v="1635"/>
    <s v="The World Over's New EP, &quot;MOUNTAINS&quot;."/>
    <x v="1633"/>
    <n v="2000"/>
    <n v="2506"/>
    <x v="0"/>
    <x v="0"/>
    <s v="USD"/>
    <n v="1468270261"/>
    <n v="1463086261"/>
    <b v="0"/>
    <x v="77"/>
    <b v="1"/>
    <x v="1066"/>
    <n v="67.729729729729726"/>
    <x v="4"/>
    <s v="rock"/>
    <x v="1635"/>
    <x v="1634"/>
  </r>
  <r>
    <n v="1636"/>
    <s v="Butch County Rocks San Francisco Pride"/>
    <x v="1634"/>
    <n v="4500"/>
    <n v="4660"/>
    <x v="0"/>
    <x v="0"/>
    <s v="USD"/>
    <n v="1307851200"/>
    <n v="1304129088"/>
    <b v="0"/>
    <x v="45"/>
    <b v="1"/>
    <x v="1257"/>
    <n v="53.5632183908046"/>
    <x v="4"/>
    <s v="rock"/>
    <x v="1636"/>
    <x v="1635"/>
  </r>
  <r>
    <n v="1637"/>
    <s v="We Fly to Philly / Release new album / Tour west coast"/>
    <x v="1635"/>
    <n v="500"/>
    <n v="519"/>
    <x v="0"/>
    <x v="0"/>
    <s v="USD"/>
    <n v="1262302740"/>
    <n v="1257444140"/>
    <b v="0"/>
    <x v="41"/>
    <b v="1"/>
    <x v="965"/>
    <n v="34.6"/>
    <x v="4"/>
    <s v="rock"/>
    <x v="1637"/>
    <x v="1636"/>
  </r>
  <r>
    <n v="1638"/>
    <s v="Avenues EP 2013"/>
    <x v="1636"/>
    <n v="1000"/>
    <n v="1050"/>
    <x v="0"/>
    <x v="0"/>
    <s v="USD"/>
    <n v="1362086700"/>
    <n v="1358180968"/>
    <b v="0"/>
    <x v="74"/>
    <b v="1"/>
    <x v="2"/>
    <n v="38.888888888888886"/>
    <x v="4"/>
    <s v="rock"/>
    <x v="1638"/>
    <x v="1637"/>
  </r>
  <r>
    <n v="1639"/>
    <s v="The One Two 7s Are Recording an Album!"/>
    <x v="1637"/>
    <n v="1800"/>
    <n v="1800"/>
    <x v="0"/>
    <x v="0"/>
    <s v="USD"/>
    <n v="1330789165"/>
    <n v="1328197165"/>
    <b v="0"/>
    <x v="10"/>
    <b v="1"/>
    <x v="31"/>
    <n v="94.736842105263165"/>
    <x v="4"/>
    <s v="rock"/>
    <x v="1639"/>
    <x v="1638"/>
  </r>
  <r>
    <n v="1640"/>
    <s v="Lovers and Poets- music video"/>
    <x v="1638"/>
    <n v="400"/>
    <n v="679.44"/>
    <x v="0"/>
    <x v="0"/>
    <s v="USD"/>
    <n v="1280800740"/>
    <n v="1279603955"/>
    <b v="0"/>
    <x v="57"/>
    <b v="1"/>
    <x v="1258"/>
    <n v="39.967058823529413"/>
    <x v="4"/>
    <s v="rock"/>
    <x v="1640"/>
    <x v="1639"/>
  </r>
  <r>
    <n v="1641"/>
    <s v="Tanya Dartson- Run for Your Life music video"/>
    <x v="1639"/>
    <n v="2500"/>
    <n v="2535"/>
    <x v="0"/>
    <x v="0"/>
    <s v="USD"/>
    <n v="1418998744"/>
    <n v="1416406744"/>
    <b v="0"/>
    <x v="55"/>
    <b v="1"/>
    <x v="578"/>
    <n v="97.5"/>
    <x v="4"/>
    <s v="pop"/>
    <x v="1641"/>
    <x v="1640"/>
  </r>
  <r>
    <n v="1642"/>
    <s v="Pop Garden Radio Presents: Season 2 CD"/>
    <x v="1640"/>
    <n v="1200"/>
    <n v="1200"/>
    <x v="0"/>
    <x v="0"/>
    <s v="USD"/>
    <n v="1308011727"/>
    <n v="1306283727"/>
    <b v="0"/>
    <x v="33"/>
    <b v="1"/>
    <x v="31"/>
    <n v="42.857142857142854"/>
    <x v="4"/>
    <s v="pop"/>
    <x v="1642"/>
    <x v="1641"/>
  </r>
  <r>
    <n v="1643"/>
    <s v="This Is All Now's Brand New Album!!"/>
    <x v="1641"/>
    <n v="5000"/>
    <n v="6235"/>
    <x v="0"/>
    <x v="0"/>
    <s v="USD"/>
    <n v="1348516012"/>
    <n v="1345924012"/>
    <b v="0"/>
    <x v="77"/>
    <b v="1"/>
    <x v="1259"/>
    <n v="168.51351351351352"/>
    <x v="4"/>
    <s v="pop"/>
    <x v="1643"/>
    <x v="1642"/>
  </r>
  <r>
    <n v="1644"/>
    <s v="Kevin Wood - Out Among The Wolves"/>
    <x v="1642"/>
    <n v="10000"/>
    <n v="10950"/>
    <x v="0"/>
    <x v="0"/>
    <s v="USD"/>
    <n v="1353551160"/>
    <n v="1348363560"/>
    <b v="0"/>
    <x v="130"/>
    <b v="1"/>
    <x v="1260"/>
    <n v="85.546875"/>
    <x v="4"/>
    <s v="pop"/>
    <x v="1644"/>
    <x v="1643"/>
  </r>
  <r>
    <n v="1645"/>
    <s v="John Clark Records His Debut Album â€œAll I Haveâ€"/>
    <x v="1643"/>
    <n v="5000"/>
    <n v="5540"/>
    <x v="0"/>
    <x v="0"/>
    <s v="USD"/>
    <n v="1379515740"/>
    <n v="1378306140"/>
    <b v="0"/>
    <x v="73"/>
    <b v="1"/>
    <x v="1261"/>
    <n v="554"/>
    <x v="4"/>
    <s v="pop"/>
    <x v="1645"/>
    <x v="1644"/>
  </r>
  <r>
    <n v="1646"/>
    <s v="MADAM Album"/>
    <x v="1644"/>
    <n v="2000"/>
    <n v="2204"/>
    <x v="0"/>
    <x v="1"/>
    <s v="GBP"/>
    <n v="1408039860"/>
    <n v="1405248503"/>
    <b v="0"/>
    <x v="183"/>
    <b v="1"/>
    <x v="1097"/>
    <n v="26.554216867469879"/>
    <x v="4"/>
    <s v="pop"/>
    <x v="1646"/>
    <x v="1645"/>
  </r>
  <r>
    <n v="1647"/>
    <s v="JAYSIN + HOT MUSIC VIDEO = EPICNESS!! GRAMMY POP SOUL"/>
    <x v="1645"/>
    <n v="5000"/>
    <n v="5236"/>
    <x v="0"/>
    <x v="0"/>
    <s v="USD"/>
    <n v="1339235377"/>
    <n v="1336643377"/>
    <b v="0"/>
    <x v="67"/>
    <b v="1"/>
    <x v="1262"/>
    <n v="113.82608695652173"/>
    <x v="4"/>
    <s v="pop"/>
    <x v="1647"/>
    <x v="1646"/>
  </r>
  <r>
    <n v="1648"/>
    <s v="Arches - Wide Awake on Vinyl "/>
    <x v="1646"/>
    <n v="2300"/>
    <n v="2881"/>
    <x v="0"/>
    <x v="0"/>
    <s v="USD"/>
    <n v="1300636482"/>
    <n v="1298048082"/>
    <b v="0"/>
    <x v="240"/>
    <b v="1"/>
    <x v="1263"/>
    <n v="32.011111111111113"/>
    <x v="4"/>
    <s v="pop"/>
    <x v="1648"/>
    <x v="1647"/>
  </r>
  <r>
    <n v="1649"/>
    <s v="Sam Lyons New Album - 2014"/>
    <x v="1647"/>
    <n v="3800"/>
    <n v="3822.33"/>
    <x v="0"/>
    <x v="0"/>
    <s v="USD"/>
    <n v="1400862355"/>
    <n v="1396974355"/>
    <b v="0"/>
    <x v="75"/>
    <b v="1"/>
    <x v="1264"/>
    <n v="47.189259259259259"/>
    <x v="4"/>
    <s v="pop"/>
    <x v="1649"/>
    <x v="1648"/>
  </r>
  <r>
    <n v="1650"/>
    <s v="The Psalm Praise Project, Vol. 2"/>
    <x v="1648"/>
    <n v="2000"/>
    <n v="2831"/>
    <x v="0"/>
    <x v="0"/>
    <s v="USD"/>
    <n v="1381314437"/>
    <n v="1378722437"/>
    <b v="0"/>
    <x v="58"/>
    <b v="1"/>
    <x v="1265"/>
    <n v="88.46875"/>
    <x v="4"/>
    <s v="pop"/>
    <x v="1650"/>
    <x v="1649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x v="9"/>
    <b v="1"/>
    <x v="1266"/>
    <n v="100.75"/>
    <x v="4"/>
    <s v="pop"/>
    <x v="1651"/>
    <x v="1650"/>
  </r>
  <r>
    <n v="1652"/>
    <s v="Autumn Ashley: The Bold New EP &quot;Battle Grounds&quot;"/>
    <x v="1650"/>
    <n v="4500"/>
    <n v="4530"/>
    <x v="0"/>
    <x v="0"/>
    <s v="USD"/>
    <n v="1385297393"/>
    <n v="1382701793"/>
    <b v="0"/>
    <x v="16"/>
    <b v="1"/>
    <x v="17"/>
    <n v="64.714285714285708"/>
    <x v="4"/>
    <s v="pop"/>
    <x v="1652"/>
    <x v="1651"/>
  </r>
  <r>
    <n v="1653"/>
    <s v="The Narrative 2011 Spring Tour with Eisley"/>
    <x v="1651"/>
    <n v="5000"/>
    <n v="8711.52"/>
    <x v="0"/>
    <x v="0"/>
    <s v="USD"/>
    <n v="1303675296"/>
    <n v="1300996896"/>
    <b v="0"/>
    <x v="129"/>
    <b v="1"/>
    <x v="1267"/>
    <n v="51.854285714285716"/>
    <x v="4"/>
    <s v="pop"/>
    <x v="1653"/>
    <x v="1652"/>
  </r>
  <r>
    <n v="1654"/>
    <s v="sandy mcknight records 3 new songs with your kind assistance"/>
    <x v="1652"/>
    <n v="1100"/>
    <n v="1319"/>
    <x v="0"/>
    <x v="0"/>
    <s v="USD"/>
    <n v="1334784160"/>
    <n v="1332192160"/>
    <b v="0"/>
    <x v="69"/>
    <b v="1"/>
    <x v="1268"/>
    <n v="38.794117647058826"/>
    <x v="4"/>
    <s v="pop"/>
    <x v="1654"/>
    <x v="1653"/>
  </r>
  <r>
    <n v="1655"/>
    <s v="Meg Porter Debut EP!"/>
    <x v="1653"/>
    <n v="1500"/>
    <n v="2143"/>
    <x v="0"/>
    <x v="0"/>
    <s v="USD"/>
    <n v="1333648820"/>
    <n v="1331060420"/>
    <b v="0"/>
    <x v="53"/>
    <b v="1"/>
    <x v="1269"/>
    <n v="44.645833333333336"/>
    <x v="4"/>
    <s v="pop"/>
    <x v="1655"/>
    <x v="1654"/>
  </r>
  <r>
    <n v="1656"/>
    <s v="Jared Mitchell: The Maiden Voyage"/>
    <x v="1654"/>
    <n v="7500"/>
    <n v="7525.12"/>
    <x v="0"/>
    <x v="0"/>
    <s v="USD"/>
    <n v="1355437052"/>
    <n v="1352845052"/>
    <b v="0"/>
    <x v="53"/>
    <b v="1"/>
    <x v="1270"/>
    <n v="156.77333333333334"/>
    <x v="4"/>
    <s v="pop"/>
    <x v="1656"/>
    <x v="1655"/>
  </r>
  <r>
    <n v="1657"/>
    <s v="The Debut Album from Lynette!"/>
    <x v="1655"/>
    <n v="25000"/>
    <n v="26233.45"/>
    <x v="0"/>
    <x v="0"/>
    <s v="USD"/>
    <n v="1337885168"/>
    <n v="1335293168"/>
    <b v="0"/>
    <x v="170"/>
    <b v="1"/>
    <x v="1271"/>
    <n v="118.70339366515837"/>
    <x v="4"/>
    <s v="pop"/>
    <x v="1657"/>
    <x v="1656"/>
  </r>
  <r>
    <n v="1658"/>
    <s v="New Amy Rivard album!!!"/>
    <x v="1656"/>
    <n v="6000"/>
    <n v="7934"/>
    <x v="0"/>
    <x v="0"/>
    <s v="USD"/>
    <n v="1355840400"/>
    <n v="1352524767"/>
    <b v="0"/>
    <x v="329"/>
    <b v="1"/>
    <x v="1272"/>
    <n v="74.149532710280369"/>
    <x v="4"/>
    <s v="pop"/>
    <x v="1658"/>
    <x v="1657"/>
  </r>
  <r>
    <n v="1659"/>
    <s v="The Penny Arcade Quartet's Christmas EP"/>
    <x v="1657"/>
    <n v="500"/>
    <n v="564"/>
    <x v="0"/>
    <x v="1"/>
    <s v="GBP"/>
    <n v="1387281600"/>
    <n v="1384811721"/>
    <b v="0"/>
    <x v="43"/>
    <b v="1"/>
    <x v="1273"/>
    <n v="12.533333333333333"/>
    <x v="4"/>
    <s v="pop"/>
    <x v="1659"/>
    <x v="1658"/>
  </r>
  <r>
    <n v="1660"/>
    <s v="Risotto fragole e champagne"/>
    <x v="1658"/>
    <n v="80"/>
    <n v="1003"/>
    <x v="0"/>
    <x v="13"/>
    <s v="EUR"/>
    <n v="1462053540"/>
    <n v="1459355950"/>
    <b v="0"/>
    <x v="17"/>
    <b v="1"/>
    <x v="1274"/>
    <n v="27.861111111111111"/>
    <x v="4"/>
    <s v="pop"/>
    <x v="1660"/>
    <x v="1659"/>
  </r>
  <r>
    <n v="1661"/>
    <s v="Kyana"/>
    <x v="1659"/>
    <n v="7900"/>
    <n v="8098"/>
    <x v="0"/>
    <x v="15"/>
    <s v="EUR"/>
    <n v="1453064400"/>
    <n v="1449359831"/>
    <b v="0"/>
    <x v="21"/>
    <b v="1"/>
    <x v="1275"/>
    <n v="80.178217821782184"/>
    <x v="4"/>
    <s v="pop"/>
    <x v="1661"/>
    <x v="1660"/>
  </r>
  <r>
    <n v="1662"/>
    <s v="Miami Singer/Songwriter Cat Shell- Album &quot;Illusion&quot;"/>
    <x v="1660"/>
    <n v="8000"/>
    <n v="8211"/>
    <x v="0"/>
    <x v="0"/>
    <s v="USD"/>
    <n v="1325310336"/>
    <n v="1320122736"/>
    <b v="0"/>
    <x v="95"/>
    <b v="1"/>
    <x v="1276"/>
    <n v="132.43548387096774"/>
    <x v="4"/>
    <s v="pop"/>
    <x v="1662"/>
    <x v="1661"/>
  </r>
  <r>
    <n v="1663"/>
    <s v="ghost -- a music video"/>
    <x v="1661"/>
    <n v="1000"/>
    <n v="1080"/>
    <x v="0"/>
    <x v="0"/>
    <s v="USD"/>
    <n v="1422750707"/>
    <n v="1420158707"/>
    <b v="0"/>
    <x v="58"/>
    <b v="1"/>
    <x v="1277"/>
    <n v="33.75"/>
    <x v="4"/>
    <s v="pop"/>
    <x v="1663"/>
    <x v="1662"/>
  </r>
  <r>
    <n v="1664"/>
    <s v="Grace Sings Grace"/>
    <x v="1662"/>
    <n v="2500"/>
    <n v="3060.22"/>
    <x v="0"/>
    <x v="0"/>
    <s v="USD"/>
    <n v="1331870340"/>
    <n v="1328033818"/>
    <b v="0"/>
    <x v="30"/>
    <b v="1"/>
    <x v="1278"/>
    <n v="34.384494382022467"/>
    <x v="4"/>
    <s v="pop"/>
    <x v="1664"/>
    <x v="1663"/>
  </r>
  <r>
    <n v="1665"/>
    <s v="Simply Put is recording an album!"/>
    <x v="1663"/>
    <n v="3500"/>
    <n v="4181"/>
    <x v="0"/>
    <x v="0"/>
    <s v="USD"/>
    <n v="1298343600"/>
    <n v="1295624113"/>
    <b v="0"/>
    <x v="251"/>
    <b v="1"/>
    <x v="1279"/>
    <n v="44.956989247311824"/>
    <x v="4"/>
    <s v="pop"/>
    <x v="1665"/>
    <x v="1664"/>
  </r>
  <r>
    <n v="1666"/>
    <s v="Venus On Fire + Extraordinary Producer = Legendary New EP"/>
    <x v="1664"/>
    <n v="2500"/>
    <n v="4022"/>
    <x v="0"/>
    <x v="0"/>
    <s v="USD"/>
    <n v="1364447073"/>
    <n v="1361858673"/>
    <b v="0"/>
    <x v="15"/>
    <b v="1"/>
    <x v="1280"/>
    <n v="41.04081632653061"/>
    <x v="4"/>
    <s v="pop"/>
    <x v="1666"/>
    <x v="1665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x v="141"/>
    <b v="1"/>
    <x v="1281"/>
    <n v="52.597560975609753"/>
    <x v="4"/>
    <s v="pop"/>
    <x v="1667"/>
    <x v="1666"/>
  </r>
  <r>
    <n v="1668"/>
    <s v="Jonathan Cody White Makes His Debut EP!!!"/>
    <x v="1666"/>
    <n v="8000"/>
    <n v="8211"/>
    <x v="0"/>
    <x v="0"/>
    <s v="USD"/>
    <n v="1322454939"/>
    <n v="1319859339"/>
    <b v="0"/>
    <x v="318"/>
    <b v="1"/>
    <x v="1276"/>
    <n v="70.784482758620683"/>
    <x v="4"/>
    <s v="pop"/>
    <x v="1668"/>
    <x v="1667"/>
  </r>
  <r>
    <n v="1669"/>
    <s v="Summer Gill 'Stormy Weather' EP"/>
    <x v="1667"/>
    <n v="2000"/>
    <n v="2795"/>
    <x v="0"/>
    <x v="0"/>
    <s v="USD"/>
    <n v="1464729276"/>
    <n v="1459545276"/>
    <b v="0"/>
    <x v="47"/>
    <b v="1"/>
    <x v="1282"/>
    <n v="53.75"/>
    <x v="4"/>
    <s v="pop"/>
    <x v="1669"/>
    <x v="1668"/>
  </r>
  <r>
    <n v="1670"/>
    <s v="Help Launch Cities and Saints Debut Album!"/>
    <x v="1668"/>
    <n v="1000"/>
    <n v="1026"/>
    <x v="0"/>
    <x v="0"/>
    <s v="USD"/>
    <n v="1278302400"/>
    <n v="1273961999"/>
    <b v="0"/>
    <x v="23"/>
    <b v="1"/>
    <x v="946"/>
    <n v="44.608695652173914"/>
    <x v="4"/>
    <s v="pop"/>
    <x v="1670"/>
    <x v="1669"/>
  </r>
  <r>
    <n v="1671"/>
    <s v="Luke O'Brien's Kickstarter"/>
    <x v="1669"/>
    <n v="2000"/>
    <n v="2013.47"/>
    <x v="0"/>
    <x v="0"/>
    <s v="USD"/>
    <n v="1470056614"/>
    <n v="1467464614"/>
    <b v="0"/>
    <x v="99"/>
    <b v="1"/>
    <x v="1283"/>
    <n v="26.148961038961041"/>
    <x v="4"/>
    <s v="pop"/>
    <x v="1671"/>
    <x v="1670"/>
  </r>
  <r>
    <n v="1672"/>
    <s v="High Altotude Debut Album"/>
    <x v="1670"/>
    <n v="1700"/>
    <n v="1920"/>
    <x v="0"/>
    <x v="0"/>
    <s v="USD"/>
    <n v="1338824730"/>
    <n v="1336232730"/>
    <b v="0"/>
    <x v="72"/>
    <b v="1"/>
    <x v="1284"/>
    <n v="39.183673469387756"/>
    <x v="4"/>
    <s v="pop"/>
    <x v="1672"/>
    <x v="1671"/>
  </r>
  <r>
    <n v="1673"/>
    <s v="Mastering and Vinyl Production for The Astronomer LP"/>
    <x v="1671"/>
    <n v="2100"/>
    <n v="2690"/>
    <x v="0"/>
    <x v="0"/>
    <s v="USD"/>
    <n v="1425675892"/>
    <n v="1423083892"/>
    <b v="0"/>
    <x v="211"/>
    <b v="1"/>
    <x v="1285"/>
    <n v="45.593220338983052"/>
    <x v="4"/>
    <s v="pop"/>
    <x v="1673"/>
    <x v="1672"/>
  </r>
  <r>
    <n v="1674"/>
    <s v="Candice Russell New EP: IGNITE"/>
    <x v="1672"/>
    <n v="5000"/>
    <n v="10085"/>
    <x v="0"/>
    <x v="0"/>
    <s v="USD"/>
    <n v="1471503540"/>
    <n v="1468852306"/>
    <b v="0"/>
    <x v="116"/>
    <b v="1"/>
    <x v="1286"/>
    <n v="89.247787610619469"/>
    <x v="4"/>
    <s v="pop"/>
    <x v="1674"/>
    <x v="1673"/>
  </r>
  <r>
    <n v="1675"/>
    <s v="The Great Party's Debut Album!"/>
    <x v="1673"/>
    <n v="1000"/>
    <n v="1374.16"/>
    <x v="0"/>
    <x v="0"/>
    <s v="USD"/>
    <n v="1318802580"/>
    <n v="1316194540"/>
    <b v="0"/>
    <x v="69"/>
    <b v="1"/>
    <x v="1287"/>
    <n v="40.416470588235299"/>
    <x v="4"/>
    <s v="pop"/>
    <x v="1675"/>
    <x v="1674"/>
  </r>
  <r>
    <n v="1676"/>
    <s v="Bridge 19 CD Release Tour"/>
    <x v="1674"/>
    <n v="3000"/>
    <n v="3460"/>
    <x v="0"/>
    <x v="0"/>
    <s v="USD"/>
    <n v="1334980740"/>
    <n v="1330968347"/>
    <b v="0"/>
    <x v="288"/>
    <b v="1"/>
    <x v="1288"/>
    <n v="82.38095238095238"/>
    <x v="4"/>
    <s v="pop"/>
    <x v="1676"/>
    <x v="1675"/>
  </r>
  <r>
    <n v="1677"/>
    <s v="Andrius Pojavis new album &quot;Seven&quot;"/>
    <x v="1675"/>
    <n v="6000"/>
    <n v="6700"/>
    <x v="0"/>
    <x v="3"/>
    <s v="EUR"/>
    <n v="1460786340"/>
    <n v="1455615976"/>
    <b v="0"/>
    <x v="288"/>
    <b v="1"/>
    <x v="1067"/>
    <n v="159.52380952380952"/>
    <x v="4"/>
    <s v="pop"/>
    <x v="1677"/>
    <x v="1676"/>
  </r>
  <r>
    <n v="1678"/>
    <s v="Cassandra Violet &quot;Beyond the Fray&quot; Music Video"/>
    <x v="1676"/>
    <n v="1500"/>
    <n v="1776"/>
    <x v="0"/>
    <x v="0"/>
    <s v="USD"/>
    <n v="1391718671"/>
    <n v="1390509071"/>
    <b v="0"/>
    <x v="72"/>
    <b v="1"/>
    <x v="1289"/>
    <n v="36.244897959183675"/>
    <x v="4"/>
    <s v="pop"/>
    <x v="1678"/>
    <x v="1677"/>
  </r>
  <r>
    <n v="1679"/>
    <s v="Do You Want to Ride on my Rocket Ship? - An Album Pre-Order"/>
    <x v="1677"/>
    <n v="2000"/>
    <n v="3500"/>
    <x v="0"/>
    <x v="0"/>
    <s v="USD"/>
    <n v="1311298745"/>
    <n v="1309311545"/>
    <b v="0"/>
    <x v="66"/>
    <b v="1"/>
    <x v="1290"/>
    <n v="62.5"/>
    <x v="4"/>
    <s v="pop"/>
    <x v="1679"/>
    <x v="1678"/>
  </r>
  <r>
    <n v="1680"/>
    <s v="Kick Out a Record"/>
    <x v="1678"/>
    <n v="1000"/>
    <n v="1175"/>
    <x v="0"/>
    <x v="0"/>
    <s v="USD"/>
    <n v="1405188667"/>
    <n v="1402596667"/>
    <b v="0"/>
    <x v="20"/>
    <b v="1"/>
    <x v="1291"/>
    <n v="47"/>
    <x v="4"/>
    <s v="pop"/>
    <x v="1680"/>
    <x v="1679"/>
  </r>
  <r>
    <n v="1681"/>
    <s v="Slugs and Bugs - TWO &quot;Sing the Bible&quot; CDs!"/>
    <x v="1679"/>
    <n v="65000"/>
    <n v="65924.38"/>
    <x v="3"/>
    <x v="0"/>
    <s v="USD"/>
    <n v="1490752800"/>
    <n v="1486522484"/>
    <b v="0"/>
    <x v="330"/>
    <b v="0"/>
    <x v="1292"/>
    <n v="74.575090497737563"/>
    <x v="4"/>
    <s v="faith"/>
    <x v="1681"/>
    <x v="1680"/>
  </r>
  <r>
    <n v="1682"/>
    <s v="Looking Up &amp; Holding On CD Project - Christian songwriter"/>
    <x v="1680"/>
    <n v="6000"/>
    <n v="0"/>
    <x v="3"/>
    <x v="0"/>
    <s v="USD"/>
    <n v="1492142860"/>
    <n v="1486962460"/>
    <b v="0"/>
    <x v="78"/>
    <b v="0"/>
    <x v="109"/>
    <e v="#DIV/0!"/>
    <x v="4"/>
    <s v="faith"/>
    <x v="1682"/>
    <x v="1681"/>
  </r>
  <r>
    <n v="1683"/>
    <s v="Manman doudou tÃ©moignage d'une mÃ¨re Album"/>
    <x v="1681"/>
    <n v="3500"/>
    <n v="760"/>
    <x v="3"/>
    <x v="6"/>
    <s v="EUR"/>
    <n v="1491590738"/>
    <n v="1489517138"/>
    <b v="0"/>
    <x v="73"/>
    <b v="0"/>
    <x v="1293"/>
    <n v="76"/>
    <x v="4"/>
    <s v="faith"/>
    <x v="1683"/>
    <x v="1682"/>
  </r>
  <r>
    <n v="1684"/>
    <s v="Goodness &amp; Mercy EP - Marty Mikles"/>
    <x v="1682"/>
    <n v="8000"/>
    <n v="8730"/>
    <x v="3"/>
    <x v="0"/>
    <s v="USD"/>
    <n v="1489775641"/>
    <n v="1487360041"/>
    <b v="0"/>
    <x v="21"/>
    <b v="0"/>
    <x v="1294"/>
    <n v="86.43564356435644"/>
    <x v="4"/>
    <s v="faith"/>
    <x v="1684"/>
    <x v="1683"/>
  </r>
  <r>
    <n v="1685"/>
    <s v="Help Support Brad Dassey's Music"/>
    <x v="1683"/>
    <n v="350"/>
    <n v="360"/>
    <x v="3"/>
    <x v="0"/>
    <s v="USD"/>
    <n v="1490331623"/>
    <n v="1487743223"/>
    <b v="0"/>
    <x v="41"/>
    <b v="0"/>
    <x v="82"/>
    <n v="24"/>
    <x v="4"/>
    <s v="faith"/>
    <x v="1685"/>
    <x v="1684"/>
  </r>
  <r>
    <n v="1686"/>
    <s v="The Torah: World's First Complete Musical Transcription"/>
    <x v="1684"/>
    <n v="5000"/>
    <n v="18"/>
    <x v="3"/>
    <x v="5"/>
    <s v="CAD"/>
    <n v="1493320519"/>
    <n v="1488140119"/>
    <b v="0"/>
    <x v="29"/>
    <b v="0"/>
    <x v="1295"/>
    <n v="18"/>
    <x v="4"/>
    <s v="faith"/>
    <x v="1686"/>
    <x v="1685"/>
  </r>
  <r>
    <n v="1687"/>
    <s v="Fike // You Say Speak We Say Move"/>
    <x v="1685"/>
    <n v="10000"/>
    <n v="3125"/>
    <x v="3"/>
    <x v="0"/>
    <s v="USD"/>
    <n v="1491855300"/>
    <n v="1488935245"/>
    <b v="0"/>
    <x v="70"/>
    <b v="0"/>
    <x v="1296"/>
    <n v="80.128205128205124"/>
    <x v="4"/>
    <s v="faith"/>
    <x v="1687"/>
    <x v="1686"/>
  </r>
  <r>
    <n v="1688"/>
    <s v="Christofer Scott: Dive In EP"/>
    <x v="1686"/>
    <n v="4000"/>
    <n v="1772"/>
    <x v="3"/>
    <x v="0"/>
    <s v="USD"/>
    <n v="1491738594"/>
    <n v="1489150194"/>
    <b v="0"/>
    <x v="63"/>
    <b v="0"/>
    <x v="1297"/>
    <n v="253.14285714285714"/>
    <x v="4"/>
    <s v="faith"/>
    <x v="1688"/>
    <x v="1687"/>
  </r>
  <r>
    <n v="1689"/>
    <s v="Fly Away"/>
    <x v="1687"/>
    <n v="2400"/>
    <n v="2400"/>
    <x v="3"/>
    <x v="0"/>
    <s v="USD"/>
    <n v="1489700230"/>
    <n v="1487111830"/>
    <b v="0"/>
    <x v="25"/>
    <b v="0"/>
    <x v="31"/>
    <n v="171.42857142857142"/>
    <x v="4"/>
    <s v="faith"/>
    <x v="1689"/>
    <x v="1688"/>
  </r>
  <r>
    <n v="1690"/>
    <s v="NewKings Album &quot;Rise Up&quot;"/>
    <x v="1688"/>
    <n v="2500"/>
    <n v="635"/>
    <x v="3"/>
    <x v="0"/>
    <s v="USD"/>
    <n v="1491470442"/>
    <n v="1488882042"/>
    <b v="0"/>
    <x v="202"/>
    <b v="0"/>
    <x v="1298"/>
    <n v="57.727272727272727"/>
    <x v="4"/>
    <s v="faith"/>
    <x v="1690"/>
    <x v="1689"/>
  </r>
  <r>
    <n v="1691"/>
    <s v="Sing Like You Were Meant To!"/>
    <x v="1689"/>
    <n v="30000"/>
    <n v="10042"/>
    <x v="3"/>
    <x v="0"/>
    <s v="USD"/>
    <n v="1491181200"/>
    <n v="1488387008"/>
    <b v="0"/>
    <x v="44"/>
    <b v="0"/>
    <x v="1299"/>
    <n v="264.26315789473682"/>
    <x v="4"/>
    <s v="faith"/>
    <x v="1691"/>
    <x v="1690"/>
  </r>
  <r>
    <n v="1692"/>
    <s v="Get Your Hopes Up"/>
    <x v="1690"/>
    <n v="5000"/>
    <n v="2390"/>
    <x v="3"/>
    <x v="0"/>
    <s v="USD"/>
    <n v="1490572740"/>
    <n v="1487734667"/>
    <b v="0"/>
    <x v="41"/>
    <b v="0"/>
    <x v="1300"/>
    <n v="159.33333333333334"/>
    <x v="4"/>
    <s v="faith"/>
    <x v="1692"/>
    <x v="1691"/>
  </r>
  <r>
    <n v="1693"/>
    <s v="Debut Studio EP // Sam Hibbard"/>
    <x v="1691"/>
    <n v="3000"/>
    <n v="280"/>
    <x v="3"/>
    <x v="1"/>
    <s v="GBP"/>
    <n v="1491768000"/>
    <n v="1489097112"/>
    <b v="0"/>
    <x v="22"/>
    <b v="0"/>
    <x v="1301"/>
    <n v="35"/>
    <x v="4"/>
    <s v="faith"/>
    <x v="1693"/>
    <x v="1692"/>
  </r>
  <r>
    <n v="1694"/>
    <s v="Thundercreek Studios"/>
    <x v="1692"/>
    <n v="10000"/>
    <n v="5"/>
    <x v="3"/>
    <x v="0"/>
    <s v="USD"/>
    <n v="1490589360"/>
    <n v="1488038674"/>
    <b v="0"/>
    <x v="29"/>
    <b v="0"/>
    <x v="833"/>
    <n v="5"/>
    <x v="4"/>
    <s v="faith"/>
    <x v="1694"/>
    <x v="1693"/>
  </r>
  <r>
    <n v="1695"/>
    <s v="THE PREACHER'S DAUGHTERS CD Hymns Recording Project"/>
    <x v="1693"/>
    <n v="12000"/>
    <n v="1405"/>
    <x v="3"/>
    <x v="0"/>
    <s v="USD"/>
    <n v="1491786000"/>
    <n v="1488847514"/>
    <b v="0"/>
    <x v="23"/>
    <b v="0"/>
    <x v="1302"/>
    <n v="61.086956521739133"/>
    <x v="4"/>
    <s v="faith"/>
    <x v="1695"/>
    <x v="1694"/>
  </r>
  <r>
    <n v="1696"/>
    <s v="Angel Talking truth to share with the world."/>
    <x v="1694"/>
    <n v="300000"/>
    <n v="0"/>
    <x v="3"/>
    <x v="0"/>
    <s v="USD"/>
    <n v="1491007211"/>
    <n v="1488418811"/>
    <b v="0"/>
    <x v="78"/>
    <b v="0"/>
    <x v="109"/>
    <e v="#DIV/0!"/>
    <x v="4"/>
    <s v="faith"/>
    <x v="1696"/>
    <x v="1695"/>
  </r>
  <r>
    <n v="1697"/>
    <s v="Undivided Heart - a worship album by John Gabriel Arends"/>
    <x v="1695"/>
    <n v="12500"/>
    <n v="2526"/>
    <x v="3"/>
    <x v="0"/>
    <s v="USD"/>
    <n v="1491781648"/>
    <n v="1489193248"/>
    <b v="0"/>
    <x v="19"/>
    <b v="0"/>
    <x v="1303"/>
    <n v="114.81818181818181"/>
    <x v="4"/>
    <s v="faith"/>
    <x v="1697"/>
    <x v="1696"/>
  </r>
  <r>
    <n v="1698"/>
    <s v="I'M For Peace Music Ministry By R.Gerald's IMFP SOCIETY"/>
    <x v="1696"/>
    <n v="125000"/>
    <n v="0"/>
    <x v="3"/>
    <x v="0"/>
    <s v="USD"/>
    <n v="1490499180"/>
    <n v="1488430760"/>
    <b v="0"/>
    <x v="78"/>
    <b v="0"/>
    <x v="109"/>
    <e v="#DIV/0!"/>
    <x v="4"/>
    <s v="faith"/>
    <x v="1698"/>
    <x v="1697"/>
  </r>
  <r>
    <n v="1699"/>
    <s v="THE WORSHIP ALBUM!"/>
    <x v="1697"/>
    <n v="5105"/>
    <n v="216"/>
    <x v="3"/>
    <x v="0"/>
    <s v="USD"/>
    <n v="1491943445"/>
    <n v="1489351445"/>
    <b v="0"/>
    <x v="80"/>
    <b v="0"/>
    <x v="1304"/>
    <n v="54"/>
    <x v="4"/>
    <s v="faith"/>
    <x v="1699"/>
    <x v="1698"/>
  </r>
  <r>
    <n v="1700"/>
    <s v="Camp Songs: original worship songs inspired by summer camp"/>
    <x v="1698"/>
    <n v="20000"/>
    <n v="5212"/>
    <x v="3"/>
    <x v="0"/>
    <s v="USD"/>
    <n v="1491019200"/>
    <n v="1488418990"/>
    <b v="0"/>
    <x v="1"/>
    <b v="0"/>
    <x v="1305"/>
    <n v="65.974683544303801"/>
    <x v="4"/>
    <s v="faith"/>
    <x v="1700"/>
    <x v="1699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x v="84"/>
    <b v="0"/>
    <x v="1306"/>
    <n v="5"/>
    <x v="4"/>
    <s v="faith"/>
    <x v="1701"/>
    <x v="1700"/>
  </r>
  <r>
    <n v="1702"/>
    <s v="lyndale lewis and new vision prosper cd release"/>
    <x v="1700"/>
    <n v="16500"/>
    <n v="1"/>
    <x v="2"/>
    <x v="0"/>
    <s v="USD"/>
    <n v="1427745150"/>
    <n v="1425156750"/>
    <b v="0"/>
    <x v="29"/>
    <b v="0"/>
    <x v="1307"/>
    <n v="1"/>
    <x v="4"/>
    <s v="faith"/>
    <x v="1702"/>
    <x v="1701"/>
  </r>
  <r>
    <n v="1703"/>
    <s v="Joy Full Noise!"/>
    <x v="1701"/>
    <n v="5000"/>
    <n v="51"/>
    <x v="2"/>
    <x v="0"/>
    <s v="USD"/>
    <n v="1441003537"/>
    <n v="1435819537"/>
    <b v="0"/>
    <x v="84"/>
    <b v="0"/>
    <x v="391"/>
    <n v="25.5"/>
    <x v="4"/>
    <s v="faith"/>
    <x v="1703"/>
    <x v="1702"/>
  </r>
  <r>
    <n v="1704"/>
    <s v="Jericho Down Worship Album"/>
    <x v="1702"/>
    <n v="2000"/>
    <n v="1302"/>
    <x v="2"/>
    <x v="0"/>
    <s v="USD"/>
    <n v="1424056873"/>
    <n v="1421464873"/>
    <b v="0"/>
    <x v="202"/>
    <b v="0"/>
    <x v="1308"/>
    <n v="118.36363636363636"/>
    <x v="4"/>
    <s v="faith"/>
    <x v="1704"/>
    <x v="1703"/>
  </r>
  <r>
    <n v="1705"/>
    <s v="Piano Prayer Album - Russ James"/>
    <x v="1703"/>
    <n v="2000"/>
    <n v="0"/>
    <x v="2"/>
    <x v="0"/>
    <s v="USD"/>
    <n v="1441814400"/>
    <n v="1440807846"/>
    <b v="0"/>
    <x v="78"/>
    <b v="0"/>
    <x v="109"/>
    <e v="#DIV/0!"/>
    <x v="4"/>
    <s v="faith"/>
    <x v="1705"/>
    <x v="1704"/>
  </r>
  <r>
    <n v="1706"/>
    <s v="Gemeinde in Bremen"/>
    <x v="1704"/>
    <n v="5500"/>
    <n v="0"/>
    <x v="2"/>
    <x v="12"/>
    <s v="EUR"/>
    <n v="1440314472"/>
    <n v="1435130472"/>
    <b v="0"/>
    <x v="78"/>
    <b v="0"/>
    <x v="109"/>
    <e v="#DIV/0!"/>
    <x v="4"/>
    <s v="faith"/>
    <x v="1706"/>
    <x v="1705"/>
  </r>
  <r>
    <n v="1707"/>
    <s v="Hurricanes and Coastal Storms- Chapel Studio Project"/>
    <x v="1705"/>
    <n v="5000"/>
    <n v="487"/>
    <x v="2"/>
    <x v="0"/>
    <s v="USD"/>
    <n v="1459181895"/>
    <n v="1456593495"/>
    <b v="0"/>
    <x v="82"/>
    <b v="0"/>
    <x v="1309"/>
    <n v="54.111111111111114"/>
    <x v="4"/>
    <s v="faith"/>
    <x v="1707"/>
    <x v="1706"/>
  </r>
  <r>
    <n v="1708"/>
    <s v="Praise: It's what we do"/>
    <x v="1706"/>
    <n v="7000"/>
    <n v="0"/>
    <x v="2"/>
    <x v="0"/>
    <s v="USD"/>
    <n v="1462135706"/>
    <n v="1458679706"/>
    <b v="0"/>
    <x v="78"/>
    <b v="0"/>
    <x v="109"/>
    <e v="#DIV/0!"/>
    <x v="4"/>
    <s v="faith"/>
    <x v="1708"/>
    <x v="1707"/>
  </r>
  <r>
    <n v="1709"/>
    <s v="Psalms"/>
    <x v="1707"/>
    <n v="1750"/>
    <n v="85"/>
    <x v="2"/>
    <x v="0"/>
    <s v="USD"/>
    <n v="1409513940"/>
    <n v="1405949514"/>
    <b v="0"/>
    <x v="80"/>
    <b v="0"/>
    <x v="1310"/>
    <n v="21.25"/>
    <x v="4"/>
    <s v="faith"/>
    <x v="1709"/>
    <x v="1708"/>
  </r>
  <r>
    <n v="1710"/>
    <s v="Producing a live album of our upcoming Europe tour"/>
    <x v="1708"/>
    <n v="5000"/>
    <n v="34"/>
    <x v="2"/>
    <x v="12"/>
    <s v="EUR"/>
    <n v="1453122000"/>
    <n v="1449151888"/>
    <b v="0"/>
    <x v="29"/>
    <b v="0"/>
    <x v="1311"/>
    <n v="34"/>
    <x v="4"/>
    <s v="faith"/>
    <x v="1710"/>
    <x v="1709"/>
  </r>
  <r>
    <n v="1711"/>
    <s v="Redemption - Debut Multi-cultural Worship Album"/>
    <x v="1709"/>
    <n v="10000"/>
    <n v="1050"/>
    <x v="2"/>
    <x v="0"/>
    <s v="USD"/>
    <n v="1409585434"/>
    <n v="1406907034"/>
    <b v="0"/>
    <x v="84"/>
    <b v="0"/>
    <x v="1131"/>
    <n v="525"/>
    <x v="4"/>
    <s v="faith"/>
    <x v="1711"/>
    <x v="1710"/>
  </r>
  <r>
    <n v="1712"/>
    <s v="Midwest Cowboy Ministries"/>
    <x v="1710"/>
    <n v="5000"/>
    <n v="0"/>
    <x v="2"/>
    <x v="0"/>
    <s v="USD"/>
    <n v="1435701353"/>
    <n v="1430517353"/>
    <b v="0"/>
    <x v="78"/>
    <b v="0"/>
    <x v="109"/>
    <e v="#DIV/0!"/>
    <x v="4"/>
    <s v="faith"/>
    <x v="1712"/>
    <x v="1711"/>
  </r>
  <r>
    <n v="1713"/>
    <s v="&quot;UNCOVERED ME&quot;"/>
    <x v="1711"/>
    <n v="3000"/>
    <n v="50"/>
    <x v="2"/>
    <x v="0"/>
    <s v="USD"/>
    <n v="1412536412"/>
    <n v="1409944412"/>
    <b v="0"/>
    <x v="29"/>
    <b v="0"/>
    <x v="1312"/>
    <n v="50"/>
    <x v="4"/>
    <s v="faith"/>
    <x v="1713"/>
    <x v="1712"/>
  </r>
  <r>
    <n v="1714"/>
    <s v="Positive music. Zachary Freedoms NEW album, campaign."/>
    <x v="1712"/>
    <n v="25000"/>
    <n v="1967"/>
    <x v="2"/>
    <x v="0"/>
    <s v="USD"/>
    <n v="1430517761"/>
    <n v="1427925761"/>
    <b v="0"/>
    <x v="57"/>
    <b v="0"/>
    <x v="1313"/>
    <n v="115.70588235294117"/>
    <x v="4"/>
    <s v="faith"/>
    <x v="1714"/>
    <x v="1713"/>
  </r>
  <r>
    <n v="1715"/>
    <s v="The Heart of a P.K."/>
    <x v="1713"/>
    <n v="5000"/>
    <n v="11"/>
    <x v="2"/>
    <x v="0"/>
    <s v="USD"/>
    <n v="1427772120"/>
    <n v="1425186785"/>
    <b v="0"/>
    <x v="84"/>
    <b v="0"/>
    <x v="881"/>
    <n v="5.5"/>
    <x v="4"/>
    <s v="faith"/>
    <x v="1715"/>
    <x v="1714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x v="83"/>
    <b v="0"/>
    <x v="847"/>
    <n v="50"/>
    <x v="4"/>
    <s v="faith"/>
    <x v="1716"/>
    <x v="1715"/>
  </r>
  <r>
    <n v="1717"/>
    <s v="Shift Records A New EP!"/>
    <x v="1715"/>
    <n v="3265"/>
    <n v="1395"/>
    <x v="2"/>
    <x v="0"/>
    <s v="USD"/>
    <n v="1461211200"/>
    <n v="1459467238"/>
    <b v="0"/>
    <x v="14"/>
    <b v="0"/>
    <x v="1314"/>
    <n v="34.024390243902438"/>
    <x v="4"/>
    <s v="faith"/>
    <x v="1717"/>
    <x v="1716"/>
  </r>
  <r>
    <n v="1718"/>
    <s v="The Prodigal Son"/>
    <x v="1716"/>
    <n v="35000"/>
    <n v="75"/>
    <x v="2"/>
    <x v="0"/>
    <s v="USD"/>
    <n v="1463201940"/>
    <n v="1459435149"/>
    <b v="0"/>
    <x v="84"/>
    <b v="0"/>
    <x v="1315"/>
    <n v="37.5"/>
    <x v="4"/>
    <s v="faith"/>
    <x v="1718"/>
    <x v="1717"/>
  </r>
  <r>
    <n v="1719"/>
    <s v="Messiah's Call &quot;He'll Do It Today&quot; 2014"/>
    <x v="1717"/>
    <n v="4000"/>
    <n v="35"/>
    <x v="2"/>
    <x v="0"/>
    <s v="USD"/>
    <n v="1410958191"/>
    <n v="1408366191"/>
    <b v="0"/>
    <x v="83"/>
    <b v="0"/>
    <x v="1316"/>
    <n v="11.666666666666666"/>
    <x v="4"/>
    <s v="faith"/>
    <x v="1719"/>
    <x v="1718"/>
  </r>
  <r>
    <n v="1720"/>
    <s v="Justin &amp; Elly Heckel DEBUT ALBUM!"/>
    <x v="1718"/>
    <n v="4000"/>
    <n v="225"/>
    <x v="2"/>
    <x v="0"/>
    <s v="USD"/>
    <n v="1415562471"/>
    <n v="1412966871"/>
    <b v="0"/>
    <x v="22"/>
    <b v="0"/>
    <x v="1317"/>
    <n v="28.125"/>
    <x v="4"/>
    <s v="faith"/>
    <x v="1720"/>
    <x v="1719"/>
  </r>
  <r>
    <n v="1721"/>
    <s v="&quot;HEAVEN'S CALLING&quot;"/>
    <x v="1719"/>
    <n v="5000"/>
    <n v="0"/>
    <x v="2"/>
    <x v="0"/>
    <s v="USD"/>
    <n v="1449831863"/>
    <n v="1447239863"/>
    <b v="0"/>
    <x v="78"/>
    <b v="0"/>
    <x v="109"/>
    <e v="#DIV/0!"/>
    <x v="4"/>
    <s v="faith"/>
    <x v="1721"/>
    <x v="1720"/>
  </r>
  <r>
    <n v="1722"/>
    <s v="Preserving the DC Gospel Stars"/>
    <x v="1720"/>
    <n v="2880"/>
    <n v="1"/>
    <x v="2"/>
    <x v="0"/>
    <s v="USD"/>
    <n v="1459642200"/>
    <n v="1456441429"/>
    <b v="0"/>
    <x v="29"/>
    <b v="0"/>
    <x v="1318"/>
    <n v="1"/>
    <x v="4"/>
    <s v="faith"/>
    <x v="1722"/>
    <x v="1721"/>
  </r>
  <r>
    <n v="1723"/>
    <s v="Straighter Road Album Fundraiser"/>
    <x v="1721"/>
    <n v="10000"/>
    <n v="650"/>
    <x v="2"/>
    <x v="0"/>
    <s v="USD"/>
    <n v="1435730400"/>
    <n v="1430855315"/>
    <b v="0"/>
    <x v="83"/>
    <b v="0"/>
    <x v="896"/>
    <n v="216.66666666666666"/>
    <x v="4"/>
    <s v="faith"/>
    <x v="1723"/>
    <x v="1722"/>
  </r>
  <r>
    <n v="1724"/>
    <s v="Die Another Day 1st CD (Christian Rock)"/>
    <x v="1722"/>
    <n v="6000"/>
    <n v="35"/>
    <x v="2"/>
    <x v="0"/>
    <s v="USD"/>
    <n v="1414707762"/>
    <n v="1412115762"/>
    <b v="0"/>
    <x v="80"/>
    <b v="0"/>
    <x v="1319"/>
    <n v="8.75"/>
    <x v="4"/>
    <s v="faith"/>
    <x v="1724"/>
    <x v="1723"/>
  </r>
  <r>
    <n v="1725"/>
    <s v="Unveiled Debut Album"/>
    <x v="1723"/>
    <n v="5500"/>
    <n v="560"/>
    <x v="2"/>
    <x v="0"/>
    <s v="USD"/>
    <n v="1408922049"/>
    <n v="1406330049"/>
    <b v="0"/>
    <x v="82"/>
    <b v="0"/>
    <x v="1320"/>
    <n v="62.222222222222221"/>
    <x v="4"/>
    <s v="faith"/>
    <x v="1725"/>
    <x v="1724"/>
  </r>
  <r>
    <n v="1726"/>
    <s v="&quot;Every Day&quot; CD by Amanda Joy Hall"/>
    <x v="1724"/>
    <n v="6500"/>
    <n v="2196"/>
    <x v="2"/>
    <x v="0"/>
    <s v="USD"/>
    <n v="1403906664"/>
    <n v="1401401064"/>
    <b v="0"/>
    <x v="38"/>
    <b v="0"/>
    <x v="1321"/>
    <n v="137.25"/>
    <x v="4"/>
    <s v="faith"/>
    <x v="1726"/>
    <x v="1725"/>
  </r>
  <r>
    <n v="1727"/>
    <s v="New album - Prophetic guitar soundscapes, Volume 2"/>
    <x v="1725"/>
    <n v="3000"/>
    <n v="1"/>
    <x v="2"/>
    <x v="1"/>
    <s v="GBP"/>
    <n v="1428231600"/>
    <n v="1423520177"/>
    <b v="0"/>
    <x v="29"/>
    <b v="0"/>
    <x v="108"/>
    <n v="1"/>
    <x v="4"/>
    <s v="faith"/>
    <x v="1727"/>
    <x v="1726"/>
  </r>
  <r>
    <n v="1728"/>
    <s v="With His Presence"/>
    <x v="1726"/>
    <n v="1250"/>
    <n v="855"/>
    <x v="2"/>
    <x v="0"/>
    <s v="USD"/>
    <n v="1445439674"/>
    <n v="1442847674"/>
    <b v="0"/>
    <x v="63"/>
    <b v="0"/>
    <x v="1322"/>
    <n v="122.14285714285714"/>
    <x v="4"/>
    <s v="faith"/>
    <x v="1728"/>
    <x v="1727"/>
  </r>
  <r>
    <n v="1729"/>
    <s v="Message from Beyond - A Gospel Music Project"/>
    <x v="1727"/>
    <n v="10000"/>
    <n v="0"/>
    <x v="2"/>
    <x v="0"/>
    <s v="USD"/>
    <n v="1465521306"/>
    <n v="1460337306"/>
    <b v="0"/>
    <x v="78"/>
    <b v="0"/>
    <x v="109"/>
    <e v="#DIV/0!"/>
    <x v="4"/>
    <s v="faith"/>
    <x v="1729"/>
    <x v="1728"/>
  </r>
  <r>
    <n v="1730"/>
    <s v="Triumph Over Trials/ Hope Through the Hurt"/>
    <x v="1728"/>
    <n v="3000"/>
    <n v="0"/>
    <x v="2"/>
    <x v="0"/>
    <s v="USD"/>
    <n v="1445738783"/>
    <n v="1443146783"/>
    <b v="0"/>
    <x v="78"/>
    <b v="0"/>
    <x v="109"/>
    <e v="#DIV/0!"/>
    <x v="4"/>
    <s v="faith"/>
    <x v="1730"/>
    <x v="1729"/>
  </r>
  <r>
    <n v="1731"/>
    <s v="Sam Cox Band First Christian Tour"/>
    <x v="1729"/>
    <n v="1000"/>
    <n v="0"/>
    <x v="2"/>
    <x v="0"/>
    <s v="USD"/>
    <n v="1434034800"/>
    <n v="1432849552"/>
    <b v="0"/>
    <x v="78"/>
    <b v="0"/>
    <x v="109"/>
    <e v="#DIV/0!"/>
    <x v="4"/>
    <s v="faith"/>
    <x v="1731"/>
    <x v="1730"/>
  </r>
  <r>
    <n v="1732"/>
    <s v="Christian Lifestyle Multicultural Expo"/>
    <x v="1730"/>
    <n v="4000"/>
    <n v="0"/>
    <x v="2"/>
    <x v="0"/>
    <s v="USD"/>
    <n v="1452920400"/>
    <n v="1447777481"/>
    <b v="0"/>
    <x v="78"/>
    <b v="0"/>
    <x v="109"/>
    <e v="#DIV/0!"/>
    <x v="4"/>
    <s v="faith"/>
    <x v="1732"/>
    <x v="1731"/>
  </r>
  <r>
    <n v="1733"/>
    <s v="What Faith Is EP/Album"/>
    <x v="1731"/>
    <n v="10000"/>
    <n v="0"/>
    <x v="2"/>
    <x v="0"/>
    <s v="USD"/>
    <n v="1473802200"/>
    <n v="1472746374"/>
    <b v="0"/>
    <x v="78"/>
    <b v="0"/>
    <x v="109"/>
    <e v="#DIV/0!"/>
    <x v="4"/>
    <s v="faith"/>
    <x v="1733"/>
    <x v="1732"/>
  </r>
  <r>
    <n v="1734"/>
    <s v="Street Prophet Los CD and new book"/>
    <x v="1732"/>
    <n v="4500"/>
    <n v="1"/>
    <x v="2"/>
    <x v="0"/>
    <s v="USD"/>
    <n v="1431046356"/>
    <n v="1428454356"/>
    <b v="0"/>
    <x v="29"/>
    <b v="0"/>
    <x v="1323"/>
    <n v="1"/>
    <x v="4"/>
    <s v="faith"/>
    <x v="1734"/>
    <x v="1733"/>
  </r>
  <r>
    <n v="1735"/>
    <s v="Leo's RainSong Artist program"/>
    <x v="1733"/>
    <n v="1000"/>
    <n v="110"/>
    <x v="2"/>
    <x v="0"/>
    <s v="USD"/>
    <n v="1470598345"/>
    <n v="1468006345"/>
    <b v="0"/>
    <x v="84"/>
    <b v="0"/>
    <x v="1324"/>
    <n v="55"/>
    <x v="4"/>
    <s v="faith"/>
    <x v="1735"/>
    <x v="1734"/>
  </r>
  <r>
    <n v="1736"/>
    <s v="In His Presence"/>
    <x v="1734"/>
    <n v="3000"/>
    <n v="22"/>
    <x v="2"/>
    <x v="0"/>
    <s v="USD"/>
    <n v="1447018833"/>
    <n v="1444423233"/>
    <b v="0"/>
    <x v="29"/>
    <b v="0"/>
    <x v="1325"/>
    <n v="22"/>
    <x v="4"/>
    <s v="faith"/>
    <x v="1736"/>
    <x v="1735"/>
  </r>
  <r>
    <n v="1737"/>
    <s v="Healing"/>
    <x v="1735"/>
    <n v="4000"/>
    <n v="850"/>
    <x v="2"/>
    <x v="0"/>
    <s v="USD"/>
    <n v="1437432392"/>
    <n v="1434840392"/>
    <b v="0"/>
    <x v="41"/>
    <b v="0"/>
    <x v="1212"/>
    <n v="56.666666666666664"/>
    <x v="4"/>
    <s v="faith"/>
    <x v="1737"/>
    <x v="1736"/>
  </r>
  <r>
    <n v="1738"/>
    <s v="The Flashing Lights"/>
    <x v="1736"/>
    <n v="5000"/>
    <n v="20"/>
    <x v="2"/>
    <x v="0"/>
    <s v="USD"/>
    <n v="1412283542"/>
    <n v="1409691542"/>
    <b v="0"/>
    <x v="29"/>
    <b v="0"/>
    <x v="177"/>
    <n v="20"/>
    <x v="4"/>
    <s v="faith"/>
    <x v="1738"/>
    <x v="1737"/>
  </r>
  <r>
    <n v="1739"/>
    <s v="SWEET LOVE - a Lovely Christian WEDDING SONG Happy Marriage"/>
    <x v="1737"/>
    <n v="1000"/>
    <n v="1"/>
    <x v="2"/>
    <x v="0"/>
    <s v="USD"/>
    <n v="1462391932"/>
    <n v="1457297932"/>
    <b v="0"/>
    <x v="29"/>
    <b v="0"/>
    <x v="370"/>
    <n v="1"/>
    <x v="4"/>
    <s v="faith"/>
    <x v="1739"/>
    <x v="1738"/>
  </r>
  <r>
    <n v="1740"/>
    <s v="Recording Studio Time"/>
    <x v="1738"/>
    <n v="3000"/>
    <n v="0"/>
    <x v="2"/>
    <x v="0"/>
    <s v="USD"/>
    <n v="1437075422"/>
    <n v="1434483422"/>
    <b v="0"/>
    <x v="78"/>
    <b v="0"/>
    <x v="109"/>
    <e v="#DIV/0!"/>
    <x v="4"/>
    <s v="faith"/>
    <x v="1740"/>
    <x v="1739"/>
  </r>
  <r>
    <n v="1741"/>
    <s v="Caught off Guard"/>
    <x v="1739"/>
    <n v="1200"/>
    <n v="1330"/>
    <x v="0"/>
    <x v="1"/>
    <s v="GBP"/>
    <n v="1433948671"/>
    <n v="1430060671"/>
    <b v="0"/>
    <x v="47"/>
    <b v="1"/>
    <x v="1326"/>
    <n v="25.576923076923077"/>
    <x v="8"/>
    <s v="photobooks"/>
    <x v="1741"/>
    <x v="174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x v="69"/>
    <b v="1"/>
    <x v="648"/>
    <n v="63.970588235294116"/>
    <x v="8"/>
    <s v="photobooks"/>
    <x v="1742"/>
    <x v="1741"/>
  </r>
  <r>
    <n v="1743"/>
    <s v="The Fringes Project: Photobook of a Dying Language"/>
    <x v="1741"/>
    <n v="6000"/>
    <n v="6025"/>
    <x v="0"/>
    <x v="0"/>
    <s v="USD"/>
    <n v="1472270340"/>
    <n v="1470348775"/>
    <b v="0"/>
    <x v="85"/>
    <b v="1"/>
    <x v="1327"/>
    <n v="89.925373134328353"/>
    <x v="8"/>
    <s v="photobooks"/>
    <x v="1743"/>
    <x v="1742"/>
  </r>
  <r>
    <n v="1744"/>
    <s v="Water World"/>
    <x v="1742"/>
    <n v="5500"/>
    <n v="6515"/>
    <x v="0"/>
    <x v="1"/>
    <s v="GBP"/>
    <n v="1425821477"/>
    <n v="1421937077"/>
    <b v="0"/>
    <x v="16"/>
    <b v="1"/>
    <x v="1328"/>
    <n v="93.071428571428569"/>
    <x v="8"/>
    <s v="photobooks"/>
    <x v="1744"/>
    <x v="1743"/>
  </r>
  <r>
    <n v="1745"/>
    <s v="Things I do in Detroit - A Guidebook by The Nain Rouge"/>
    <x v="1743"/>
    <n v="7000"/>
    <n v="7981"/>
    <x v="0"/>
    <x v="0"/>
    <s v="USD"/>
    <n v="1482372000"/>
    <n v="1479276838"/>
    <b v="0"/>
    <x v="30"/>
    <b v="1"/>
    <x v="1329"/>
    <n v="89.674157303370791"/>
    <x v="8"/>
    <s v="photobooks"/>
    <x v="1745"/>
    <x v="1744"/>
  </r>
  <r>
    <n v="1746"/>
    <s v="Edge â€¢ France | Witnessing Those Unseen"/>
    <x v="1744"/>
    <n v="15000"/>
    <n v="22215"/>
    <x v="0"/>
    <x v="0"/>
    <s v="USD"/>
    <n v="1479952800"/>
    <n v="1477368867"/>
    <b v="0"/>
    <x v="329"/>
    <b v="1"/>
    <x v="1330"/>
    <n v="207.61682242990653"/>
    <x v="8"/>
    <s v="photobooks"/>
    <x v="1746"/>
    <x v="1745"/>
  </r>
  <r>
    <n v="1747"/>
    <s v="'Tulip, my mother's favourite flower' - A Photo Book."/>
    <x v="1745"/>
    <n v="9000"/>
    <n v="9446"/>
    <x v="0"/>
    <x v="1"/>
    <s v="GBP"/>
    <n v="1447426800"/>
    <n v="1444904830"/>
    <b v="0"/>
    <x v="180"/>
    <b v="1"/>
    <x v="1331"/>
    <n v="59.408805031446541"/>
    <x v="8"/>
    <s v="photobooks"/>
    <x v="1747"/>
    <x v="1746"/>
  </r>
  <r>
    <n v="1748"/>
    <s v="So It Is: Vancouver"/>
    <x v="1746"/>
    <n v="50000"/>
    <n v="64974"/>
    <x v="0"/>
    <x v="5"/>
    <s v="CAD"/>
    <n v="1441234143"/>
    <n v="1438642143"/>
    <b v="0"/>
    <x v="331"/>
    <b v="1"/>
    <x v="1332"/>
    <n v="358.97237569060775"/>
    <x v="8"/>
    <s v="photobooks"/>
    <x v="1748"/>
    <x v="1747"/>
  </r>
  <r>
    <n v="1749"/>
    <s v="E FOTOGRAFESCHE RECKBLECK - 367 DEEG AM AUSLAND ASAZ"/>
    <x v="1747"/>
    <n v="10050"/>
    <n v="12410.5"/>
    <x v="0"/>
    <x v="19"/>
    <s v="EUR"/>
    <n v="1488394800"/>
    <n v="1485213921"/>
    <b v="0"/>
    <x v="132"/>
    <b v="1"/>
    <x v="1333"/>
    <n v="94.736641221374043"/>
    <x v="8"/>
    <s v="photobooks"/>
    <x v="1749"/>
    <x v="1748"/>
  </r>
  <r>
    <n v="1750"/>
    <s v="Love Wins- A Powerful Book of LGBTQ Love Stories"/>
    <x v="1748"/>
    <n v="5000"/>
    <n v="10081"/>
    <x v="0"/>
    <x v="0"/>
    <s v="USD"/>
    <n v="1461096304"/>
    <n v="1458936304"/>
    <b v="0"/>
    <x v="207"/>
    <b v="1"/>
    <x v="1334"/>
    <n v="80.647999999999996"/>
    <x v="8"/>
    <s v="photobooks"/>
    <x v="1750"/>
    <x v="1749"/>
  </r>
  <r>
    <n v="1751"/>
    <s v="Daily Bread: Stories from Rural Greece"/>
    <x v="1749"/>
    <n v="10000"/>
    <n v="10290"/>
    <x v="0"/>
    <x v="0"/>
    <s v="USD"/>
    <n v="1426787123"/>
    <n v="1424198723"/>
    <b v="0"/>
    <x v="42"/>
    <b v="1"/>
    <x v="1335"/>
    <n v="168.68852459016392"/>
    <x v="8"/>
    <s v="photobooks"/>
    <x v="1751"/>
    <x v="1750"/>
  </r>
  <r>
    <n v="1752"/>
    <s v="Adfectus Book"/>
    <x v="1750"/>
    <n v="1200"/>
    <n v="3122"/>
    <x v="0"/>
    <x v="1"/>
    <s v="GBP"/>
    <n v="1476425082"/>
    <n v="1473833082"/>
    <b v="0"/>
    <x v="240"/>
    <b v="1"/>
    <x v="1336"/>
    <n v="34.68888888888889"/>
    <x v="8"/>
    <s v="photobooks"/>
    <x v="1752"/>
    <x v="1751"/>
  </r>
  <r>
    <n v="1753"/>
    <s v="The Hero-In Me // Heroinmaleren - en mÃ¥de at leve pÃ¥"/>
    <x v="1751"/>
    <n v="15000"/>
    <n v="16200"/>
    <x v="0"/>
    <x v="8"/>
    <s v="DKK"/>
    <n v="1458579568"/>
    <n v="1455991168"/>
    <b v="0"/>
    <x v="2"/>
    <b v="1"/>
    <x v="1277"/>
    <n v="462.85714285714283"/>
    <x v="8"/>
    <s v="photobooks"/>
    <x v="1753"/>
    <x v="1752"/>
  </r>
  <r>
    <n v="1754"/>
    <s v="OFFICIAL OTTAWA (an unofficial portrait)"/>
    <x v="1752"/>
    <n v="8500"/>
    <n v="9395"/>
    <x v="0"/>
    <x v="5"/>
    <s v="CAD"/>
    <n v="1428091353"/>
    <n v="1425502953"/>
    <b v="0"/>
    <x v="240"/>
    <b v="1"/>
    <x v="1337"/>
    <n v="104.38888888888889"/>
    <x v="8"/>
    <s v="photobooks"/>
    <x v="1754"/>
    <x v="1753"/>
  </r>
  <r>
    <n v="1755"/>
    <s v="Just One Block: The Extraordinary Journey Around The Block"/>
    <x v="1753"/>
    <n v="25"/>
    <n v="30"/>
    <x v="0"/>
    <x v="0"/>
    <s v="USD"/>
    <n v="1444071361"/>
    <n v="1441479361"/>
    <b v="0"/>
    <x v="80"/>
    <b v="1"/>
    <x v="43"/>
    <n v="7.5"/>
    <x v="8"/>
    <s v="photobooks"/>
    <x v="1755"/>
    <x v="1754"/>
  </r>
  <r>
    <n v="1756"/>
    <s v="214: A Photobook of Dallas Hip Hop"/>
    <x v="1754"/>
    <n v="5500"/>
    <n v="5655.6"/>
    <x v="0"/>
    <x v="0"/>
    <s v="USD"/>
    <n v="1472443269"/>
    <n v="1468987269"/>
    <b v="0"/>
    <x v="148"/>
    <b v="1"/>
    <x v="1338"/>
    <n v="47.13"/>
    <x v="8"/>
    <s v="photobooks"/>
    <x v="1756"/>
    <x v="1755"/>
  </r>
  <r>
    <n v="1757"/>
    <s v="The Resurgence of Femininity Photo Thesis"/>
    <x v="1755"/>
    <n v="5000"/>
    <n v="5800"/>
    <x v="0"/>
    <x v="0"/>
    <s v="USD"/>
    <n v="1485631740"/>
    <n v="1483041083"/>
    <b v="0"/>
    <x v="25"/>
    <b v="1"/>
    <x v="1339"/>
    <n v="414.28571428571428"/>
    <x v="8"/>
    <s v="photobooks"/>
    <x v="1757"/>
    <x v="1756"/>
  </r>
  <r>
    <n v="1758"/>
    <s v="Yashica TLR Cameras History -Playing Cards"/>
    <x v="1756"/>
    <n v="1000"/>
    <n v="1147"/>
    <x v="0"/>
    <x v="0"/>
    <s v="USD"/>
    <n v="1468536992"/>
    <n v="1463352992"/>
    <b v="0"/>
    <x v="74"/>
    <b v="1"/>
    <x v="1340"/>
    <n v="42.481481481481481"/>
    <x v="8"/>
    <s v="photobooks"/>
    <x v="1758"/>
    <x v="1757"/>
  </r>
  <r>
    <n v="1759"/>
    <s v="Death Valley"/>
    <x v="1757"/>
    <n v="5000"/>
    <n v="5330"/>
    <x v="0"/>
    <x v="0"/>
    <s v="USD"/>
    <n v="1427309629"/>
    <n v="1425585229"/>
    <b v="0"/>
    <x v="72"/>
    <b v="1"/>
    <x v="15"/>
    <n v="108.77551020408163"/>
    <x v="8"/>
    <s v="photobooks"/>
    <x v="1759"/>
    <x v="1758"/>
  </r>
  <r>
    <n v="1760"/>
    <s v="Portraits by Aris Jerome"/>
    <x v="1758"/>
    <n v="5000"/>
    <n v="8272"/>
    <x v="0"/>
    <x v="0"/>
    <s v="USD"/>
    <n v="1456416513"/>
    <n v="1454688513"/>
    <b v="0"/>
    <x v="332"/>
    <b v="1"/>
    <x v="1341"/>
    <n v="81.098039215686271"/>
    <x v="8"/>
    <s v="photobooks"/>
    <x v="1760"/>
    <x v="1759"/>
  </r>
  <r>
    <n v="1761"/>
    <s v="I Wanted To See Boobs"/>
    <x v="1759"/>
    <n v="100"/>
    <n v="155"/>
    <x v="0"/>
    <x v="1"/>
    <s v="GBP"/>
    <n v="1442065060"/>
    <n v="1437745060"/>
    <b v="0"/>
    <x v="83"/>
    <b v="1"/>
    <x v="1342"/>
    <n v="51.666666666666664"/>
    <x v="8"/>
    <s v="photobooks"/>
    <x v="1761"/>
    <x v="1760"/>
  </r>
  <r>
    <n v="1762"/>
    <s v="&quot;The Naked Pixel&quot; Ali Pakele"/>
    <x v="1760"/>
    <n v="100"/>
    <n v="885"/>
    <x v="0"/>
    <x v="0"/>
    <s v="USD"/>
    <n v="1457739245"/>
    <n v="1455147245"/>
    <b v="0"/>
    <x v="20"/>
    <b v="1"/>
    <x v="1343"/>
    <n v="35.4"/>
    <x v="8"/>
    <s v="photobooks"/>
    <x v="1762"/>
    <x v="1761"/>
  </r>
  <r>
    <n v="1763"/>
    <s v="Coffee Table Girls Exclusive Art Photography Book"/>
    <x v="1761"/>
    <n v="12000"/>
    <n v="12229"/>
    <x v="0"/>
    <x v="0"/>
    <s v="USD"/>
    <n v="1477255840"/>
    <n v="1474663840"/>
    <b v="0"/>
    <x v="115"/>
    <b v="1"/>
    <x v="1344"/>
    <n v="103.63559322033899"/>
    <x v="8"/>
    <s v="photobooks"/>
    <x v="1763"/>
    <x v="1762"/>
  </r>
  <r>
    <n v="1764"/>
    <s v="Blood, Sweat &amp; Tears - Photobook"/>
    <x v="1762"/>
    <n v="11000"/>
    <n v="2156"/>
    <x v="2"/>
    <x v="1"/>
    <s v="GBP"/>
    <n v="1407065979"/>
    <n v="1404560379"/>
    <b v="1"/>
    <x v="70"/>
    <b v="0"/>
    <x v="1345"/>
    <n v="55.282051282051285"/>
    <x v="8"/>
    <s v="photobooks"/>
    <x v="1764"/>
    <x v="1763"/>
  </r>
  <r>
    <n v="1765"/>
    <s v="Oklahoma, The Way I See It; The Book"/>
    <x v="1763"/>
    <n v="12500"/>
    <n v="7433.48"/>
    <x v="2"/>
    <x v="0"/>
    <s v="USD"/>
    <n v="1407972712"/>
    <n v="1405380712"/>
    <b v="1"/>
    <x v="273"/>
    <b v="0"/>
    <x v="1346"/>
    <n v="72.16970873786407"/>
    <x v="8"/>
    <s v="photobooks"/>
    <x v="1765"/>
    <x v="1764"/>
  </r>
  <r>
    <n v="1766"/>
    <s v="Photographic book on Melbourne's music scene"/>
    <x v="1764"/>
    <n v="1500"/>
    <n v="0"/>
    <x v="2"/>
    <x v="2"/>
    <s v="AUD"/>
    <n v="1408999088"/>
    <n v="1407184688"/>
    <b v="1"/>
    <x v="78"/>
    <b v="0"/>
    <x v="109"/>
    <e v="#DIV/0!"/>
    <x v="8"/>
    <s v="photobooks"/>
    <x v="1766"/>
    <x v="1765"/>
  </r>
  <r>
    <n v="1767"/>
    <s v="OR-GÃ“L-HO -A search for meaning during the World Cup"/>
    <x v="1765"/>
    <n v="5000"/>
    <n v="2286"/>
    <x v="2"/>
    <x v="0"/>
    <s v="USD"/>
    <n v="1407080884"/>
    <n v="1404488884"/>
    <b v="1"/>
    <x v="70"/>
    <b v="0"/>
    <x v="1347"/>
    <n v="58.615384615384613"/>
    <x v="8"/>
    <s v="photobooks"/>
    <x v="1767"/>
    <x v="1766"/>
  </r>
  <r>
    <n v="1768"/>
    <s v="SWFTTR: Southwest Farm-to-Table Recipes"/>
    <x v="1766"/>
    <n v="5000"/>
    <n v="187"/>
    <x v="2"/>
    <x v="0"/>
    <s v="USD"/>
    <n v="1411824444"/>
    <n v="1406640444"/>
    <b v="1"/>
    <x v="41"/>
    <b v="0"/>
    <x v="1348"/>
    <n v="12.466666666666667"/>
    <x v="8"/>
    <s v="photobooks"/>
    <x v="1768"/>
    <x v="1767"/>
  </r>
  <r>
    <n v="1769"/>
    <s v="Navajo Textile Project"/>
    <x v="1767"/>
    <n v="40000"/>
    <n v="1081"/>
    <x v="2"/>
    <x v="0"/>
    <s v="USD"/>
    <n v="1421177959"/>
    <n v="1418585959"/>
    <b v="1"/>
    <x v="19"/>
    <b v="0"/>
    <x v="1349"/>
    <n v="49.136363636363633"/>
    <x v="8"/>
    <s v="photobooks"/>
    <x v="1769"/>
    <x v="1768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x v="297"/>
    <b v="0"/>
    <x v="1350"/>
    <n v="150.5"/>
    <x v="8"/>
    <s v="photobooks"/>
    <x v="1770"/>
    <x v="1769"/>
  </r>
  <r>
    <n v="1771"/>
    <s v="&quot;Drakes Folly&quot;"/>
    <x v="1769"/>
    <n v="4200"/>
    <n v="895"/>
    <x v="2"/>
    <x v="1"/>
    <s v="GBP"/>
    <n v="1414107040"/>
    <n v="1411515040"/>
    <b v="1"/>
    <x v="20"/>
    <b v="0"/>
    <x v="1351"/>
    <n v="35.799999999999997"/>
    <x v="8"/>
    <s v="photobooks"/>
    <x v="1771"/>
    <x v="1770"/>
  </r>
  <r>
    <n v="1772"/>
    <s v="White Mountain"/>
    <x v="1770"/>
    <n v="5500"/>
    <n v="858"/>
    <x v="2"/>
    <x v="1"/>
    <s v="GBP"/>
    <n v="1404666836"/>
    <n v="1399482836"/>
    <b v="1"/>
    <x v="10"/>
    <b v="0"/>
    <x v="1352"/>
    <n v="45.157894736842103"/>
    <x v="8"/>
    <s v="photobooks"/>
    <x v="1772"/>
    <x v="1771"/>
  </r>
  <r>
    <n v="1773"/>
    <s v="True Faith : A Guitar Makers Promise to God by Tim Hawley"/>
    <x v="1771"/>
    <n v="30000"/>
    <n v="1877"/>
    <x v="2"/>
    <x v="0"/>
    <s v="USD"/>
    <n v="1421691298"/>
    <n v="1417803298"/>
    <b v="1"/>
    <x v="10"/>
    <b v="0"/>
    <x v="1353"/>
    <n v="98.78947368421052"/>
    <x v="8"/>
    <s v="photobooks"/>
    <x v="1773"/>
    <x v="1772"/>
  </r>
  <r>
    <n v="1774"/>
    <s v="The World Upside Down: Portraits"/>
    <x v="1772"/>
    <n v="2500"/>
    <n v="1148"/>
    <x v="2"/>
    <x v="0"/>
    <s v="USD"/>
    <n v="1417273140"/>
    <n v="1413609292"/>
    <b v="1"/>
    <x v="62"/>
    <b v="0"/>
    <x v="768"/>
    <n v="88.307692307692307"/>
    <x v="8"/>
    <s v="photobooks"/>
    <x v="1774"/>
    <x v="1773"/>
  </r>
  <r>
    <n v="1775"/>
    <s v="Muhammad Ali - The Comeback"/>
    <x v="1773"/>
    <n v="32500"/>
    <n v="21158"/>
    <x v="2"/>
    <x v="0"/>
    <s v="USD"/>
    <n v="1414193160"/>
    <n v="1410305160"/>
    <b v="1"/>
    <x v="204"/>
    <b v="0"/>
    <x v="1354"/>
    <n v="170.62903225806451"/>
    <x v="8"/>
    <s v="photobooks"/>
    <x v="1775"/>
    <x v="1774"/>
  </r>
  <r>
    <n v="1776"/>
    <s v="Dubai: A Synthetic City - Photobook &amp; Journal"/>
    <x v="1774"/>
    <n v="5000"/>
    <n v="335"/>
    <x v="2"/>
    <x v="1"/>
    <s v="GBP"/>
    <n v="1414623471"/>
    <n v="1411513071"/>
    <b v="1"/>
    <x v="80"/>
    <b v="0"/>
    <x v="1355"/>
    <n v="83.75"/>
    <x v="8"/>
    <s v="photobooks"/>
    <x v="1776"/>
    <x v="1775"/>
  </r>
  <r>
    <n v="1777"/>
    <s v="All along the Control Tower"/>
    <x v="1775"/>
    <n v="4800"/>
    <n v="651"/>
    <x v="2"/>
    <x v="9"/>
    <s v="EUR"/>
    <n v="1424421253"/>
    <n v="1421829253"/>
    <b v="1"/>
    <x v="73"/>
    <b v="0"/>
    <x v="1356"/>
    <n v="65.099999999999994"/>
    <x v="8"/>
    <s v="photobooks"/>
    <x v="1777"/>
    <x v="1776"/>
  </r>
  <r>
    <n v="1778"/>
    <s v="Portrait of Cuban Resilience: Faces and Voices of a Blockade"/>
    <x v="1776"/>
    <n v="50000"/>
    <n v="995"/>
    <x v="2"/>
    <x v="0"/>
    <s v="USD"/>
    <n v="1427485395"/>
    <n v="1423600995"/>
    <b v="1"/>
    <x v="41"/>
    <b v="0"/>
    <x v="1357"/>
    <n v="66.333333333333329"/>
    <x v="8"/>
    <s v="photobooks"/>
    <x v="1778"/>
    <x v="1777"/>
  </r>
  <r>
    <n v="1779"/>
    <s v="Ozymandias : a photo book"/>
    <x v="1777"/>
    <n v="11000"/>
    <n v="3986"/>
    <x v="2"/>
    <x v="0"/>
    <s v="USD"/>
    <n v="1472834180"/>
    <n v="1470242180"/>
    <b v="1"/>
    <x v="44"/>
    <b v="0"/>
    <x v="1358"/>
    <n v="104.89473684210526"/>
    <x v="8"/>
    <s v="photobooks"/>
    <x v="1779"/>
    <x v="1778"/>
  </r>
  <r>
    <n v="1780"/>
    <s v="Native Nation"/>
    <x v="1778"/>
    <n v="30000"/>
    <n v="11923"/>
    <x v="2"/>
    <x v="0"/>
    <s v="USD"/>
    <n v="1467469510"/>
    <n v="1462285510"/>
    <b v="1"/>
    <x v="215"/>
    <b v="0"/>
    <x v="1359"/>
    <n v="78.440789473684205"/>
    <x v="8"/>
    <s v="photobooks"/>
    <x v="1780"/>
    <x v="1779"/>
  </r>
  <r>
    <n v="1781"/>
    <s v="Political Views: 2016 US Presidential Election Photography"/>
    <x v="1779"/>
    <n v="5500"/>
    <n v="1417"/>
    <x v="2"/>
    <x v="0"/>
    <s v="USD"/>
    <n v="1473950945"/>
    <n v="1471272545"/>
    <b v="1"/>
    <x v="54"/>
    <b v="0"/>
    <x v="1360"/>
    <n v="59.041666666666664"/>
    <x v="8"/>
    <s v="photobooks"/>
    <x v="1781"/>
    <x v="1780"/>
  </r>
  <r>
    <n v="1782"/>
    <s v="Keepers Of The Craft: Cocktails Across America. A Photobook"/>
    <x v="1780"/>
    <n v="35000"/>
    <n v="5422"/>
    <x v="2"/>
    <x v="0"/>
    <s v="USD"/>
    <n v="1456062489"/>
    <n v="1453211289"/>
    <b v="1"/>
    <x v="88"/>
    <b v="0"/>
    <x v="1361"/>
    <n v="71.34210526315789"/>
    <x v="8"/>
    <s v="photobooks"/>
    <x v="1782"/>
    <x v="1781"/>
  </r>
  <r>
    <n v="1783"/>
    <s v="Hues of my Vision"/>
    <x v="1781"/>
    <n v="40000"/>
    <n v="9477"/>
    <x v="2"/>
    <x v="0"/>
    <s v="USD"/>
    <n v="1432248478"/>
    <n v="1429656478"/>
    <b v="1"/>
    <x v="333"/>
    <b v="0"/>
    <x v="1362"/>
    <n v="51.227027027027027"/>
    <x v="8"/>
    <s v="photobooks"/>
    <x v="1783"/>
    <x v="1782"/>
  </r>
  <r>
    <n v="1784"/>
    <s v="Vantage Point: Photographs of Milwaukee from on high"/>
    <x v="1782"/>
    <n v="5000"/>
    <n v="1988"/>
    <x v="2"/>
    <x v="0"/>
    <s v="USD"/>
    <n v="1422674700"/>
    <n v="1419954240"/>
    <b v="1"/>
    <x v="51"/>
    <b v="0"/>
    <x v="1363"/>
    <n v="60.242424242424242"/>
    <x v="8"/>
    <s v="photobooks"/>
    <x v="1784"/>
    <x v="1783"/>
  </r>
  <r>
    <n v="1785"/>
    <s v="Hank Bought A Bus - A photobook of our bus and adventure."/>
    <x v="1783"/>
    <n v="24000"/>
    <n v="4853"/>
    <x v="2"/>
    <x v="0"/>
    <s v="USD"/>
    <n v="1413417600"/>
    <n v="1410750855"/>
    <b v="1"/>
    <x v="52"/>
    <b v="0"/>
    <x v="1364"/>
    <n v="44.935185185185183"/>
    <x v="8"/>
    <s v="photobooks"/>
    <x v="1785"/>
    <x v="1784"/>
  </r>
  <r>
    <n v="1786"/>
    <s v="Observations in 6x6"/>
    <x v="1784"/>
    <n v="1900"/>
    <n v="905"/>
    <x v="2"/>
    <x v="9"/>
    <s v="EUR"/>
    <n v="1418649177"/>
    <n v="1416057177"/>
    <b v="1"/>
    <x v="60"/>
    <b v="0"/>
    <x v="1365"/>
    <n v="31.206896551724139"/>
    <x v="8"/>
    <s v="photobooks"/>
    <x v="1786"/>
    <x v="1785"/>
  </r>
  <r>
    <n v="1787"/>
    <s v="Alpamayo to Yerupaja"/>
    <x v="1785"/>
    <n v="10000"/>
    <n v="1533"/>
    <x v="2"/>
    <x v="0"/>
    <s v="USD"/>
    <n v="1428158637"/>
    <n v="1425570237"/>
    <b v="1"/>
    <x v="54"/>
    <b v="0"/>
    <x v="1366"/>
    <n v="63.875"/>
    <x v="8"/>
    <s v="photobooks"/>
    <x v="1787"/>
    <x v="1786"/>
  </r>
  <r>
    <n v="1788"/>
    <s v="Beyond the Pale"/>
    <x v="1786"/>
    <n v="5500"/>
    <n v="76"/>
    <x v="2"/>
    <x v="1"/>
    <s v="GBP"/>
    <n v="1414795542"/>
    <n v="1412203542"/>
    <b v="1"/>
    <x v="80"/>
    <b v="0"/>
    <x v="1367"/>
    <n v="19"/>
    <x v="8"/>
    <s v="photobooks"/>
    <x v="1788"/>
    <x v="1787"/>
  </r>
  <r>
    <n v="1789"/>
    <s v="Paintball: Beyond The Paint"/>
    <x v="1787"/>
    <n v="8000"/>
    <n v="40"/>
    <x v="2"/>
    <x v="0"/>
    <s v="USD"/>
    <n v="1421042403"/>
    <n v="1415858403"/>
    <b v="1"/>
    <x v="80"/>
    <b v="0"/>
    <x v="724"/>
    <n v="10"/>
    <x v="8"/>
    <s v="photobooks"/>
    <x v="1789"/>
    <x v="1788"/>
  </r>
  <r>
    <n v="1790"/>
    <s v="Return to Relevance: The Scott Hyde Archive"/>
    <x v="1788"/>
    <n v="33000"/>
    <n v="1636"/>
    <x v="2"/>
    <x v="0"/>
    <s v="USD"/>
    <n v="1423152678"/>
    <n v="1420560678"/>
    <b v="1"/>
    <x v="41"/>
    <b v="0"/>
    <x v="1368"/>
    <n v="109.06666666666666"/>
    <x v="8"/>
    <s v="photobooks"/>
    <x v="1790"/>
    <x v="1789"/>
  </r>
  <r>
    <n v="1791"/>
    <s v="disCover: Napoli"/>
    <x v="1789"/>
    <n v="3000"/>
    <n v="107"/>
    <x v="2"/>
    <x v="1"/>
    <s v="GBP"/>
    <n v="1422553565"/>
    <n v="1417369565"/>
    <b v="1"/>
    <x v="80"/>
    <b v="0"/>
    <x v="1369"/>
    <n v="26.75"/>
    <x v="8"/>
    <s v="photobooks"/>
    <x v="1791"/>
    <x v="1790"/>
  </r>
  <r>
    <n v="1792"/>
    <s v="Bensinger's: Photographs by Helaine Garren"/>
    <x v="1790"/>
    <n v="25000"/>
    <n v="15281"/>
    <x v="2"/>
    <x v="0"/>
    <s v="USD"/>
    <n v="1439189940"/>
    <n v="1435970682"/>
    <b v="1"/>
    <x v="237"/>
    <b v="0"/>
    <x v="1370"/>
    <n v="109.93525179856115"/>
    <x v="8"/>
    <s v="photobooks"/>
    <x v="1792"/>
    <x v="1791"/>
  </r>
  <r>
    <n v="1793"/>
    <s v="Live to Learn, Learn to Fight, Fight to Live - The Karen"/>
    <x v="1791"/>
    <n v="3000"/>
    <n v="40"/>
    <x v="2"/>
    <x v="2"/>
    <s v="AUD"/>
    <n v="1417127040"/>
    <n v="1414531440"/>
    <b v="1"/>
    <x v="84"/>
    <b v="0"/>
    <x v="843"/>
    <n v="20"/>
    <x v="8"/>
    <s v="photobooks"/>
    <x v="1793"/>
    <x v="1792"/>
  </r>
  <r>
    <n v="1794"/>
    <s v="Venus as Men"/>
    <x v="1792"/>
    <n v="9000"/>
    <n v="997"/>
    <x v="2"/>
    <x v="0"/>
    <s v="USD"/>
    <n v="1423660422"/>
    <n v="1420636422"/>
    <b v="1"/>
    <x v="59"/>
    <b v="0"/>
    <x v="1371"/>
    <n v="55.388888888888886"/>
    <x v="8"/>
    <s v="photobooks"/>
    <x v="1794"/>
    <x v="1793"/>
  </r>
  <r>
    <n v="1795"/>
    <s v="THE AFGHANS - A Photo Book"/>
    <x v="1793"/>
    <n v="28000"/>
    <n v="10846"/>
    <x v="2"/>
    <x v="12"/>
    <s v="EUR"/>
    <n v="1476460800"/>
    <n v="1473922541"/>
    <b v="1"/>
    <x v="75"/>
    <b v="0"/>
    <x v="1372"/>
    <n v="133.90123456790124"/>
    <x v="8"/>
    <s v="photobooks"/>
    <x v="1795"/>
    <x v="1794"/>
  </r>
  <r>
    <n v="1796"/>
    <s v="Kenema"/>
    <x v="1794"/>
    <n v="19000"/>
    <n v="4190"/>
    <x v="2"/>
    <x v="1"/>
    <s v="GBP"/>
    <n v="1469356366"/>
    <n v="1464172366"/>
    <b v="1"/>
    <x v="48"/>
    <b v="0"/>
    <x v="1373"/>
    <n v="48.720930232558139"/>
    <x v="8"/>
    <s v="photobooks"/>
    <x v="1796"/>
    <x v="1795"/>
  </r>
  <r>
    <n v="1797"/>
    <s v="Remnants, A Photography Book to Send to Congress"/>
    <x v="1795"/>
    <n v="10000"/>
    <n v="6755"/>
    <x v="2"/>
    <x v="0"/>
    <s v="USD"/>
    <n v="1481809189"/>
    <n v="1479217189"/>
    <b v="1"/>
    <x v="205"/>
    <b v="0"/>
    <x v="697"/>
    <n v="48.25"/>
    <x v="8"/>
    <s v="photobooks"/>
    <x v="1797"/>
    <x v="1796"/>
  </r>
  <r>
    <n v="1798"/>
    <s v="Amoung Charros and Poetry/Entre Charros y Poesias"/>
    <x v="1796"/>
    <n v="16000"/>
    <n v="2182"/>
    <x v="2"/>
    <x v="0"/>
    <s v="USD"/>
    <n v="1454572233"/>
    <n v="1449388233"/>
    <b v="1"/>
    <x v="77"/>
    <b v="0"/>
    <x v="1374"/>
    <n v="58.972972972972975"/>
    <x v="8"/>
    <s v="photobooks"/>
    <x v="1798"/>
    <x v="1797"/>
  </r>
  <r>
    <n v="1799"/>
    <s v="The UnDiscovered Image"/>
    <x v="1797"/>
    <n v="4000"/>
    <n v="69.83"/>
    <x v="2"/>
    <x v="1"/>
    <s v="GBP"/>
    <n v="1415740408"/>
    <n v="1414008808"/>
    <b v="1"/>
    <x v="79"/>
    <b v="0"/>
    <x v="1375"/>
    <n v="11.638333333333334"/>
    <x v="8"/>
    <s v="photobooks"/>
    <x v="1799"/>
    <x v="1798"/>
  </r>
  <r>
    <n v="1800"/>
    <s v="The Sikh Project Book"/>
    <x v="1798"/>
    <n v="46260"/>
    <n v="9460"/>
    <x v="2"/>
    <x v="1"/>
    <s v="GBP"/>
    <n v="1476109970"/>
    <n v="1473517970"/>
    <b v="1"/>
    <x v="116"/>
    <b v="0"/>
    <x v="1376"/>
    <n v="83.716814159292042"/>
    <x v="8"/>
    <s v="photobooks"/>
    <x v="1800"/>
    <x v="1799"/>
  </r>
  <r>
    <n v="1801"/>
    <s v="Come, Bring, Punish"/>
    <x v="1799"/>
    <n v="17000"/>
    <n v="2355"/>
    <x v="2"/>
    <x v="1"/>
    <s v="GBP"/>
    <n v="1450181400"/>
    <n v="1447429868"/>
    <b v="1"/>
    <x v="77"/>
    <b v="0"/>
    <x v="1377"/>
    <n v="63.648648648648646"/>
    <x v="8"/>
    <s v="photobooks"/>
    <x v="1801"/>
    <x v="1800"/>
  </r>
  <r>
    <n v="1802"/>
    <s v="Out Of The Dark"/>
    <x v="1800"/>
    <n v="3500"/>
    <n v="1697"/>
    <x v="2"/>
    <x v="12"/>
    <s v="EUR"/>
    <n v="1435442340"/>
    <n v="1433416830"/>
    <b v="1"/>
    <x v="59"/>
    <b v="0"/>
    <x v="1378"/>
    <n v="94.277777777777771"/>
    <x v="8"/>
    <s v="photobooks"/>
    <x v="1802"/>
    <x v="1801"/>
  </r>
  <r>
    <n v="1803"/>
    <s v="On the Verge, the book."/>
    <x v="1801"/>
    <n v="17500"/>
    <n v="5390"/>
    <x v="2"/>
    <x v="0"/>
    <s v="USD"/>
    <n v="1423878182"/>
    <n v="1421199782"/>
    <b v="1"/>
    <x v="11"/>
    <b v="0"/>
    <x v="1379"/>
    <n v="71.86666666666666"/>
    <x v="8"/>
    <s v="photobooks"/>
    <x v="1803"/>
    <x v="1802"/>
  </r>
  <r>
    <n v="1804"/>
    <s v="No Dar Papaya:  Photographs from Colombia 2003-2013"/>
    <x v="1802"/>
    <n v="15500"/>
    <n v="5452"/>
    <x v="2"/>
    <x v="0"/>
    <s v="USD"/>
    <n v="1447521404"/>
    <n v="1444061804"/>
    <b v="1"/>
    <x v="47"/>
    <b v="0"/>
    <x v="1380"/>
    <n v="104.84615384615384"/>
    <x v="8"/>
    <s v="photobooks"/>
    <x v="1804"/>
    <x v="1803"/>
  </r>
  <r>
    <n v="1805"/>
    <s v="Book &quot;The Travellers&quot;"/>
    <x v="1803"/>
    <n v="22500"/>
    <n v="8191"/>
    <x v="2"/>
    <x v="12"/>
    <s v="EUR"/>
    <n v="1443808800"/>
    <n v="1441048658"/>
    <b v="1"/>
    <x v="259"/>
    <b v="0"/>
    <x v="1381"/>
    <n v="67.139344262295083"/>
    <x v="8"/>
    <s v="photobooks"/>
    <x v="1805"/>
    <x v="1804"/>
  </r>
  <r>
    <n v="1806"/>
    <s v="American Presidents Naked"/>
    <x v="1804"/>
    <n v="20000"/>
    <n v="591"/>
    <x v="2"/>
    <x v="1"/>
    <s v="GBP"/>
    <n v="1412090349"/>
    <n v="1409066349"/>
    <b v="1"/>
    <x v="22"/>
    <b v="0"/>
    <x v="1382"/>
    <n v="73.875"/>
    <x v="8"/>
    <s v="photobooks"/>
    <x v="1806"/>
    <x v="1805"/>
  </r>
  <r>
    <n v="1807"/>
    <s v="Anywhere but Here"/>
    <x v="1805"/>
    <n v="5000"/>
    <n v="553"/>
    <x v="2"/>
    <x v="0"/>
    <s v="USD"/>
    <n v="1411868313"/>
    <n v="1409276313"/>
    <b v="1"/>
    <x v="22"/>
    <b v="0"/>
    <x v="1383"/>
    <n v="69.125"/>
    <x v="8"/>
    <s v="photobooks"/>
    <x v="1807"/>
    <x v="1806"/>
  </r>
  <r>
    <n v="1808"/>
    <s v="An Iranian Journey"/>
    <x v="1806"/>
    <n v="28000"/>
    <n v="11594"/>
    <x v="2"/>
    <x v="0"/>
    <s v="USD"/>
    <n v="1486830030"/>
    <n v="1483806030"/>
    <b v="1"/>
    <x v="93"/>
    <b v="0"/>
    <x v="1384"/>
    <n v="120.77083333333333"/>
    <x v="8"/>
    <s v="photobooks"/>
    <x v="1808"/>
    <x v="1807"/>
  </r>
  <r>
    <n v="1809"/>
    <s v="Hamilton: A Different Perspective"/>
    <x v="1807"/>
    <n v="3500"/>
    <n v="380"/>
    <x v="2"/>
    <x v="5"/>
    <s v="CAD"/>
    <n v="1425246439"/>
    <n v="1422222439"/>
    <b v="1"/>
    <x v="82"/>
    <b v="0"/>
    <x v="1385"/>
    <n v="42.222222222222221"/>
    <x v="8"/>
    <s v="photobooks"/>
    <x v="1809"/>
    <x v="1808"/>
  </r>
  <r>
    <n v="1810"/>
    <s v="Film Speed"/>
    <x v="1808"/>
    <n v="450"/>
    <n v="15"/>
    <x v="2"/>
    <x v="0"/>
    <s v="USD"/>
    <n v="1408657826"/>
    <n v="1407621026"/>
    <b v="0"/>
    <x v="84"/>
    <b v="0"/>
    <x v="422"/>
    <n v="7.5"/>
    <x v="8"/>
    <s v="photobooks"/>
    <x v="1810"/>
    <x v="1809"/>
  </r>
  <r>
    <n v="1811"/>
    <s v="The Year of Sunsets"/>
    <x v="1809"/>
    <n v="54000"/>
    <n v="40"/>
    <x v="2"/>
    <x v="0"/>
    <s v="USD"/>
    <n v="1414123200"/>
    <n v="1408962270"/>
    <b v="0"/>
    <x v="55"/>
    <b v="0"/>
    <x v="1386"/>
    <n v="1.5384615384615385"/>
    <x v="8"/>
    <s v="photobooks"/>
    <x v="1811"/>
    <x v="1810"/>
  </r>
  <r>
    <n v="1812"/>
    <s v="Run Rwanda: A Photo Book showcasing contemporary Rwanda"/>
    <x v="1810"/>
    <n v="6500"/>
    <n v="865"/>
    <x v="2"/>
    <x v="1"/>
    <s v="GBP"/>
    <n v="1467531536"/>
    <n v="1464939536"/>
    <b v="0"/>
    <x v="23"/>
    <b v="0"/>
    <x v="1387"/>
    <n v="37.608695652173914"/>
    <x v="8"/>
    <s v="photobooks"/>
    <x v="1812"/>
    <x v="1811"/>
  </r>
  <r>
    <n v="1813"/>
    <s v="Libya : The Lost Days"/>
    <x v="1811"/>
    <n v="8750"/>
    <n v="0"/>
    <x v="2"/>
    <x v="1"/>
    <s v="GBP"/>
    <n v="1407532812"/>
    <n v="1404940812"/>
    <b v="0"/>
    <x v="78"/>
    <b v="0"/>
    <x v="109"/>
    <e v="#DIV/0!"/>
    <x v="8"/>
    <s v="photobooks"/>
    <x v="1813"/>
    <x v="1812"/>
  </r>
  <r>
    <n v="1814"/>
    <s v="My Favourite Colour Was Yellow"/>
    <x v="1812"/>
    <n v="12000"/>
    <n v="5902"/>
    <x v="2"/>
    <x v="1"/>
    <s v="GBP"/>
    <n v="1425108736"/>
    <n v="1422516736"/>
    <b v="0"/>
    <x v="205"/>
    <b v="0"/>
    <x v="1388"/>
    <n v="42.157142857142858"/>
    <x v="8"/>
    <s v="photobooks"/>
    <x v="1814"/>
    <x v="1813"/>
  </r>
  <r>
    <n v="1815"/>
    <s v="Texas to Florida"/>
    <x v="1813"/>
    <n v="3000"/>
    <n v="0"/>
    <x v="2"/>
    <x v="0"/>
    <s v="USD"/>
    <n v="1435787137"/>
    <n v="1434577537"/>
    <b v="0"/>
    <x v="78"/>
    <b v="0"/>
    <x v="109"/>
    <e v="#DIV/0!"/>
    <x v="8"/>
    <s v="photobooks"/>
    <x v="1815"/>
    <x v="1814"/>
  </r>
  <r>
    <n v="1816"/>
    <s v="Moments of Passion"/>
    <x v="1814"/>
    <n v="25000"/>
    <n v="509"/>
    <x v="2"/>
    <x v="16"/>
    <s v="CHF"/>
    <n v="1469473200"/>
    <n v="1467061303"/>
    <b v="0"/>
    <x v="79"/>
    <b v="0"/>
    <x v="1389"/>
    <n v="84.833333333333329"/>
    <x v="8"/>
    <s v="photobooks"/>
    <x v="1816"/>
    <x v="1815"/>
  </r>
  <r>
    <n v="1817"/>
    <s v="Through the Lens of Jerry Gustafson"/>
    <x v="1815"/>
    <n v="18000"/>
    <n v="9419"/>
    <x v="2"/>
    <x v="0"/>
    <s v="USD"/>
    <n v="1485759540"/>
    <n v="1480607607"/>
    <b v="0"/>
    <x v="61"/>
    <b v="0"/>
    <x v="1390"/>
    <n v="94.19"/>
    <x v="8"/>
    <s v="photobooks"/>
    <x v="1817"/>
    <x v="1816"/>
  </r>
  <r>
    <n v="1818"/>
    <s v="Give Me Your Goofy-ist"/>
    <x v="1816"/>
    <n v="15000"/>
    <n v="0"/>
    <x v="2"/>
    <x v="0"/>
    <s v="USD"/>
    <n v="1428035850"/>
    <n v="1425447450"/>
    <b v="0"/>
    <x v="78"/>
    <b v="0"/>
    <x v="109"/>
    <e v="#DIV/0!"/>
    <x v="8"/>
    <s v="photobooks"/>
    <x v="1818"/>
    <x v="1817"/>
  </r>
  <r>
    <n v="1819"/>
    <s v="Claim Your Glacier: What's your legacy? Denali, AK"/>
    <x v="1817"/>
    <n v="1200"/>
    <n v="25"/>
    <x v="2"/>
    <x v="0"/>
    <s v="USD"/>
    <n v="1406743396"/>
    <n v="1404151396"/>
    <b v="0"/>
    <x v="80"/>
    <b v="0"/>
    <x v="1391"/>
    <n v="6.25"/>
    <x v="8"/>
    <s v="photobooks"/>
    <x v="1819"/>
    <x v="1818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x v="22"/>
    <b v="0"/>
    <x v="1392"/>
    <n v="213.375"/>
    <x v="8"/>
    <s v="photobooks"/>
    <x v="1820"/>
    <x v="1819"/>
  </r>
  <r>
    <n v="1821"/>
    <s v="Glass Cloud on the road!"/>
    <x v="1819"/>
    <n v="2500"/>
    <n v="3372.25"/>
    <x v="0"/>
    <x v="0"/>
    <s v="USD"/>
    <n v="1330760367"/>
    <n v="1326872367"/>
    <b v="0"/>
    <x v="7"/>
    <b v="1"/>
    <x v="1393"/>
    <n v="59.162280701754383"/>
    <x v="4"/>
    <s v="rock"/>
    <x v="1821"/>
    <x v="1820"/>
  </r>
  <r>
    <n v="1822"/>
    <s v="Wood Butcher's new music video- I Don't Wanna Party"/>
    <x v="1820"/>
    <n v="300"/>
    <n v="300"/>
    <x v="0"/>
    <x v="5"/>
    <s v="CAD"/>
    <n v="1391194860"/>
    <n v="1388084862"/>
    <b v="0"/>
    <x v="202"/>
    <b v="1"/>
    <x v="31"/>
    <n v="27.272727272727273"/>
    <x v="4"/>
    <s v="rock"/>
    <x v="1822"/>
    <x v="1821"/>
  </r>
  <r>
    <n v="1823"/>
    <s v="Our Band Van Needs Serious Repairs!!!"/>
    <x v="1821"/>
    <n v="700"/>
    <n v="811"/>
    <x v="0"/>
    <x v="0"/>
    <s v="USD"/>
    <n v="1351095976"/>
    <n v="1348503976"/>
    <b v="0"/>
    <x v="51"/>
    <b v="1"/>
    <x v="1394"/>
    <n v="24.575757575757574"/>
    <x v="4"/>
    <s v="rock"/>
    <x v="1823"/>
    <x v="1822"/>
  </r>
  <r>
    <n v="1824"/>
    <s v="Tin Man's Broken Wisdom Fund"/>
    <x v="1822"/>
    <n v="3000"/>
    <n v="3002"/>
    <x v="0"/>
    <x v="0"/>
    <s v="USD"/>
    <n v="1389146880"/>
    <n v="1387403967"/>
    <b v="0"/>
    <x v="244"/>
    <b v="1"/>
    <x v="1395"/>
    <n v="75.05"/>
    <x v="4"/>
    <s v="rock"/>
    <x v="1824"/>
    <x v="1823"/>
  </r>
  <r>
    <n v="1825"/>
    <s v="Eurisko's &quot;Wild Animal&quot; Project"/>
    <x v="1823"/>
    <n v="2000"/>
    <n v="2101"/>
    <x v="0"/>
    <x v="0"/>
    <s v="USD"/>
    <n v="1373572903"/>
    <n v="1371585703"/>
    <b v="0"/>
    <x v="133"/>
    <b v="1"/>
    <x v="1396"/>
    <n v="42.02"/>
    <x v="4"/>
    <s v="rock"/>
    <x v="1825"/>
    <x v="1824"/>
  </r>
  <r>
    <n v="1826"/>
    <s v="BEAR GHOST! Professional Recording! Yay!"/>
    <x v="1824"/>
    <n v="2000"/>
    <n v="2020"/>
    <x v="0"/>
    <x v="0"/>
    <s v="USD"/>
    <n v="1392675017"/>
    <n v="1390083017"/>
    <b v="0"/>
    <x v="44"/>
    <b v="1"/>
    <x v="50"/>
    <n v="53.157894736842103"/>
    <x v="4"/>
    <s v="rock"/>
    <x v="1826"/>
    <x v="1825"/>
  </r>
  <r>
    <n v="1827"/>
    <s v="&quot;Homeward Bound&quot; a journey in sound. "/>
    <x v="1825"/>
    <n v="8000"/>
    <n v="8053"/>
    <x v="0"/>
    <x v="0"/>
    <s v="USD"/>
    <n v="1299138561"/>
    <n v="1294818561"/>
    <b v="0"/>
    <x v="93"/>
    <b v="1"/>
    <x v="1397"/>
    <n v="83.885416666666671"/>
    <x v="4"/>
    <s v="rock"/>
    <x v="1827"/>
    <x v="1826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x v="53"/>
    <b v="1"/>
    <x v="1398"/>
    <n v="417.33333333333331"/>
    <x v="4"/>
    <s v="rock"/>
    <x v="1828"/>
    <x v="1827"/>
  </r>
  <r>
    <n v="1829"/>
    <s v="Help JUICE (Boston) Record Their First Album"/>
    <x v="1827"/>
    <n v="1500"/>
    <n v="2500.25"/>
    <x v="0"/>
    <x v="0"/>
    <s v="USD"/>
    <n v="1295647200"/>
    <n v="1291428371"/>
    <b v="0"/>
    <x v="51"/>
    <b v="1"/>
    <x v="1399"/>
    <n v="75.765151515151516"/>
    <x v="4"/>
    <s v="rock"/>
    <x v="1829"/>
    <x v="1828"/>
  </r>
  <r>
    <n v="1830"/>
    <s v="Help Vintage Blue Complete and Promote Our Record!"/>
    <x v="1828"/>
    <n v="15000"/>
    <n v="15230"/>
    <x v="0"/>
    <x v="0"/>
    <s v="USD"/>
    <n v="1393259107"/>
    <n v="1390667107"/>
    <b v="0"/>
    <x v="334"/>
    <b v="1"/>
    <x v="1400"/>
    <n v="67.389380530973455"/>
    <x v="4"/>
    <s v="rock"/>
    <x v="1830"/>
    <x v="1829"/>
  </r>
  <r>
    <n v="1831"/>
    <s v="Darling Waste Trailer Bail Out!"/>
    <x v="1829"/>
    <n v="1000"/>
    <n v="1030"/>
    <x v="0"/>
    <x v="0"/>
    <s v="USD"/>
    <n v="1336866863"/>
    <n v="1335570863"/>
    <b v="0"/>
    <x v="25"/>
    <b v="1"/>
    <x v="288"/>
    <n v="73.571428571428569"/>
    <x v="4"/>
    <s v="rock"/>
    <x v="1831"/>
    <x v="1830"/>
  </r>
  <r>
    <n v="1832"/>
    <s v="Black Swan Theories Debut CD"/>
    <x v="1830"/>
    <n v="350"/>
    <n v="500"/>
    <x v="0"/>
    <x v="0"/>
    <s v="USD"/>
    <n v="1299243427"/>
    <n v="1296651427"/>
    <b v="0"/>
    <x v="9"/>
    <b v="1"/>
    <x v="1401"/>
    <n v="25"/>
    <x v="4"/>
    <s v="rock"/>
    <x v="1832"/>
    <x v="1831"/>
  </r>
  <r>
    <n v="1833"/>
    <s v="HAIRcyclopedia Vol. 2 - The Vault"/>
    <x v="1831"/>
    <n v="400"/>
    <n v="1050"/>
    <x v="0"/>
    <x v="0"/>
    <s v="USD"/>
    <n v="1362211140"/>
    <n v="1359421403"/>
    <b v="0"/>
    <x v="20"/>
    <b v="1"/>
    <x v="1402"/>
    <n v="42"/>
    <x v="4"/>
    <s v="rock"/>
    <x v="1833"/>
    <x v="1832"/>
  </r>
  <r>
    <n v="1834"/>
    <s v="TDJ - All Part of the Plan EP/Tour"/>
    <x v="1832"/>
    <n v="10000"/>
    <n v="11805"/>
    <x v="0"/>
    <x v="0"/>
    <s v="USD"/>
    <n v="1422140895"/>
    <n v="1418684895"/>
    <b v="0"/>
    <x v="240"/>
    <b v="1"/>
    <x v="1403"/>
    <n v="131.16666666666666"/>
    <x v="4"/>
    <s v="rock"/>
    <x v="1834"/>
    <x v="1833"/>
  </r>
  <r>
    <n v="1835"/>
    <s v="DIRTY LITTLE REBEL EP"/>
    <x v="1833"/>
    <n v="500"/>
    <n v="520"/>
    <x v="0"/>
    <x v="1"/>
    <s v="GBP"/>
    <n v="1459439471"/>
    <n v="1456851071"/>
    <b v="0"/>
    <x v="202"/>
    <b v="1"/>
    <x v="87"/>
    <n v="47.272727272727273"/>
    <x v="4"/>
    <s v="rock"/>
    <x v="1835"/>
    <x v="1834"/>
  </r>
  <r>
    <n v="1836"/>
    <s v="KICKSTART OUR &lt;+3"/>
    <x v="1834"/>
    <n v="5000"/>
    <n v="10017"/>
    <x v="0"/>
    <x v="0"/>
    <s v="USD"/>
    <n v="1361129129"/>
    <n v="1359660329"/>
    <b v="0"/>
    <x v="165"/>
    <b v="1"/>
    <x v="1404"/>
    <n v="182.12727272727273"/>
    <x v="4"/>
    <s v="rock"/>
    <x v="1836"/>
    <x v="1835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x v="209"/>
    <b v="1"/>
    <x v="1405"/>
    <n v="61.366666666666667"/>
    <x v="4"/>
    <s v="rock"/>
    <x v="1837"/>
    <x v="1836"/>
  </r>
  <r>
    <n v="1838"/>
    <s v="Closure - A Paul Haasch Music Video"/>
    <x v="1836"/>
    <n v="1000"/>
    <n v="1001.49"/>
    <x v="0"/>
    <x v="0"/>
    <s v="USD"/>
    <n v="1317438000"/>
    <n v="1314989557"/>
    <b v="0"/>
    <x v="33"/>
    <b v="1"/>
    <x v="1406"/>
    <n v="35.767499999999998"/>
    <x v="4"/>
    <s v="rock"/>
    <x v="1838"/>
    <x v="1837"/>
  </r>
  <r>
    <n v="1839"/>
    <s v="Help The King of Mars Record Their First EP!"/>
    <x v="1837"/>
    <n v="1000"/>
    <n v="2053"/>
    <x v="0"/>
    <x v="0"/>
    <s v="USD"/>
    <n v="1475342382"/>
    <n v="1472750382"/>
    <b v="0"/>
    <x v="43"/>
    <b v="1"/>
    <x v="1407"/>
    <n v="45.62222222222222"/>
    <x v="4"/>
    <s v="rock"/>
    <x v="1839"/>
    <x v="1838"/>
  </r>
  <r>
    <n v="1840"/>
    <s v="City of the Weak on Tour!"/>
    <x v="1838"/>
    <n v="900"/>
    <n v="980"/>
    <x v="0"/>
    <x v="0"/>
    <s v="USD"/>
    <n v="1367902740"/>
    <n v="1366251510"/>
    <b v="0"/>
    <x v="62"/>
    <b v="1"/>
    <x v="1408"/>
    <n v="75.384615384615387"/>
    <x v="4"/>
    <s v="rock"/>
    <x v="1840"/>
    <x v="1839"/>
  </r>
  <r>
    <n v="1841"/>
    <s v="Hydra Effect Debut EP"/>
    <x v="1839"/>
    <n v="2000"/>
    <n v="2035"/>
    <x v="0"/>
    <x v="0"/>
    <s v="USD"/>
    <n v="1400561940"/>
    <n v="1397679445"/>
    <b v="0"/>
    <x v="244"/>
    <b v="1"/>
    <x v="1409"/>
    <n v="50.875"/>
    <x v="4"/>
    <s v="rock"/>
    <x v="1841"/>
    <x v="1840"/>
  </r>
  <r>
    <n v="1842"/>
    <s v="Stereo Dogs! 14-Year Old Teen Rock Band Plan CD Project!"/>
    <x v="1840"/>
    <n v="2000"/>
    <n v="2505"/>
    <x v="0"/>
    <x v="0"/>
    <s v="USD"/>
    <n v="1425275940"/>
    <n v="1422371381"/>
    <b v="0"/>
    <x v="64"/>
    <b v="1"/>
    <x v="1410"/>
    <n v="119.28571428571429"/>
    <x v="4"/>
    <s v="rock"/>
    <x v="1842"/>
    <x v="184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x v="179"/>
    <b v="1"/>
    <x v="1411"/>
    <n v="92.541865671641801"/>
    <x v="4"/>
    <s v="rock"/>
    <x v="1843"/>
    <x v="1842"/>
  </r>
  <r>
    <n v="1844"/>
    <s v="Get The Neckties in the studio to record their first album!"/>
    <x v="1842"/>
    <n v="1500"/>
    <n v="1521"/>
    <x v="0"/>
    <x v="0"/>
    <s v="USD"/>
    <n v="1307761200"/>
    <n v="1304464914"/>
    <b v="0"/>
    <x v="9"/>
    <b v="1"/>
    <x v="578"/>
    <n v="76.05"/>
    <x v="4"/>
    <s v="rock"/>
    <x v="1844"/>
    <x v="1843"/>
  </r>
  <r>
    <n v="1845"/>
    <s v="GIVE ME &quot;One More&quot; The Single Release!"/>
    <x v="1843"/>
    <n v="1000"/>
    <n v="1000"/>
    <x v="0"/>
    <x v="0"/>
    <s v="USD"/>
    <n v="1466139300"/>
    <n v="1464854398"/>
    <b v="0"/>
    <x v="10"/>
    <b v="1"/>
    <x v="31"/>
    <n v="52.631578947368418"/>
    <x v="4"/>
    <s v="rock"/>
    <x v="1845"/>
    <x v="1844"/>
  </r>
  <r>
    <n v="1846"/>
    <s v="Michael Angelo Batio &quot;Intermezzo&quot; Album Project"/>
    <x v="1844"/>
    <n v="15000"/>
    <n v="20689"/>
    <x v="0"/>
    <x v="0"/>
    <s v="USD"/>
    <n v="1355585777"/>
    <n v="1352993777"/>
    <b v="0"/>
    <x v="335"/>
    <b v="1"/>
    <x v="1412"/>
    <n v="98.990430622009569"/>
    <x v="4"/>
    <s v="rock"/>
    <x v="1846"/>
    <x v="1845"/>
  </r>
  <r>
    <n v="1847"/>
    <s v="Deathtrap America Spring 2015 Tour"/>
    <x v="1845"/>
    <n v="2500"/>
    <n v="3022"/>
    <x v="0"/>
    <x v="0"/>
    <s v="USD"/>
    <n v="1429594832"/>
    <n v="1427780432"/>
    <b v="0"/>
    <x v="44"/>
    <b v="1"/>
    <x v="1413"/>
    <n v="79.526315789473685"/>
    <x v="4"/>
    <s v="rock"/>
    <x v="1847"/>
    <x v="1846"/>
  </r>
  <r>
    <n v="1848"/>
    <s v="Hopeless Jack First National Tour"/>
    <x v="1846"/>
    <n v="3000"/>
    <n v="3221"/>
    <x v="0"/>
    <x v="0"/>
    <s v="USD"/>
    <n v="1312095540"/>
    <n v="1306608888"/>
    <b v="0"/>
    <x v="54"/>
    <b v="1"/>
    <x v="1414"/>
    <n v="134.20833333333334"/>
    <x v="4"/>
    <s v="rock"/>
    <x v="1848"/>
    <x v="1847"/>
  </r>
  <r>
    <n v="1849"/>
    <s v="Release the Skyline Album"/>
    <x v="1847"/>
    <n v="300"/>
    <n v="301"/>
    <x v="0"/>
    <x v="0"/>
    <s v="USD"/>
    <n v="1350505059"/>
    <n v="1347913059"/>
    <b v="0"/>
    <x v="22"/>
    <b v="1"/>
    <x v="1415"/>
    <n v="37.625"/>
    <x v="4"/>
    <s v="rock"/>
    <x v="1849"/>
    <x v="1848"/>
  </r>
  <r>
    <n v="1850"/>
    <s v="WILKES EP"/>
    <x v="1848"/>
    <n v="9000"/>
    <n v="9137"/>
    <x v="0"/>
    <x v="0"/>
    <s v="USD"/>
    <n v="1405033300"/>
    <n v="1402441300"/>
    <b v="0"/>
    <x v="122"/>
    <b v="1"/>
    <x v="1416"/>
    <n v="51.044692737430168"/>
    <x v="4"/>
    <s v="rock"/>
    <x v="1850"/>
    <x v="1849"/>
  </r>
  <r>
    <n v="1851"/>
    <s v="From Digital to Reality - CD Printing for Three Albums"/>
    <x v="1849"/>
    <n v="1300"/>
    <n v="1301"/>
    <x v="0"/>
    <x v="0"/>
    <s v="USD"/>
    <n v="1406509200"/>
    <n v="1404769538"/>
    <b v="0"/>
    <x v="55"/>
    <b v="1"/>
    <x v="1417"/>
    <n v="50.03846153846154"/>
    <x v="4"/>
    <s v="rock"/>
    <x v="1851"/>
    <x v="1850"/>
  </r>
  <r>
    <n v="1852"/>
    <s v="Radiolucent - Electric City."/>
    <x v="1850"/>
    <n v="15000"/>
    <n v="17545"/>
    <x v="0"/>
    <x v="0"/>
    <s v="USD"/>
    <n v="1429920000"/>
    <n v="1426703452"/>
    <b v="0"/>
    <x v="132"/>
    <b v="1"/>
    <x v="1418"/>
    <n v="133.93129770992365"/>
    <x v="4"/>
    <s v="rock"/>
    <x v="1852"/>
    <x v="1851"/>
  </r>
  <r>
    <n v="1853"/>
    <s v="Beyond the Victory recording their debut EP"/>
    <x v="1851"/>
    <n v="800"/>
    <n v="815"/>
    <x v="0"/>
    <x v="0"/>
    <s v="USD"/>
    <n v="1352860017"/>
    <n v="1348536417"/>
    <b v="0"/>
    <x v="25"/>
    <b v="1"/>
    <x v="1419"/>
    <n v="58.214285714285715"/>
    <x v="4"/>
    <s v="rock"/>
    <x v="1853"/>
    <x v="1852"/>
  </r>
  <r>
    <n v="1854"/>
    <s v="Emily Bell is releasing her debut album"/>
    <x v="1852"/>
    <n v="15000"/>
    <n v="15318.55"/>
    <x v="0"/>
    <x v="0"/>
    <s v="USD"/>
    <n v="1369355437"/>
    <n v="1366763437"/>
    <b v="0"/>
    <x v="49"/>
    <b v="1"/>
    <x v="1420"/>
    <n v="88.037643678160919"/>
    <x v="4"/>
    <s v="rock"/>
    <x v="1854"/>
    <x v="1853"/>
  </r>
  <r>
    <n v="1855"/>
    <s v="Motion Device Debut EP"/>
    <x v="1853"/>
    <n v="8750"/>
    <n v="13480.16"/>
    <x v="0"/>
    <x v="5"/>
    <s v="CAD"/>
    <n v="1389012940"/>
    <n v="1385124940"/>
    <b v="0"/>
    <x v="277"/>
    <b v="1"/>
    <x v="1421"/>
    <n v="70.576753926701571"/>
    <x v="4"/>
    <s v="rock"/>
    <x v="1855"/>
    <x v="1854"/>
  </r>
  <r>
    <n v="1856"/>
    <s v="Lazy Sunday"/>
    <x v="1854"/>
    <n v="2000"/>
    <n v="2025"/>
    <x v="0"/>
    <x v="0"/>
    <s v="USD"/>
    <n v="1405715472"/>
    <n v="1403901072"/>
    <b v="0"/>
    <x v="44"/>
    <b v="1"/>
    <x v="982"/>
    <n v="53.289473684210527"/>
    <x v="4"/>
    <s v="rock"/>
    <x v="1856"/>
    <x v="1855"/>
  </r>
  <r>
    <n v="1857"/>
    <s v="Holy Water Moses - A Hail Dale Project"/>
    <x v="1855"/>
    <n v="3000"/>
    <n v="3000"/>
    <x v="0"/>
    <x v="0"/>
    <s v="USD"/>
    <n v="1410546413"/>
    <n v="1407954413"/>
    <b v="0"/>
    <x v="19"/>
    <b v="1"/>
    <x v="31"/>
    <n v="136.36363636363637"/>
    <x v="4"/>
    <s v="rock"/>
    <x v="1857"/>
    <x v="1856"/>
  </r>
  <r>
    <n v="1858"/>
    <s v="Curriculum-Based Rock Music For Kids"/>
    <x v="1856"/>
    <n v="5555.55"/>
    <n v="6041.55"/>
    <x v="0"/>
    <x v="0"/>
    <s v="USD"/>
    <n v="1324014521"/>
    <n v="1318826921"/>
    <b v="0"/>
    <x v="184"/>
    <b v="1"/>
    <x v="1422"/>
    <n v="40.547315436241611"/>
    <x v="4"/>
    <s v="rock"/>
    <x v="1858"/>
    <x v="1857"/>
  </r>
  <r>
    <n v="1859"/>
    <s v="Queen Kwong Tour to London and Paris"/>
    <x v="1857"/>
    <n v="3000"/>
    <n v="3955"/>
    <x v="0"/>
    <x v="0"/>
    <s v="USD"/>
    <n v="1316716129"/>
    <n v="1314124129"/>
    <b v="0"/>
    <x v="66"/>
    <b v="1"/>
    <x v="1423"/>
    <n v="70.625"/>
    <x v="4"/>
    <s v="rock"/>
    <x v="1859"/>
    <x v="1858"/>
  </r>
  <r>
    <n v="1860"/>
    <s v="A Simple Complex's 2013 CD Release Party DVD"/>
    <x v="1858"/>
    <n v="750"/>
    <n v="1001"/>
    <x v="0"/>
    <x v="0"/>
    <s v="USD"/>
    <n v="1391706084"/>
    <n v="1389891684"/>
    <b v="0"/>
    <x v="10"/>
    <b v="1"/>
    <x v="1424"/>
    <n v="52.684210526315788"/>
    <x v="4"/>
    <s v="rock"/>
    <x v="1860"/>
    <x v="1859"/>
  </r>
  <r>
    <n v="1861"/>
    <s v="Galaxix - Take on the Universe!"/>
    <x v="1859"/>
    <n v="250000"/>
    <n v="0"/>
    <x v="2"/>
    <x v="1"/>
    <s v="GBP"/>
    <n v="1422256341"/>
    <n v="1419664341"/>
    <b v="0"/>
    <x v="78"/>
    <b v="0"/>
    <x v="109"/>
    <e v="#DIV/0!"/>
    <x v="6"/>
    <s v="mobile games"/>
    <x v="1861"/>
    <x v="1860"/>
  </r>
  <r>
    <n v="1862"/>
    <s v="Purple Fishing - Trump Supporters/Critics Find Common Ground"/>
    <x v="1860"/>
    <n v="18000"/>
    <n v="1455"/>
    <x v="2"/>
    <x v="0"/>
    <s v="USD"/>
    <n v="1488958200"/>
    <n v="1484912974"/>
    <b v="0"/>
    <x v="38"/>
    <b v="0"/>
    <x v="1425"/>
    <n v="90.9375"/>
    <x v="6"/>
    <s v="mobile games"/>
    <x v="1862"/>
    <x v="1861"/>
  </r>
  <r>
    <n v="1863"/>
    <s v="Project: 20M813"/>
    <x v="1861"/>
    <n v="2500"/>
    <n v="10"/>
    <x v="2"/>
    <x v="0"/>
    <s v="USD"/>
    <n v="1402600085"/>
    <n v="1400008085"/>
    <b v="0"/>
    <x v="84"/>
    <b v="0"/>
    <x v="177"/>
    <n v="5"/>
    <x v="6"/>
    <s v="mobile games"/>
    <x v="1863"/>
    <x v="1862"/>
  </r>
  <r>
    <n v="1864"/>
    <s v="Fat Cheeks the Cannonball - iPhone and Android"/>
    <x v="1862"/>
    <n v="6500"/>
    <n v="2788"/>
    <x v="2"/>
    <x v="0"/>
    <s v="USD"/>
    <n v="1399223500"/>
    <n v="1396631500"/>
    <b v="0"/>
    <x v="53"/>
    <b v="0"/>
    <x v="1426"/>
    <n v="58.083333333333336"/>
    <x v="6"/>
    <s v="mobile games"/>
    <x v="1864"/>
    <x v="1863"/>
  </r>
  <r>
    <n v="1865"/>
    <s v="THE RUNNING GAME"/>
    <x v="1863"/>
    <n v="110000"/>
    <n v="4"/>
    <x v="2"/>
    <x v="1"/>
    <s v="GBP"/>
    <n v="1478425747"/>
    <n v="1475398147"/>
    <b v="0"/>
    <x v="84"/>
    <b v="0"/>
    <x v="1427"/>
    <n v="2"/>
    <x v="6"/>
    <s v="mobile games"/>
    <x v="1865"/>
    <x v="1864"/>
  </r>
  <r>
    <n v="1866"/>
    <s v="MathPlus Cards (FKA Random Math)"/>
    <x v="1864"/>
    <n v="25000"/>
    <n v="125"/>
    <x v="2"/>
    <x v="0"/>
    <s v="USD"/>
    <n v="1488340800"/>
    <n v="1483768497"/>
    <b v="0"/>
    <x v="84"/>
    <b v="0"/>
    <x v="724"/>
    <n v="62.5"/>
    <x v="6"/>
    <s v="mobile games"/>
    <x v="1866"/>
    <x v="1865"/>
  </r>
  <r>
    <n v="1867"/>
    <s v="Meme Wars - Dank Age"/>
    <x v="1865"/>
    <n v="20000"/>
    <n v="10"/>
    <x v="2"/>
    <x v="0"/>
    <s v="USD"/>
    <n v="1478383912"/>
    <n v="1475791912"/>
    <b v="0"/>
    <x v="29"/>
    <b v="0"/>
    <x v="833"/>
    <n v="10"/>
    <x v="6"/>
    <s v="mobile games"/>
    <x v="1867"/>
    <x v="1866"/>
  </r>
  <r>
    <n v="1868"/>
    <s v="Help Build PaperChase Version 3 !"/>
    <x v="1866"/>
    <n v="25000"/>
    <n v="1217"/>
    <x v="2"/>
    <x v="0"/>
    <s v="USD"/>
    <n v="1450166340"/>
    <n v="1448044925"/>
    <b v="0"/>
    <x v="57"/>
    <b v="0"/>
    <x v="1428"/>
    <n v="71.588235294117652"/>
    <x v="6"/>
    <s v="mobile games"/>
    <x v="1868"/>
    <x v="1867"/>
  </r>
  <r>
    <n v="1869"/>
    <s v="Castle Crawler RPG"/>
    <x v="1867"/>
    <n v="10000"/>
    <n v="0"/>
    <x v="2"/>
    <x v="0"/>
    <s v="USD"/>
    <n v="1483488249"/>
    <n v="1480896249"/>
    <b v="0"/>
    <x v="78"/>
    <b v="0"/>
    <x v="109"/>
    <e v="#DIV/0!"/>
    <x v="6"/>
    <s v="mobile games"/>
    <x v="1869"/>
    <x v="1868"/>
  </r>
  <r>
    <n v="1870"/>
    <s v="C.O.V.D.--A brand new board app game"/>
    <x v="1868"/>
    <n v="3500"/>
    <n v="361"/>
    <x v="2"/>
    <x v="0"/>
    <s v="USD"/>
    <n v="1454213820"/>
    <n v="1451723535"/>
    <b v="0"/>
    <x v="202"/>
    <b v="0"/>
    <x v="1429"/>
    <n v="32.81818181818182"/>
    <x v="6"/>
    <s v="mobile games"/>
    <x v="1870"/>
    <x v="1869"/>
  </r>
  <r>
    <n v="1871"/>
    <s v="The Adventures of Bible Bear"/>
    <x v="1869"/>
    <n v="6500"/>
    <n v="4666"/>
    <x v="2"/>
    <x v="0"/>
    <s v="USD"/>
    <n v="1416512901"/>
    <n v="1413053301"/>
    <b v="0"/>
    <x v="195"/>
    <b v="0"/>
    <x v="1430"/>
    <n v="49.11578947368421"/>
    <x v="6"/>
    <s v="mobile games"/>
    <x v="1871"/>
    <x v="1870"/>
  </r>
  <r>
    <n v="1872"/>
    <s v="ZombieTime!"/>
    <x v="1870"/>
    <n v="20000"/>
    <n v="212"/>
    <x v="2"/>
    <x v="0"/>
    <s v="USD"/>
    <n v="1435633602"/>
    <n v="1433041602"/>
    <b v="0"/>
    <x v="62"/>
    <b v="0"/>
    <x v="550"/>
    <n v="16.307692307692307"/>
    <x v="6"/>
    <s v="mobile games"/>
    <x v="1872"/>
    <x v="1871"/>
  </r>
  <r>
    <n v="1873"/>
    <s v="The Red Card Blue Card Game"/>
    <x v="1871"/>
    <n v="8000"/>
    <n v="36"/>
    <x v="2"/>
    <x v="5"/>
    <s v="CAD"/>
    <n v="1436373900"/>
    <n v="1433861210"/>
    <b v="0"/>
    <x v="84"/>
    <b v="0"/>
    <x v="871"/>
    <n v="18"/>
    <x v="6"/>
    <s v="mobile games"/>
    <x v="1873"/>
    <x v="1872"/>
  </r>
  <r>
    <n v="1874"/>
    <s v="PATH to Reading Brain Training"/>
    <x v="1872"/>
    <n v="160000"/>
    <n v="26"/>
    <x v="2"/>
    <x v="0"/>
    <s v="USD"/>
    <n v="1467155733"/>
    <n v="1465427733"/>
    <b v="0"/>
    <x v="84"/>
    <b v="0"/>
    <x v="1431"/>
    <n v="13"/>
    <x v="6"/>
    <s v="mobile games"/>
    <x v="1874"/>
    <x v="1873"/>
  </r>
  <r>
    <n v="1875"/>
    <s v="Claws &amp; Fins"/>
    <x v="1873"/>
    <n v="10000"/>
    <n v="51"/>
    <x v="2"/>
    <x v="0"/>
    <s v="USD"/>
    <n v="1470519308"/>
    <n v="1465335308"/>
    <b v="0"/>
    <x v="83"/>
    <b v="0"/>
    <x v="872"/>
    <n v="17"/>
    <x v="6"/>
    <s v="mobile games"/>
    <x v="1875"/>
    <x v="1874"/>
  </r>
  <r>
    <n v="1876"/>
    <s v="Migration Madness (Android)"/>
    <x v="1874"/>
    <n v="280"/>
    <n v="0"/>
    <x v="2"/>
    <x v="2"/>
    <s v="AUD"/>
    <n v="1402901405"/>
    <n v="1400309405"/>
    <b v="0"/>
    <x v="78"/>
    <b v="0"/>
    <x v="109"/>
    <e v="#DIV/0!"/>
    <x v="6"/>
    <s v="mobile games"/>
    <x v="1876"/>
    <x v="1875"/>
  </r>
  <r>
    <n v="1877"/>
    <s v="Chip Dip II: Son of Chip Dip! - A Terrible, Terrible Game"/>
    <x v="1875"/>
    <n v="60"/>
    <n v="0"/>
    <x v="2"/>
    <x v="0"/>
    <s v="USD"/>
    <n v="1425170525"/>
    <n v="1422664925"/>
    <b v="0"/>
    <x v="78"/>
    <b v="0"/>
    <x v="109"/>
    <e v="#DIV/0!"/>
    <x v="6"/>
    <s v="mobile games"/>
    <x v="1877"/>
    <x v="1876"/>
  </r>
  <r>
    <n v="1878"/>
    <s v="Aussies versus Zombies"/>
    <x v="1876"/>
    <n v="8000"/>
    <n v="0"/>
    <x v="2"/>
    <x v="2"/>
    <s v="AUD"/>
    <n v="1402618355"/>
    <n v="1400026355"/>
    <b v="0"/>
    <x v="78"/>
    <b v="0"/>
    <x v="109"/>
    <e v="#DIV/0!"/>
    <x v="6"/>
    <s v="mobile games"/>
    <x v="1878"/>
    <x v="1877"/>
  </r>
  <r>
    <n v="1879"/>
    <s v="Alex and More"/>
    <x v="1877"/>
    <n v="5000"/>
    <n v="6"/>
    <x v="2"/>
    <x v="3"/>
    <s v="EUR"/>
    <n v="1457966129"/>
    <n v="1455377729"/>
    <b v="0"/>
    <x v="84"/>
    <b v="0"/>
    <x v="154"/>
    <n v="3"/>
    <x v="6"/>
    <s v="mobile games"/>
    <x v="1879"/>
    <x v="1878"/>
  </r>
  <r>
    <n v="1880"/>
    <s v="Sim Betting Football"/>
    <x v="1878"/>
    <n v="5000"/>
    <n v="1004"/>
    <x v="2"/>
    <x v="1"/>
    <s v="GBP"/>
    <n v="1459341380"/>
    <n v="1456839380"/>
    <b v="0"/>
    <x v="54"/>
    <b v="0"/>
    <x v="1432"/>
    <n v="41.833333333333336"/>
    <x v="6"/>
    <s v="mobile games"/>
    <x v="1880"/>
    <x v="1879"/>
  </r>
  <r>
    <n v="1881"/>
    <s v="Story Rock by The Jolly Llamas -- Our First Album!"/>
    <x v="1879"/>
    <n v="2000"/>
    <n v="3453.69"/>
    <x v="0"/>
    <x v="0"/>
    <s v="USD"/>
    <n v="1425955189"/>
    <n v="1423366789"/>
    <b v="0"/>
    <x v="16"/>
    <b v="1"/>
    <x v="1433"/>
    <n v="49.338428571428572"/>
    <x v="4"/>
    <s v="indie rock"/>
    <x v="1881"/>
    <x v="1880"/>
  </r>
  <r>
    <n v="1882"/>
    <s v="American Lit or...Trespassing for Beginners"/>
    <x v="1880"/>
    <n v="3350"/>
    <n v="3380"/>
    <x v="0"/>
    <x v="0"/>
    <s v="USD"/>
    <n v="1341964080"/>
    <n v="1339109212"/>
    <b v="0"/>
    <x v="75"/>
    <b v="1"/>
    <x v="1434"/>
    <n v="41.728395061728392"/>
    <x v="4"/>
    <s v="indie rock"/>
    <x v="1882"/>
    <x v="1881"/>
  </r>
  <r>
    <n v="1883"/>
    <s v="Afraid Of Figs - Help Fund our New CD - &quot;SAFE&quot;"/>
    <x v="1881"/>
    <n v="999"/>
    <n v="1047"/>
    <x v="0"/>
    <x v="0"/>
    <s v="USD"/>
    <n v="1333921508"/>
    <n v="1331333108"/>
    <b v="0"/>
    <x v="58"/>
    <b v="1"/>
    <x v="1435"/>
    <n v="32.71875"/>
    <x v="4"/>
    <s v="indie rock"/>
    <x v="1883"/>
    <x v="1882"/>
  </r>
  <r>
    <n v="1884"/>
    <s v="Glad Hearts New Album: Twenty Two - On Vinyl!"/>
    <x v="1882"/>
    <n v="1000"/>
    <n v="1351"/>
    <x v="0"/>
    <x v="0"/>
    <s v="USD"/>
    <n v="1354017600"/>
    <n v="1350967535"/>
    <b v="0"/>
    <x v="55"/>
    <b v="1"/>
    <x v="1436"/>
    <n v="51.96153846153846"/>
    <x v="4"/>
    <s v="indie rock"/>
    <x v="1884"/>
    <x v="1883"/>
  </r>
  <r>
    <n v="1885"/>
    <s v="KATA 'The Rising' - Double LP (Vinyl Release)"/>
    <x v="1883"/>
    <n v="4575"/>
    <n v="5322"/>
    <x v="0"/>
    <x v="0"/>
    <s v="USD"/>
    <n v="1344636000"/>
    <n v="1341800110"/>
    <b v="0"/>
    <x v="217"/>
    <b v="1"/>
    <x v="1437"/>
    <n v="50.685714285714283"/>
    <x v="4"/>
    <s v="indie rock"/>
    <x v="1885"/>
    <x v="1884"/>
  </r>
  <r>
    <n v="1886"/>
    <s v="INVISIBLE HOUSE: a history of the world - new CD/Album"/>
    <x v="1884"/>
    <n v="1200"/>
    <n v="1225"/>
    <x v="0"/>
    <x v="0"/>
    <s v="USD"/>
    <n v="1415832338"/>
    <n v="1413236738"/>
    <b v="0"/>
    <x v="60"/>
    <b v="1"/>
    <x v="1438"/>
    <n v="42.241379310344826"/>
    <x v="4"/>
    <s v="indie rock"/>
    <x v="1886"/>
    <x v="1885"/>
  </r>
  <r>
    <n v="1887"/>
    <s v="Welcome To The Club - Music Video Project"/>
    <x v="1885"/>
    <n v="3000"/>
    <n v="3335"/>
    <x v="0"/>
    <x v="3"/>
    <s v="EUR"/>
    <n v="1449178200"/>
    <n v="1447614732"/>
    <b v="0"/>
    <x v="22"/>
    <b v="1"/>
    <x v="1439"/>
    <n v="416.875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x v="30"/>
    <b v="1"/>
    <x v="1440"/>
    <n v="46.651685393258425"/>
    <x v="4"/>
    <s v="indie rock"/>
    <x v="1888"/>
    <x v="1887"/>
  </r>
  <r>
    <n v="1889"/>
    <s v="LittleBear"/>
    <x v="1887"/>
    <n v="2000"/>
    <n v="2132"/>
    <x v="0"/>
    <x v="0"/>
    <s v="USD"/>
    <n v="1363024946"/>
    <n v="1359140546"/>
    <b v="0"/>
    <x v="34"/>
    <b v="1"/>
    <x v="15"/>
    <n v="48.454545454545453"/>
    <x v="4"/>
    <s v="indie rock"/>
    <x v="1889"/>
    <x v="1888"/>
  </r>
  <r>
    <n v="1890"/>
    <s v="The Spring Standards LIVE at the Arden Gild Hall!"/>
    <x v="1888"/>
    <n v="12000"/>
    <n v="17350.13"/>
    <x v="0"/>
    <x v="0"/>
    <s v="USD"/>
    <n v="1355597528"/>
    <n v="1353005528"/>
    <b v="0"/>
    <x v="336"/>
    <b v="1"/>
    <x v="1441"/>
    <n v="70.5289837398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x v="148"/>
    <b v="1"/>
    <x v="1442"/>
    <n v="87.958333333333329"/>
    <x v="4"/>
    <s v="indie rock"/>
    <x v="1891"/>
    <x v="1890"/>
  </r>
  <r>
    <n v="1892"/>
    <s v="Nemes wants you to be able to hear their new songs!"/>
    <x v="1890"/>
    <n v="500"/>
    <n v="683"/>
    <x v="0"/>
    <x v="0"/>
    <s v="USD"/>
    <n v="1307459881"/>
    <n v="1304867881"/>
    <b v="0"/>
    <x v="55"/>
    <b v="1"/>
    <x v="1443"/>
    <n v="26.26923076923077"/>
    <x v="4"/>
    <s v="indie rock"/>
    <x v="1892"/>
    <x v="1891"/>
  </r>
  <r>
    <n v="1893"/>
    <s v="Archeology 7&quot; Vinyl"/>
    <x v="1891"/>
    <n v="2500"/>
    <n v="2600"/>
    <x v="0"/>
    <x v="0"/>
    <s v="USD"/>
    <n v="1302926340"/>
    <n v="1301524585"/>
    <b v="0"/>
    <x v="43"/>
    <b v="1"/>
    <x v="87"/>
    <n v="57.777777777777779"/>
    <x v="4"/>
    <s v="indie rock"/>
    <x v="1893"/>
    <x v="1892"/>
  </r>
  <r>
    <n v="1894"/>
    <s v="Help me release my first 3 song EP!!"/>
    <x v="1892"/>
    <n v="1000"/>
    <n v="1145"/>
    <x v="0"/>
    <x v="0"/>
    <s v="USD"/>
    <n v="1329082983"/>
    <n v="1326404583"/>
    <b v="0"/>
    <x v="9"/>
    <b v="1"/>
    <x v="1444"/>
    <n v="57.25"/>
    <x v="4"/>
    <s v="indie rock"/>
    <x v="1894"/>
    <x v="1893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x v="5"/>
    <b v="1"/>
    <x v="1445"/>
    <n v="196.34042553191489"/>
    <x v="4"/>
    <s v="indie rock"/>
    <x v="1895"/>
    <x v="1894"/>
  </r>
  <r>
    <n v="1896"/>
    <s v="the bridge"/>
    <x v="1894"/>
    <n v="451"/>
    <n v="559"/>
    <x v="0"/>
    <x v="0"/>
    <s v="USD"/>
    <n v="1334250165"/>
    <n v="1331658165"/>
    <b v="0"/>
    <x v="62"/>
    <b v="1"/>
    <x v="1446"/>
    <n v="43"/>
    <x v="4"/>
    <s v="indie rock"/>
    <x v="1896"/>
    <x v="1895"/>
  </r>
  <r>
    <n v="1897"/>
    <s v="Vanessa Lively's New Album 2014"/>
    <x v="1895"/>
    <n v="6350"/>
    <n v="6506"/>
    <x v="0"/>
    <x v="0"/>
    <s v="USD"/>
    <n v="1393966800"/>
    <n v="1392040806"/>
    <b v="0"/>
    <x v="275"/>
    <b v="1"/>
    <x v="1447"/>
    <n v="35.551912568306008"/>
    <x v="4"/>
    <s v="indie rock"/>
    <x v="1897"/>
    <x v="1896"/>
  </r>
  <r>
    <n v="1898"/>
    <s v="Degenerate Matters EP Funding Campaign"/>
    <x v="1896"/>
    <n v="1000"/>
    <n v="1445"/>
    <x v="0"/>
    <x v="0"/>
    <s v="USD"/>
    <n v="1454349600"/>
    <n v="1451277473"/>
    <b v="0"/>
    <x v="64"/>
    <b v="1"/>
    <x v="1448"/>
    <n v="68.80952380952381"/>
    <x v="4"/>
    <s v="indie rock"/>
    <x v="1898"/>
    <x v="1897"/>
  </r>
  <r>
    <n v="1899"/>
    <s v="Ukulele Songs from the Zombie Apocalypse"/>
    <x v="1897"/>
    <n v="900"/>
    <n v="1200"/>
    <x v="0"/>
    <x v="0"/>
    <s v="USD"/>
    <n v="1427319366"/>
    <n v="1424730966"/>
    <b v="0"/>
    <x v="288"/>
    <b v="1"/>
    <x v="25"/>
    <n v="28.571428571428573"/>
    <x v="4"/>
    <s v="indie rock"/>
    <x v="1899"/>
    <x v="1898"/>
  </r>
  <r>
    <n v="1900"/>
    <s v="5 Bucks from 500 Friends"/>
    <x v="1898"/>
    <n v="2500"/>
    <n v="2734.11"/>
    <x v="0"/>
    <x v="0"/>
    <s v="USD"/>
    <n v="1349517540"/>
    <n v="1347137731"/>
    <b v="0"/>
    <x v="241"/>
    <b v="1"/>
    <x v="1449"/>
    <n v="50.631666666666668"/>
    <x v="4"/>
    <s v="indie rock"/>
    <x v="1900"/>
    <x v="1899"/>
  </r>
  <r>
    <n v="1901"/>
    <s v="KiddieRail - making the stairs easier and safer for kids"/>
    <x v="1899"/>
    <n v="99000"/>
    <n v="2670"/>
    <x v="2"/>
    <x v="1"/>
    <s v="GBP"/>
    <n v="1432299600"/>
    <n v="1429707729"/>
    <b v="0"/>
    <x v="20"/>
    <b v="0"/>
    <x v="1450"/>
    <n v="106.8"/>
    <x v="2"/>
    <s v="gadgets"/>
    <x v="1901"/>
    <x v="1900"/>
  </r>
  <r>
    <n v="1902"/>
    <s v="Cardboard reality"/>
    <x v="1900"/>
    <n v="1000"/>
    <n v="12"/>
    <x v="2"/>
    <x v="9"/>
    <s v="EUR"/>
    <n v="1425495447"/>
    <n v="1422903447"/>
    <b v="0"/>
    <x v="83"/>
    <b v="0"/>
    <x v="444"/>
    <n v="4"/>
    <x v="2"/>
    <s v="gadgets"/>
    <x v="1902"/>
    <x v="1901"/>
  </r>
  <r>
    <n v="1903"/>
    <s v="MiPointer"/>
    <x v="1901"/>
    <n v="3000"/>
    <n v="1398"/>
    <x v="2"/>
    <x v="0"/>
    <s v="USD"/>
    <n v="1485541791"/>
    <n v="1480357791"/>
    <b v="0"/>
    <x v="14"/>
    <b v="0"/>
    <x v="1451"/>
    <n v="34.097560975609753"/>
    <x v="2"/>
    <s v="gadgets"/>
    <x v="1903"/>
    <x v="1902"/>
  </r>
  <r>
    <n v="1904"/>
    <s v="Small Animal Deterrent Latch (S.A.D.L.)"/>
    <x v="1902"/>
    <n v="50000"/>
    <n v="50"/>
    <x v="2"/>
    <x v="0"/>
    <s v="USD"/>
    <n v="1451752021"/>
    <n v="1447864021"/>
    <b v="0"/>
    <x v="84"/>
    <b v="0"/>
    <x v="370"/>
    <n v="25"/>
    <x v="2"/>
    <s v="gadgets"/>
    <x v="1904"/>
    <x v="1903"/>
  </r>
  <r>
    <n v="1905"/>
    <s v="Dad, we will get your AxleCrutch idea to the next level!"/>
    <x v="1903"/>
    <n v="25000"/>
    <n v="42"/>
    <x v="2"/>
    <x v="0"/>
    <s v="USD"/>
    <n v="1410127994"/>
    <n v="1407535994"/>
    <b v="0"/>
    <x v="80"/>
    <b v="0"/>
    <x v="1452"/>
    <n v="10.5"/>
    <x v="2"/>
    <s v="gadgets"/>
    <x v="1905"/>
    <x v="1904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x v="221"/>
    <b v="0"/>
    <x v="1453"/>
    <n v="215.95959595959596"/>
    <x v="2"/>
    <s v="gadgets"/>
    <x v="1906"/>
    <x v="1905"/>
  </r>
  <r>
    <n v="1907"/>
    <s v="Litter-Buddy"/>
    <x v="1905"/>
    <n v="30000"/>
    <n v="85"/>
    <x v="2"/>
    <x v="0"/>
    <s v="USD"/>
    <n v="1400853925"/>
    <n v="1399557925"/>
    <b v="0"/>
    <x v="80"/>
    <b v="0"/>
    <x v="1454"/>
    <n v="21.25"/>
    <x v="2"/>
    <s v="gadgets"/>
    <x v="1907"/>
    <x v="1906"/>
  </r>
  <r>
    <n v="1908"/>
    <s v="Better WiFi for today's Internet of Everything WiFi devices"/>
    <x v="1906"/>
    <n v="25000"/>
    <n v="433"/>
    <x v="2"/>
    <x v="0"/>
    <s v="USD"/>
    <n v="1483048900"/>
    <n v="1480456900"/>
    <b v="0"/>
    <x v="80"/>
    <b v="0"/>
    <x v="1455"/>
    <n v="108.25"/>
    <x v="2"/>
    <s v="gadgets"/>
    <x v="1908"/>
    <x v="1907"/>
  </r>
  <r>
    <n v="1909"/>
    <s v="Little Occhio, Wireless micro-cam for iPhone/Android"/>
    <x v="1907"/>
    <n v="35000"/>
    <n v="4939"/>
    <x v="2"/>
    <x v="0"/>
    <s v="USD"/>
    <n v="1414059479"/>
    <n v="1411467479"/>
    <b v="0"/>
    <x v="44"/>
    <b v="0"/>
    <x v="1456"/>
    <n v="129.97368421052633"/>
    <x v="2"/>
    <s v="gadgets"/>
    <x v="1909"/>
    <x v="1908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x v="168"/>
    <b v="0"/>
    <x v="1457"/>
    <n v="117.49473684210527"/>
    <x v="2"/>
    <s v="gadgets"/>
    <x v="1910"/>
    <x v="1909"/>
  </r>
  <r>
    <n v="1911"/>
    <s v="Charge Furniture"/>
    <x v="1909"/>
    <n v="42500"/>
    <n v="10"/>
    <x v="2"/>
    <x v="4"/>
    <s v="NZD"/>
    <n v="1407545334"/>
    <n v="1404953334"/>
    <b v="0"/>
    <x v="29"/>
    <b v="0"/>
    <x v="1458"/>
    <n v="10"/>
    <x v="2"/>
    <s v="gadgets"/>
    <x v="1911"/>
    <x v="1910"/>
  </r>
  <r>
    <n v="1912"/>
    <s v="SOLO TESTER: Electrical Wiring Testing &amp; Troubleshooter"/>
    <x v="1910"/>
    <n v="5000"/>
    <n v="2965"/>
    <x v="2"/>
    <x v="0"/>
    <s v="USD"/>
    <n v="1433395560"/>
    <n v="1430803560"/>
    <b v="0"/>
    <x v="288"/>
    <b v="0"/>
    <x v="1459"/>
    <n v="70.595238095238102"/>
    <x v="2"/>
    <s v="gadgets"/>
    <x v="1912"/>
    <x v="1911"/>
  </r>
  <r>
    <n v="1913"/>
    <s v="Tibio - Spreading warmth in everyones home"/>
    <x v="1911"/>
    <n v="48000"/>
    <n v="637"/>
    <x v="2"/>
    <x v="1"/>
    <s v="GBP"/>
    <n v="1412770578"/>
    <n v="1410178578"/>
    <b v="0"/>
    <x v="55"/>
    <b v="0"/>
    <x v="1460"/>
    <n v="24.5"/>
    <x v="2"/>
    <s v="gadgets"/>
    <x v="1913"/>
    <x v="1912"/>
  </r>
  <r>
    <n v="1914"/>
    <s v="ZoZo Skeleton Hand Planchette - Works with ANY Ouija Board"/>
    <x v="1912"/>
    <n v="666"/>
    <n v="60"/>
    <x v="2"/>
    <x v="0"/>
    <s v="USD"/>
    <n v="1414814340"/>
    <n v="1413519073"/>
    <b v="0"/>
    <x v="84"/>
    <b v="0"/>
    <x v="1461"/>
    <n v="30"/>
    <x v="2"/>
    <s v="gadgets"/>
    <x v="1914"/>
    <x v="1913"/>
  </r>
  <r>
    <n v="1915"/>
    <s v="The Cat-Bath Contraption"/>
    <x v="1913"/>
    <n v="500"/>
    <n v="8"/>
    <x v="2"/>
    <x v="0"/>
    <s v="USD"/>
    <n v="1409620222"/>
    <n v="1407892222"/>
    <b v="0"/>
    <x v="80"/>
    <b v="0"/>
    <x v="1462"/>
    <n v="2"/>
    <x v="2"/>
    <s v="gadgets"/>
    <x v="1915"/>
    <x v="1914"/>
  </r>
  <r>
    <n v="1916"/>
    <s v="The Paint Can Holder by U.S. Green Products"/>
    <x v="1914"/>
    <n v="20000"/>
    <n v="102"/>
    <x v="2"/>
    <x v="0"/>
    <s v="USD"/>
    <n v="1478542375"/>
    <n v="1476378775"/>
    <b v="0"/>
    <x v="79"/>
    <b v="0"/>
    <x v="872"/>
    <n v="17"/>
    <x v="2"/>
    <s v="gadgets"/>
    <x v="1916"/>
    <x v="1915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x v="16"/>
    <b v="0"/>
    <x v="1463"/>
    <n v="2928.9285714285716"/>
    <x v="2"/>
    <s v="gadgets"/>
    <x v="1917"/>
    <x v="1916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x v="82"/>
    <b v="0"/>
    <x v="1464"/>
    <n v="28.888888888888889"/>
    <x v="2"/>
    <s v="gadgets"/>
    <x v="1918"/>
    <x v="1917"/>
  </r>
  <r>
    <n v="1919"/>
    <s v="LED Electronic Dice: assembled or kit, Arduino compatible"/>
    <x v="1917"/>
    <n v="500"/>
    <n v="237"/>
    <x v="2"/>
    <x v="0"/>
    <s v="USD"/>
    <n v="1432069249"/>
    <n v="1429477249"/>
    <b v="0"/>
    <x v="22"/>
    <b v="0"/>
    <x v="1465"/>
    <n v="29.625"/>
    <x v="2"/>
    <s v="gadgets"/>
    <x v="1919"/>
    <x v="1918"/>
  </r>
  <r>
    <n v="1920"/>
    <s v="Brightside - Side lighting for cyclists"/>
    <x v="1918"/>
    <n v="10000"/>
    <n v="4303"/>
    <x v="2"/>
    <x v="1"/>
    <s v="GBP"/>
    <n v="1445468400"/>
    <n v="1443042061"/>
    <b v="0"/>
    <x v="217"/>
    <b v="0"/>
    <x v="1466"/>
    <n v="40.980952380952381"/>
    <x v="2"/>
    <s v="gadgets"/>
    <x v="1920"/>
    <x v="1919"/>
  </r>
  <r>
    <n v="1921"/>
    <s v="The Fine Spirits are making an album!"/>
    <x v="1919"/>
    <n v="1500"/>
    <n v="2052"/>
    <x v="0"/>
    <x v="0"/>
    <s v="USD"/>
    <n v="1342243143"/>
    <n v="1339651143"/>
    <b v="0"/>
    <x v="44"/>
    <b v="1"/>
    <x v="346"/>
    <n v="54"/>
    <x v="4"/>
    <s v="indie rock"/>
    <x v="1921"/>
    <x v="1920"/>
  </r>
  <r>
    <n v="1922"/>
    <s v="Low Weather // Debut Album"/>
    <x v="1920"/>
    <n v="2000"/>
    <n v="2311"/>
    <x v="0"/>
    <x v="0"/>
    <s v="USD"/>
    <n v="1386828507"/>
    <n v="1384236507"/>
    <b v="0"/>
    <x v="31"/>
    <b v="1"/>
    <x v="1467"/>
    <n v="36.109375"/>
    <x v="4"/>
    <s v="indie rock"/>
    <x v="1922"/>
    <x v="1921"/>
  </r>
  <r>
    <n v="1923"/>
    <s v="Help Lions&amp;Creators print their album!"/>
    <x v="1921"/>
    <n v="125"/>
    <n v="301"/>
    <x v="0"/>
    <x v="0"/>
    <s v="USD"/>
    <n v="1317099540"/>
    <n v="1313612532"/>
    <b v="0"/>
    <x v="62"/>
    <b v="1"/>
    <x v="1468"/>
    <n v="23.153846153846153"/>
    <x v="4"/>
    <s v="indie rock"/>
    <x v="1923"/>
    <x v="1922"/>
  </r>
  <r>
    <n v="1924"/>
    <s v="The 'Songs from the Bookmark' Sessions"/>
    <x v="1922"/>
    <n v="3000"/>
    <n v="3432"/>
    <x v="0"/>
    <x v="0"/>
    <s v="USD"/>
    <n v="1389814380"/>
    <n v="1387390555"/>
    <b v="0"/>
    <x v="51"/>
    <b v="1"/>
    <x v="316"/>
    <n v="104"/>
    <x v="4"/>
    <s v="indie rock"/>
    <x v="1924"/>
    <x v="1923"/>
  </r>
  <r>
    <n v="1925"/>
    <s v="The Freakniks Debut Album: Infinite Love"/>
    <x v="1923"/>
    <n v="1500"/>
    <n v="1655"/>
    <x v="0"/>
    <x v="0"/>
    <s v="USD"/>
    <n v="1381449600"/>
    <n v="1379540288"/>
    <b v="0"/>
    <x v="47"/>
    <b v="1"/>
    <x v="1469"/>
    <n v="31.826923076923077"/>
    <x v="4"/>
    <s v="indie rock"/>
    <x v="1925"/>
    <x v="1924"/>
  </r>
  <r>
    <n v="1926"/>
    <s v="Invisible Allies - Hyperdimensional Animals"/>
    <x v="1924"/>
    <n v="1500"/>
    <n v="2930.69"/>
    <x v="0"/>
    <x v="0"/>
    <s v="USD"/>
    <n v="1288657560"/>
    <n v="1286319256"/>
    <b v="0"/>
    <x v="329"/>
    <b v="1"/>
    <x v="1470"/>
    <n v="27.3896261682243"/>
    <x v="4"/>
    <s v="indie rock"/>
    <x v="1926"/>
    <x v="1925"/>
  </r>
  <r>
    <n v="1927"/>
    <s v="GBS Detroit Presents Hampshire"/>
    <x v="1925"/>
    <n v="600"/>
    <n v="620"/>
    <x v="0"/>
    <x v="0"/>
    <s v="USD"/>
    <n v="1331182740"/>
    <n v="1329856839"/>
    <b v="0"/>
    <x v="202"/>
    <b v="1"/>
    <x v="101"/>
    <n v="56.363636363636367"/>
    <x v="4"/>
    <s v="indie rock"/>
    <x v="1927"/>
    <x v="1926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x v="69"/>
    <b v="1"/>
    <x v="1471"/>
    <n v="77.352941176470594"/>
    <x v="4"/>
    <s v="indie rock"/>
    <x v="1928"/>
    <x v="1927"/>
  </r>
  <r>
    <n v="1929"/>
    <s v="Surplus 1980 album funds for release on CD/LP."/>
    <x v="1927"/>
    <n v="3200"/>
    <n v="3210"/>
    <x v="0"/>
    <x v="0"/>
    <s v="USD"/>
    <n v="1309825866"/>
    <n v="1306197066"/>
    <b v="0"/>
    <x v="11"/>
    <b v="1"/>
    <x v="1472"/>
    <n v="42.8"/>
    <x v="4"/>
    <s v="indie rock"/>
    <x v="1929"/>
    <x v="1928"/>
  </r>
  <r>
    <n v="1930"/>
    <s v="Magnetic Flowers Presents: Old, Cold. Losing It."/>
    <x v="1928"/>
    <n v="1000"/>
    <n v="1270"/>
    <x v="0"/>
    <x v="0"/>
    <s v="USD"/>
    <n v="1373203482"/>
    <n v="1368019482"/>
    <b v="0"/>
    <x v="55"/>
    <b v="1"/>
    <x v="74"/>
    <n v="48.846153846153847"/>
    <x v="4"/>
    <s v="indie rock"/>
    <x v="1930"/>
    <x v="1929"/>
  </r>
  <r>
    <n v="1931"/>
    <s v="New Lions After Dark EP!"/>
    <x v="1929"/>
    <n v="2000"/>
    <n v="2412.02"/>
    <x v="0"/>
    <x v="0"/>
    <s v="USD"/>
    <n v="1337657400"/>
    <n v="1336512309"/>
    <b v="0"/>
    <x v="133"/>
    <b v="1"/>
    <x v="1473"/>
    <n v="48.240400000000001"/>
    <x v="4"/>
    <s v="indie rock"/>
    <x v="1931"/>
    <x v="1930"/>
  </r>
  <r>
    <n v="1932"/>
    <s v="Lee Malone - Get Us To The Converse Rubber Track Sessions!"/>
    <x v="1930"/>
    <n v="5250"/>
    <n v="5617"/>
    <x v="0"/>
    <x v="0"/>
    <s v="USD"/>
    <n v="1327433173"/>
    <n v="1325618773"/>
    <b v="0"/>
    <x v="144"/>
    <b v="1"/>
    <x v="1474"/>
    <n v="70.212500000000006"/>
    <x v="4"/>
    <s v="indie rock"/>
    <x v="1932"/>
    <x v="1931"/>
  </r>
  <r>
    <n v="1933"/>
    <s v="Magic Punches are making debut LP with producer John Askew"/>
    <x v="1931"/>
    <n v="6000"/>
    <n v="10346"/>
    <x v="0"/>
    <x v="0"/>
    <s v="USD"/>
    <n v="1411787307"/>
    <n v="1409195307"/>
    <b v="0"/>
    <x v="238"/>
    <b v="1"/>
    <x v="1475"/>
    <n v="94.054545454545448"/>
    <x v="4"/>
    <s v="indie rock"/>
    <x v="1933"/>
    <x v="1932"/>
  </r>
  <r>
    <n v="1934"/>
    <s v="The City Never Sleeps Needs A Tour Vehicle!"/>
    <x v="1932"/>
    <n v="5000"/>
    <n v="6181"/>
    <x v="0"/>
    <x v="0"/>
    <s v="USD"/>
    <n v="1324789200"/>
    <n v="1321649321"/>
    <b v="0"/>
    <x v="99"/>
    <b v="1"/>
    <x v="1476"/>
    <n v="80.272727272727266"/>
    <x v="4"/>
    <s v="indie rock"/>
    <x v="1934"/>
    <x v="1933"/>
  </r>
  <r>
    <n v="1935"/>
    <s v="the last echo AM/PM Project"/>
    <x v="1933"/>
    <n v="2500"/>
    <n v="2710"/>
    <x v="0"/>
    <x v="0"/>
    <s v="USD"/>
    <n v="1403326740"/>
    <n v="1400106171"/>
    <b v="0"/>
    <x v="133"/>
    <b v="1"/>
    <x v="1477"/>
    <n v="54.2"/>
    <x v="4"/>
    <s v="indie rock"/>
    <x v="1935"/>
    <x v="1934"/>
  </r>
  <r>
    <n v="1936"/>
    <s v="Grandkids Record a Full-length Album!"/>
    <x v="1934"/>
    <n v="7500"/>
    <n v="8739.01"/>
    <x v="0"/>
    <x v="0"/>
    <s v="USD"/>
    <n v="1323151140"/>
    <n v="1320528070"/>
    <b v="0"/>
    <x v="108"/>
    <b v="1"/>
    <x v="1478"/>
    <n v="60.26903448275862"/>
    <x v="4"/>
    <s v="indie rock"/>
    <x v="1936"/>
    <x v="1935"/>
  </r>
  <r>
    <n v="1937"/>
    <s v="GBS Detroit Presents My Pal Val"/>
    <x v="1935"/>
    <n v="600"/>
    <n v="1123.47"/>
    <x v="0"/>
    <x v="0"/>
    <s v="USD"/>
    <n v="1339732740"/>
    <n v="1338346281"/>
    <b v="0"/>
    <x v="60"/>
    <b v="1"/>
    <x v="1479"/>
    <n v="38.740344827586206"/>
    <x v="4"/>
    <s v="indie rock"/>
    <x v="1937"/>
    <x v="1936"/>
  </r>
  <r>
    <n v="1938"/>
    <s v="Jon Shirley: Live Worship Album + Short Film"/>
    <x v="1936"/>
    <n v="15000"/>
    <n v="17390"/>
    <x v="0"/>
    <x v="0"/>
    <s v="USD"/>
    <n v="1372741200"/>
    <n v="1370067231"/>
    <b v="0"/>
    <x v="229"/>
    <b v="1"/>
    <x v="1480"/>
    <n v="152.54385964912279"/>
    <x v="4"/>
    <s v="indie rock"/>
    <x v="1938"/>
    <x v="1937"/>
  </r>
  <r>
    <n v="1939"/>
    <s v="Help I Am Clay Release Their First CD For FREE"/>
    <x v="1937"/>
    <n v="10000"/>
    <n v="11070"/>
    <x v="0"/>
    <x v="0"/>
    <s v="USD"/>
    <n v="1362955108"/>
    <n v="1360366708"/>
    <b v="0"/>
    <x v="93"/>
    <b v="1"/>
    <x v="1076"/>
    <n v="115.3125"/>
    <x v="4"/>
    <s v="indie rock"/>
    <x v="1939"/>
    <x v="1938"/>
  </r>
  <r>
    <n v="1940"/>
    <s v="History Grows: New K. Record"/>
    <x v="1938"/>
    <n v="650"/>
    <n v="1111"/>
    <x v="0"/>
    <x v="0"/>
    <s v="USD"/>
    <n v="1308110340"/>
    <n v="1304770233"/>
    <b v="0"/>
    <x v="162"/>
    <b v="1"/>
    <x v="1481"/>
    <n v="35.838709677419352"/>
    <x v="4"/>
    <s v="indie rock"/>
    <x v="1940"/>
    <x v="1939"/>
  </r>
  <r>
    <n v="1941"/>
    <s v="Gramofon: Modern Cloud Jukebox"/>
    <x v="1939"/>
    <n v="250000"/>
    <n v="315295.89"/>
    <x v="0"/>
    <x v="0"/>
    <s v="USD"/>
    <n v="1400137131"/>
    <n v="1397545131"/>
    <b v="1"/>
    <x v="337"/>
    <b v="1"/>
    <x v="1482"/>
    <n v="64.570118779438872"/>
    <x v="2"/>
    <s v="hardware"/>
    <x v="1941"/>
    <x v="1940"/>
  </r>
  <r>
    <n v="1942"/>
    <s v="building the world's longest marble run relaunch"/>
    <x v="1940"/>
    <n v="6000"/>
    <n v="8306.42"/>
    <x v="0"/>
    <x v="0"/>
    <s v="USD"/>
    <n v="1309809140"/>
    <n v="1302033140"/>
    <b v="1"/>
    <x v="195"/>
    <b v="1"/>
    <x v="1483"/>
    <n v="87.436000000000007"/>
    <x v="2"/>
    <s v="hardware"/>
    <x v="1942"/>
    <x v="1941"/>
  </r>
  <r>
    <n v="1943"/>
    <s v="RuuviTag - Open-Source Bluetooth Sensor Beacon"/>
    <x v="1941"/>
    <n v="10000"/>
    <n v="170525"/>
    <x v="0"/>
    <x v="0"/>
    <s v="USD"/>
    <n v="1470896916"/>
    <n v="1467008916"/>
    <b v="1"/>
    <x v="338"/>
    <b v="1"/>
    <x v="1484"/>
    <n v="68.815577078288939"/>
    <x v="2"/>
    <s v="hardware"/>
    <x v="1943"/>
    <x v="1942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x v="339"/>
    <b v="1"/>
    <x v="1485"/>
    <n v="176.200223588597"/>
    <x v="2"/>
    <s v="hardware"/>
    <x v="1944"/>
    <x v="1943"/>
  </r>
  <r>
    <n v="1945"/>
    <s v="Oval - The First Digital HandPan"/>
    <x v="1943"/>
    <n v="100000"/>
    <n v="348018"/>
    <x v="0"/>
    <x v="3"/>
    <s v="EUR"/>
    <n v="1436680958"/>
    <n v="1433224958"/>
    <b v="1"/>
    <x v="340"/>
    <b v="1"/>
    <x v="1486"/>
    <n v="511.79117647058825"/>
    <x v="2"/>
    <s v="hardware"/>
    <x v="1945"/>
    <x v="1944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x v="16"/>
    <b v="1"/>
    <x v="1487"/>
    <n v="160.44285714285715"/>
    <x v="2"/>
    <s v="hardware"/>
    <x v="1946"/>
    <x v="1945"/>
  </r>
  <r>
    <n v="1947"/>
    <s v="Fusion in a Bubblegum Machine"/>
    <x v="1945"/>
    <n v="800"/>
    <n v="805.07"/>
    <x v="0"/>
    <x v="0"/>
    <s v="USD"/>
    <n v="1258955940"/>
    <n v="1255730520"/>
    <b v="1"/>
    <x v="23"/>
    <b v="1"/>
    <x v="1488"/>
    <n v="35.003043478260871"/>
    <x v="2"/>
    <s v="hardware"/>
    <x v="1947"/>
    <x v="1946"/>
  </r>
  <r>
    <n v="1948"/>
    <s v="UDOO X86: The Most Powerful Maker Board Ever"/>
    <x v="1946"/>
    <n v="100000"/>
    <n v="800211"/>
    <x v="0"/>
    <x v="0"/>
    <s v="USD"/>
    <n v="1465232520"/>
    <n v="1460557809"/>
    <b v="1"/>
    <x v="341"/>
    <b v="1"/>
    <x v="1489"/>
    <n v="188.50671378091872"/>
    <x v="2"/>
    <s v="hardware"/>
    <x v="1948"/>
    <x v="1947"/>
  </r>
  <r>
    <n v="1949"/>
    <s v="Shake Your Power"/>
    <x v="1947"/>
    <n v="50000"/>
    <n v="53001.3"/>
    <x v="0"/>
    <x v="1"/>
    <s v="GBP"/>
    <n v="1404986951"/>
    <n v="1402394951"/>
    <b v="1"/>
    <x v="342"/>
    <b v="1"/>
    <x v="1490"/>
    <n v="56.204984093319197"/>
    <x v="2"/>
    <s v="hardware"/>
    <x v="1949"/>
    <x v="1948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x v="343"/>
    <b v="1"/>
    <x v="1491"/>
    <n v="51.3054157782516"/>
    <x v="2"/>
    <s v="hardware"/>
    <x v="1950"/>
    <x v="1949"/>
  </r>
  <r>
    <n v="1951"/>
    <s v="Connect. Code. Create. With SBrick Plus"/>
    <x v="1949"/>
    <n v="50000"/>
    <n v="106222"/>
    <x v="0"/>
    <x v="0"/>
    <s v="USD"/>
    <n v="1478516737"/>
    <n v="1475921137"/>
    <b v="1"/>
    <x v="344"/>
    <b v="1"/>
    <x v="1492"/>
    <n v="127.36450839328538"/>
    <x v="2"/>
    <s v="hardware"/>
    <x v="1951"/>
    <x v="1950"/>
  </r>
  <r>
    <n v="1952"/>
    <s v="Nix Color Sensor"/>
    <x v="1950"/>
    <n v="35000"/>
    <n v="69465.33"/>
    <x v="0"/>
    <x v="5"/>
    <s v="CAD"/>
    <n v="1381934015"/>
    <n v="1378737215"/>
    <b v="1"/>
    <x v="345"/>
    <b v="1"/>
    <x v="1493"/>
    <n v="101.85532258064516"/>
    <x v="2"/>
    <s v="hardware"/>
    <x v="1952"/>
    <x v="1951"/>
  </r>
  <r>
    <n v="1953"/>
    <s v="NTH Music Synthesizer"/>
    <x v="1951"/>
    <n v="15000"/>
    <n v="33892"/>
    <x v="0"/>
    <x v="0"/>
    <s v="USD"/>
    <n v="1330657200"/>
    <n v="1328158065"/>
    <b v="1"/>
    <x v="206"/>
    <b v="1"/>
    <x v="1494"/>
    <n v="230.55782312925169"/>
    <x v="2"/>
    <s v="hardware"/>
    <x v="1953"/>
    <x v="1952"/>
  </r>
  <r>
    <n v="1954"/>
    <s v="Orison â€“ Rethink the Power of Energy"/>
    <x v="1952"/>
    <n v="50000"/>
    <n v="349474"/>
    <x v="0"/>
    <x v="0"/>
    <s v="USD"/>
    <n v="1457758800"/>
    <n v="1453730176"/>
    <b v="1"/>
    <x v="119"/>
    <b v="1"/>
    <x v="1495"/>
    <n v="842.10602409638557"/>
    <x v="2"/>
    <s v="hardware"/>
    <x v="1954"/>
    <x v="1953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x v="126"/>
    <b v="1"/>
    <x v="1496"/>
    <n v="577.27593103448271"/>
    <x v="2"/>
    <s v="hardware"/>
    <x v="1955"/>
    <x v="1954"/>
  </r>
  <r>
    <n v="1956"/>
    <s v="Sparx Skate Sharpener - Pro Skate Sharpening. At Home."/>
    <x v="1954"/>
    <n v="60000"/>
    <n v="176420"/>
    <x v="0"/>
    <x v="0"/>
    <s v="USD"/>
    <n v="1429391405"/>
    <n v="1425507005"/>
    <b v="1"/>
    <x v="346"/>
    <b v="1"/>
    <x v="1497"/>
    <n v="483.34246575342468"/>
    <x v="2"/>
    <s v="hardware"/>
    <x v="1956"/>
    <x v="1955"/>
  </r>
  <r>
    <n v="1957"/>
    <s v="freeSoC and freeSoC Mini"/>
    <x v="1955"/>
    <n v="30000"/>
    <n v="50251.41"/>
    <x v="0"/>
    <x v="0"/>
    <s v="USD"/>
    <n v="1351304513"/>
    <n v="1348712513"/>
    <b v="1"/>
    <x v="347"/>
    <b v="1"/>
    <x v="1498"/>
    <n v="76.138500000000008"/>
    <x v="2"/>
    <s v="hardware"/>
    <x v="1957"/>
    <x v="1956"/>
  </r>
  <r>
    <n v="1958"/>
    <s v="Mojo: Digital Design for the Hobbyist"/>
    <x v="1956"/>
    <n v="7000"/>
    <n v="100490.02"/>
    <x v="0"/>
    <x v="0"/>
    <s v="USD"/>
    <n v="1364078561"/>
    <n v="1361490161"/>
    <b v="1"/>
    <x v="348"/>
    <b v="1"/>
    <x v="1499"/>
    <n v="74.107684365781708"/>
    <x v="2"/>
    <s v="hardware"/>
    <x v="1958"/>
    <x v="1957"/>
  </r>
  <r>
    <n v="1959"/>
    <s v="Heat Seek NYC"/>
    <x v="1957"/>
    <n v="10000"/>
    <n v="15673.44"/>
    <x v="0"/>
    <x v="0"/>
    <s v="USD"/>
    <n v="1412121600"/>
    <n v="1408565860"/>
    <b v="1"/>
    <x v="349"/>
    <b v="1"/>
    <x v="1500"/>
    <n v="36.965660377358489"/>
    <x v="2"/>
    <s v="hardware"/>
    <x v="1959"/>
    <x v="1958"/>
  </r>
  <r>
    <n v="1960"/>
    <s v="TREKKAYAK"/>
    <x v="1958"/>
    <n v="70000"/>
    <n v="82532"/>
    <x v="0"/>
    <x v="11"/>
    <s v="SEK"/>
    <n v="1419151341"/>
    <n v="1416559341"/>
    <b v="1"/>
    <x v="51"/>
    <b v="1"/>
    <x v="1501"/>
    <n v="2500.969696969697"/>
    <x v="2"/>
    <s v="hardware"/>
    <x v="1960"/>
    <x v="1959"/>
  </r>
  <r>
    <n v="1961"/>
    <s v="Public Lab DIY Spectrometry Kit"/>
    <x v="1959"/>
    <n v="10000"/>
    <n v="110538.12"/>
    <x v="0"/>
    <x v="0"/>
    <s v="USD"/>
    <n v="1349495940"/>
    <n v="1346042417"/>
    <b v="1"/>
    <x v="350"/>
    <b v="1"/>
    <x v="1502"/>
    <n v="67.690214329454989"/>
    <x v="2"/>
    <s v="hardware"/>
    <x v="1961"/>
    <x v="1960"/>
  </r>
  <r>
    <n v="1962"/>
    <s v="AttoDuino - Turbocharged, Wireless, Arduino Compatible"/>
    <x v="1960"/>
    <n v="10000"/>
    <n v="19292.5"/>
    <x v="0"/>
    <x v="0"/>
    <s v="USD"/>
    <n v="1400006636"/>
    <n v="1397414636"/>
    <b v="1"/>
    <x v="351"/>
    <b v="1"/>
    <x v="1503"/>
    <n v="63.04738562091503"/>
    <x v="2"/>
    <s v="hardware"/>
    <x v="1962"/>
    <x v="1961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x v="242"/>
    <b v="1"/>
    <x v="1504"/>
    <n v="117.6"/>
    <x v="2"/>
    <s v="hardware"/>
    <x v="1963"/>
    <x v="1962"/>
  </r>
  <r>
    <n v="1964"/>
    <s v="Clairy: The Most Amazing Natural Air Purifier"/>
    <x v="1962"/>
    <n v="89200"/>
    <n v="231543.12"/>
    <x v="0"/>
    <x v="13"/>
    <s v="EUR"/>
    <n v="1461306772"/>
    <n v="1458714772"/>
    <b v="1"/>
    <x v="352"/>
    <b v="1"/>
    <x v="1505"/>
    <n v="180.75185011709601"/>
    <x v="2"/>
    <s v="hardware"/>
    <x v="1964"/>
    <x v="1963"/>
  </r>
  <r>
    <n v="1965"/>
    <s v="BoardX: The Open Source Miniature Motherboard [Redemption]"/>
    <x v="1963"/>
    <n v="5000"/>
    <n v="13114"/>
    <x v="0"/>
    <x v="0"/>
    <s v="USD"/>
    <n v="1326330000"/>
    <n v="1324433310"/>
    <b v="1"/>
    <x v="273"/>
    <b v="1"/>
    <x v="1506"/>
    <n v="127.32038834951456"/>
    <x v="2"/>
    <s v="hardware"/>
    <x v="1965"/>
    <x v="1964"/>
  </r>
  <r>
    <n v="1966"/>
    <s v="InkCase Plus: E Ink screen for Android phone"/>
    <x v="1964"/>
    <n v="100000"/>
    <n v="206743.09"/>
    <x v="0"/>
    <x v="0"/>
    <s v="USD"/>
    <n v="1408021098"/>
    <n v="1405429098"/>
    <b v="1"/>
    <x v="353"/>
    <b v="1"/>
    <x v="1507"/>
    <n v="136.6444745538665"/>
    <x v="2"/>
    <s v="hardware"/>
    <x v="1966"/>
    <x v="1965"/>
  </r>
  <r>
    <n v="1967"/>
    <s v="Ion: A Music Detecting Mood Light with Bluetooth Low Energy"/>
    <x v="1965"/>
    <n v="20000"/>
    <n v="74026"/>
    <x v="0"/>
    <x v="0"/>
    <s v="USD"/>
    <n v="1398959729"/>
    <n v="1396367729"/>
    <b v="1"/>
    <x v="316"/>
    <b v="1"/>
    <x v="1508"/>
    <n v="182.78024691358024"/>
    <x v="2"/>
    <s v="hardware"/>
    <x v="1967"/>
    <x v="1966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x v="354"/>
    <b v="1"/>
    <x v="1509"/>
    <n v="279.37843137254902"/>
    <x v="2"/>
    <s v="hardware"/>
    <x v="1968"/>
    <x v="1967"/>
  </r>
  <r>
    <n v="1969"/>
    <s v="Puck.js - the ground-breaking bluetooth beacon"/>
    <x v="1967"/>
    <n v="20000"/>
    <n v="115816"/>
    <x v="0"/>
    <x v="1"/>
    <s v="GBP"/>
    <n v="1470423668"/>
    <n v="1467831668"/>
    <b v="1"/>
    <x v="355"/>
    <b v="1"/>
    <x v="1510"/>
    <n v="61.375728669846318"/>
    <x v="2"/>
    <s v="hardware"/>
    <x v="1969"/>
    <x v="1968"/>
  </r>
  <r>
    <n v="1970"/>
    <s v="APOC: Mini Radiation Detector"/>
    <x v="1968"/>
    <n v="5000"/>
    <n v="56590"/>
    <x v="0"/>
    <x v="0"/>
    <s v="USD"/>
    <n v="1366429101"/>
    <n v="1361248701"/>
    <b v="1"/>
    <x v="356"/>
    <b v="1"/>
    <x v="1511"/>
    <n v="80.727532097004286"/>
    <x v="2"/>
    <s v="hardware"/>
    <x v="1970"/>
    <x v="1969"/>
  </r>
  <r>
    <n v="1971"/>
    <s v="castAR: the most versatile AR &amp; VR system"/>
    <x v="1969"/>
    <n v="400000"/>
    <n v="1052110.8700000001"/>
    <x v="0"/>
    <x v="0"/>
    <s v="USD"/>
    <n v="1384488000"/>
    <n v="1381752061"/>
    <b v="1"/>
    <x v="357"/>
    <b v="1"/>
    <x v="1512"/>
    <n v="272.35590732591254"/>
    <x v="2"/>
    <s v="hardware"/>
    <x v="1971"/>
    <x v="1970"/>
  </r>
  <r>
    <n v="1972"/>
    <s v="Jog It! Open source controller pendant for EMC2 and Mach3!"/>
    <x v="1970"/>
    <n v="2500"/>
    <n v="16862"/>
    <x v="0"/>
    <x v="0"/>
    <s v="USD"/>
    <n v="1353201444"/>
    <n v="1350605844"/>
    <b v="1"/>
    <x v="146"/>
    <b v="1"/>
    <x v="1513"/>
    <n v="70.848739495798313"/>
    <x v="2"/>
    <s v="hardware"/>
    <x v="1972"/>
    <x v="1971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x v="358"/>
    <b v="1"/>
    <x v="1514"/>
    <n v="247.94003412969283"/>
    <x v="2"/>
    <s v="hardware"/>
    <x v="1973"/>
    <x v="1972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x v="359"/>
    <b v="1"/>
    <x v="1515"/>
    <n v="186.81393034825871"/>
    <x v="2"/>
    <s v="hardware"/>
    <x v="1974"/>
    <x v="1973"/>
  </r>
  <r>
    <n v="1975"/>
    <s v="Bugle2: A DIY Phono Preamp"/>
    <x v="1973"/>
    <n v="16000"/>
    <n v="33393.339999999997"/>
    <x v="0"/>
    <x v="0"/>
    <s v="USD"/>
    <n v="1362938851"/>
    <n v="1360346851"/>
    <b v="1"/>
    <x v="35"/>
    <b v="1"/>
    <x v="1516"/>
    <n v="131.98948616600788"/>
    <x v="2"/>
    <s v="hardware"/>
    <x v="1975"/>
    <x v="1974"/>
  </r>
  <r>
    <n v="1976"/>
    <s v="Pi Lite white - Bright white LED display for Raspberry Pi"/>
    <x v="1974"/>
    <n v="4000"/>
    <n v="13864"/>
    <x v="0"/>
    <x v="1"/>
    <s v="GBP"/>
    <n v="1373751325"/>
    <n v="1371159325"/>
    <b v="1"/>
    <x v="360"/>
    <b v="1"/>
    <x v="1517"/>
    <n v="29.310782241014799"/>
    <x v="2"/>
    <s v="hardware"/>
    <x v="1976"/>
    <x v="1975"/>
  </r>
  <r>
    <n v="1977"/>
    <s v="Ario: Smart Lighting. Better Health."/>
    <x v="1975"/>
    <n v="50000"/>
    <n v="201165"/>
    <x v="0"/>
    <x v="0"/>
    <s v="USD"/>
    <n v="1450511940"/>
    <n v="1446527540"/>
    <b v="1"/>
    <x v="361"/>
    <b v="1"/>
    <x v="1518"/>
    <n v="245.02436053593178"/>
    <x v="2"/>
    <s v="hardware"/>
    <x v="1977"/>
    <x v="1976"/>
  </r>
  <r>
    <n v="1978"/>
    <s v="B9Creator - A High Resolution 3D Printer"/>
    <x v="1976"/>
    <n v="50000"/>
    <n v="513422.57"/>
    <x v="0"/>
    <x v="0"/>
    <s v="USD"/>
    <n v="1339484400"/>
    <n v="1336627492"/>
    <b v="1"/>
    <x v="362"/>
    <b v="1"/>
    <x v="1519"/>
    <n v="1323.2540463917526"/>
    <x v="2"/>
    <s v="hardware"/>
    <x v="1978"/>
    <x v="1977"/>
  </r>
  <r>
    <n v="1979"/>
    <s v="Skybuds - truly wireless earbuds and smartphone case"/>
    <x v="1977"/>
    <n v="200000"/>
    <n v="229802.31"/>
    <x v="0"/>
    <x v="0"/>
    <s v="USD"/>
    <n v="1447909140"/>
    <n v="1444734146"/>
    <b v="1"/>
    <x v="363"/>
    <b v="1"/>
    <x v="1520"/>
    <n v="282.65966789667897"/>
    <x v="2"/>
    <s v="hardware"/>
    <x v="1979"/>
    <x v="1978"/>
  </r>
  <r>
    <n v="1980"/>
    <s v="YOUMO - Your Smart Modular Power Strip"/>
    <x v="1978"/>
    <n v="50000"/>
    <n v="177412.01"/>
    <x v="0"/>
    <x v="12"/>
    <s v="EUR"/>
    <n v="1459684862"/>
    <n v="1456232462"/>
    <b v="1"/>
    <x v="364"/>
    <b v="1"/>
    <x v="1521"/>
    <n v="91.214401028277635"/>
    <x v="2"/>
    <s v="hardware"/>
    <x v="1980"/>
    <x v="1979"/>
  </r>
  <r>
    <n v="1981"/>
    <s v="Aspiring storyteller: connecting the dots"/>
    <x v="1979"/>
    <n v="7500"/>
    <n v="381"/>
    <x v="2"/>
    <x v="5"/>
    <s v="CAD"/>
    <n v="1404926665"/>
    <n v="1402334665"/>
    <b v="0"/>
    <x v="8"/>
    <b v="0"/>
    <x v="1522"/>
    <n v="31.75"/>
    <x v="8"/>
    <s v="people"/>
    <x v="1981"/>
    <x v="1980"/>
  </r>
  <r>
    <n v="1982"/>
    <s v="Lonely Boy: 55 male models 200s sensual expression"/>
    <x v="1980"/>
    <n v="180000"/>
    <n v="0"/>
    <x v="2"/>
    <x v="7"/>
    <s v="HKD"/>
    <n v="1480863887"/>
    <n v="1478268287"/>
    <b v="0"/>
    <x v="78"/>
    <b v="0"/>
    <x v="109"/>
    <e v="#DIV/0!"/>
    <x v="8"/>
    <s v="people"/>
    <x v="1982"/>
    <x v="1981"/>
  </r>
  <r>
    <n v="1983"/>
    <s v="Vegans of Hawai'i - 140'000 Strong?"/>
    <x v="1981"/>
    <n v="33000"/>
    <n v="1419"/>
    <x v="2"/>
    <x v="0"/>
    <s v="USD"/>
    <n v="1472799600"/>
    <n v="1470874618"/>
    <b v="0"/>
    <x v="38"/>
    <b v="0"/>
    <x v="1523"/>
    <n v="88.6875"/>
    <x v="8"/>
    <s v="people"/>
    <x v="1983"/>
    <x v="1982"/>
  </r>
  <r>
    <n v="1984"/>
    <s v="Love Locks - a photographic journey"/>
    <x v="1982"/>
    <n v="15000"/>
    <n v="3172"/>
    <x v="2"/>
    <x v="0"/>
    <s v="USD"/>
    <n v="1417377481"/>
    <n v="1412189881"/>
    <b v="0"/>
    <x v="63"/>
    <b v="0"/>
    <x v="1524"/>
    <n v="453.14285714285717"/>
    <x v="8"/>
    <s v="people"/>
    <x v="1984"/>
    <x v="1983"/>
  </r>
  <r>
    <n v="1985"/>
    <s v="Metrospective - photography project"/>
    <x v="1983"/>
    <n v="1600"/>
    <n v="51"/>
    <x v="2"/>
    <x v="1"/>
    <s v="GBP"/>
    <n v="1470178800"/>
    <n v="1467650771"/>
    <b v="0"/>
    <x v="80"/>
    <b v="0"/>
    <x v="1525"/>
    <n v="12.75"/>
    <x v="8"/>
    <s v="people"/>
    <x v="1985"/>
    <x v="1984"/>
  </r>
  <r>
    <n v="1986"/>
    <s v="Oddity Photography - help get us off the ground!"/>
    <x v="1984"/>
    <n v="2000"/>
    <n v="1"/>
    <x v="2"/>
    <x v="1"/>
    <s v="GBP"/>
    <n v="1457947483"/>
    <n v="1455359083"/>
    <b v="0"/>
    <x v="29"/>
    <b v="0"/>
    <x v="833"/>
    <n v="1"/>
    <x v="8"/>
    <s v="people"/>
    <x v="1986"/>
    <x v="1985"/>
  </r>
  <r>
    <n v="1987"/>
    <s v="Ethiopia: Beheld"/>
    <x v="1985"/>
    <n v="5500"/>
    <n v="2336"/>
    <x v="2"/>
    <x v="1"/>
    <s v="GBP"/>
    <n v="1425223276"/>
    <n v="1422631276"/>
    <b v="0"/>
    <x v="33"/>
    <b v="0"/>
    <x v="1526"/>
    <n v="83.428571428571431"/>
    <x v="8"/>
    <s v="people"/>
    <x v="1987"/>
    <x v="1986"/>
  </r>
  <r>
    <n v="1988"/>
    <s v="Phillip Michael Photography"/>
    <x v="1986"/>
    <n v="6000"/>
    <n v="25"/>
    <x v="2"/>
    <x v="0"/>
    <s v="USD"/>
    <n v="1440094742"/>
    <n v="1437502742"/>
    <b v="0"/>
    <x v="29"/>
    <b v="0"/>
    <x v="151"/>
    <n v="25"/>
    <x v="8"/>
    <s v="people"/>
    <x v="1988"/>
    <x v="1987"/>
  </r>
  <r>
    <n v="1989"/>
    <s v="Shutters of Hope: The Real Faces of Infertility"/>
    <x v="1987"/>
    <n v="5000"/>
    <n v="50"/>
    <x v="2"/>
    <x v="0"/>
    <s v="USD"/>
    <n v="1481473208"/>
    <n v="1478881208"/>
    <b v="0"/>
    <x v="29"/>
    <b v="0"/>
    <x v="460"/>
    <n v="50"/>
    <x v="8"/>
    <s v="people"/>
    <x v="1989"/>
    <x v="1988"/>
  </r>
  <r>
    <n v="1990"/>
    <s v="The Virgin of the Path"/>
    <x v="1988"/>
    <n v="3000"/>
    <n v="509"/>
    <x v="2"/>
    <x v="0"/>
    <s v="USD"/>
    <n v="1455338532"/>
    <n v="1454042532"/>
    <b v="0"/>
    <x v="81"/>
    <b v="0"/>
    <x v="1527"/>
    <n v="101.8"/>
    <x v="8"/>
    <s v="people"/>
    <x v="1990"/>
    <x v="1989"/>
  </r>
  <r>
    <n v="1991"/>
    <s v="Portraits of Resilience"/>
    <x v="1989"/>
    <n v="2000"/>
    <n v="140"/>
    <x v="2"/>
    <x v="0"/>
    <s v="USD"/>
    <n v="1435958786"/>
    <n v="1434144386"/>
    <b v="0"/>
    <x v="83"/>
    <b v="0"/>
    <x v="1528"/>
    <n v="46.666666666666664"/>
    <x v="8"/>
    <s v="people"/>
    <x v="1991"/>
    <x v="1990"/>
  </r>
  <r>
    <n v="1992"/>
    <s v="The Wonderful World of Princes &amp; Princesses"/>
    <x v="1990"/>
    <n v="1500"/>
    <n v="2"/>
    <x v="2"/>
    <x v="0"/>
    <s v="USD"/>
    <n v="1424229991"/>
    <n v="1421637991"/>
    <b v="0"/>
    <x v="84"/>
    <b v="0"/>
    <x v="1529"/>
    <n v="1"/>
    <x v="8"/>
    <s v="people"/>
    <x v="1992"/>
    <x v="1991"/>
  </r>
  <r>
    <n v="1993"/>
    <s v="Open a photography studio - photo shoots as rewards!"/>
    <x v="1991"/>
    <n v="2000"/>
    <n v="0"/>
    <x v="2"/>
    <x v="1"/>
    <s v="GBP"/>
    <n v="1450706837"/>
    <n v="1448114837"/>
    <b v="0"/>
    <x v="78"/>
    <b v="0"/>
    <x v="109"/>
    <e v="#DIV/0!"/>
    <x v="8"/>
    <s v="people"/>
    <x v="1993"/>
    <x v="1992"/>
  </r>
  <r>
    <n v="1994"/>
    <s v="The preservation of still and moving imagery"/>
    <x v="1992"/>
    <n v="3200"/>
    <n v="0"/>
    <x v="2"/>
    <x v="0"/>
    <s v="USD"/>
    <n v="1481072942"/>
    <n v="1475885342"/>
    <b v="0"/>
    <x v="78"/>
    <b v="0"/>
    <x v="109"/>
    <e v="#DIV/0!"/>
    <x v="8"/>
    <s v="people"/>
    <x v="1994"/>
    <x v="1993"/>
  </r>
  <r>
    <n v="1995"/>
    <s v="The Girl With(out) The Camera"/>
    <x v="1993"/>
    <n v="1000"/>
    <n v="78"/>
    <x v="2"/>
    <x v="5"/>
    <s v="CAD"/>
    <n v="1437082736"/>
    <n v="1435354736"/>
    <b v="0"/>
    <x v="83"/>
    <b v="0"/>
    <x v="1530"/>
    <n v="26"/>
    <x v="8"/>
    <s v="people"/>
    <x v="1995"/>
    <x v="1994"/>
  </r>
  <r>
    <n v="1996"/>
    <s v="Life through the eye of war worldwide"/>
    <x v="1994"/>
    <n v="133800"/>
    <n v="0"/>
    <x v="2"/>
    <x v="0"/>
    <s v="USD"/>
    <n v="1405021211"/>
    <n v="1402429211"/>
    <b v="0"/>
    <x v="78"/>
    <b v="0"/>
    <x v="109"/>
    <e v="#DIV/0!"/>
    <x v="8"/>
    <s v="people"/>
    <x v="1996"/>
    <x v="1995"/>
  </r>
  <r>
    <n v="1997"/>
    <s v="Photographically documenting my cultural travels"/>
    <x v="1995"/>
    <n v="6500"/>
    <n v="0"/>
    <x v="2"/>
    <x v="0"/>
    <s v="USD"/>
    <n v="1409091612"/>
    <n v="1406499612"/>
    <b v="0"/>
    <x v="78"/>
    <b v="0"/>
    <x v="109"/>
    <e v="#DIV/0!"/>
    <x v="8"/>
    <s v="people"/>
    <x v="1997"/>
    <x v="1996"/>
  </r>
  <r>
    <n v="1998"/>
    <s v="Photography from Below"/>
    <x v="1996"/>
    <n v="2500"/>
    <n v="655"/>
    <x v="2"/>
    <x v="0"/>
    <s v="USD"/>
    <n v="1406861438"/>
    <n v="1402973438"/>
    <b v="0"/>
    <x v="83"/>
    <b v="0"/>
    <x v="1531"/>
    <n v="218.33333333333334"/>
    <x v="8"/>
    <s v="people"/>
    <x v="1998"/>
    <x v="1997"/>
  </r>
  <r>
    <n v="1999"/>
    <s v="Planet Venus"/>
    <x v="1997"/>
    <n v="31000"/>
    <n v="236"/>
    <x v="2"/>
    <x v="1"/>
    <s v="GBP"/>
    <n v="1415882108"/>
    <n v="1413286508"/>
    <b v="0"/>
    <x v="63"/>
    <b v="0"/>
    <x v="1532"/>
    <n v="33.714285714285715"/>
    <x v="8"/>
    <s v="people"/>
    <x v="1999"/>
    <x v="1998"/>
  </r>
  <r>
    <n v="2000"/>
    <s v="Jacs+Cam 2016 calendar"/>
    <x v="1998"/>
    <n v="5000"/>
    <n v="625"/>
    <x v="2"/>
    <x v="5"/>
    <s v="CAD"/>
    <n v="1452120613"/>
    <n v="1449528613"/>
    <b v="0"/>
    <x v="20"/>
    <b v="0"/>
    <x v="856"/>
    <n v="25"/>
    <x v="8"/>
    <s v="people"/>
    <x v="2000"/>
    <x v="1999"/>
  </r>
  <r>
    <n v="2001"/>
    <s v="Nuimo: Seamless Smart Home Interface"/>
    <x v="1999"/>
    <n v="55000"/>
    <n v="210171"/>
    <x v="0"/>
    <x v="12"/>
    <s v="EUR"/>
    <n v="1434139200"/>
    <n v="1431406916"/>
    <b v="1"/>
    <x v="365"/>
    <b v="1"/>
    <x v="1533"/>
    <n v="128.38790470372632"/>
    <x v="2"/>
    <s v="hardware"/>
    <x v="2001"/>
    <x v="200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x v="366"/>
    <b v="1"/>
    <x v="1534"/>
    <n v="78.834261818181815"/>
    <x v="2"/>
    <s v="hardware"/>
    <x v="2002"/>
    <x v="2001"/>
  </r>
  <r>
    <n v="2003"/>
    <s v="velosynth"/>
    <x v="2001"/>
    <n v="500"/>
    <n v="1560"/>
    <x v="0"/>
    <x v="0"/>
    <s v="USD"/>
    <n v="1278111600"/>
    <n v="1276830052"/>
    <b v="1"/>
    <x v="57"/>
    <b v="1"/>
    <x v="1535"/>
    <n v="91.764705882352942"/>
    <x v="2"/>
    <s v="hardware"/>
    <x v="2003"/>
    <x v="2002"/>
  </r>
  <r>
    <n v="2004"/>
    <s v="Printeer - a 3D printer for kids &amp; schools"/>
    <x v="2002"/>
    <n v="50000"/>
    <n v="117210.24000000001"/>
    <x v="0"/>
    <x v="0"/>
    <s v="USD"/>
    <n v="1405002663"/>
    <n v="1402410663"/>
    <b v="1"/>
    <x v="178"/>
    <b v="1"/>
    <x v="1536"/>
    <n v="331.10237288135596"/>
    <x v="2"/>
    <s v="hardware"/>
    <x v="2004"/>
    <x v="2003"/>
  </r>
  <r>
    <n v="2005"/>
    <s v="bassAware Holster"/>
    <x v="2003"/>
    <n v="30000"/>
    <n v="37104.03"/>
    <x v="0"/>
    <x v="0"/>
    <s v="USD"/>
    <n v="1381895940"/>
    <n v="1379532618"/>
    <b v="1"/>
    <x v="277"/>
    <b v="1"/>
    <x v="1537"/>
    <n v="194.26193717277485"/>
    <x v="2"/>
    <s v="hardware"/>
    <x v="2005"/>
    <x v="2004"/>
  </r>
  <r>
    <n v="2006"/>
    <s v="MAID Oven - Make All Incredible Dishes"/>
    <x v="2004"/>
    <n v="50000"/>
    <n v="123920"/>
    <x v="0"/>
    <x v="0"/>
    <s v="USD"/>
    <n v="1417611645"/>
    <n v="1414584045"/>
    <b v="1"/>
    <x v="175"/>
    <b v="1"/>
    <x v="1538"/>
    <n v="408.97689768976898"/>
    <x v="2"/>
    <s v="hardware"/>
    <x v="2006"/>
    <x v="2005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x v="89"/>
    <b v="1"/>
    <x v="1539"/>
    <n v="84.459270072992695"/>
    <x v="2"/>
    <s v="hardware"/>
    <x v="2007"/>
    <x v="2006"/>
  </r>
  <r>
    <n v="2008"/>
    <s v="smartCaster: Open source automatic roto-casting machine"/>
    <x v="2006"/>
    <n v="1570.79"/>
    <n v="1839"/>
    <x v="0"/>
    <x v="0"/>
    <s v="USD"/>
    <n v="1316442622"/>
    <n v="1312641022"/>
    <b v="1"/>
    <x v="14"/>
    <b v="1"/>
    <x v="1540"/>
    <n v="44.853658536585364"/>
    <x v="2"/>
    <s v="hardware"/>
    <x v="2008"/>
    <x v="2007"/>
  </r>
  <r>
    <n v="2009"/>
    <s v="KiÃ«n Light: Intelligent daylight at your fingertips"/>
    <x v="2007"/>
    <n v="50000"/>
    <n v="152579"/>
    <x v="0"/>
    <x v="12"/>
    <s v="EUR"/>
    <n v="1479890743"/>
    <n v="1476776743"/>
    <b v="1"/>
    <x v="367"/>
    <b v="1"/>
    <x v="1541"/>
    <n v="383.3643216080402"/>
    <x v="2"/>
    <s v="hardware"/>
    <x v="2009"/>
    <x v="2008"/>
  </r>
  <r>
    <n v="2010"/>
    <s v="Weighitz: Weigh Smarter"/>
    <x v="2008"/>
    <n v="30000"/>
    <n v="96015.9"/>
    <x v="0"/>
    <x v="0"/>
    <s v="USD"/>
    <n v="1471564491"/>
    <n v="1468972491"/>
    <b v="1"/>
    <x v="368"/>
    <b v="1"/>
    <x v="1542"/>
    <n v="55.276856649395505"/>
    <x v="2"/>
    <s v="hardware"/>
    <x v="2010"/>
    <x v="2009"/>
  </r>
  <r>
    <n v="2011"/>
    <s v="FLUXO â€“ The Worldâ€™s First Truly Smart Lamp"/>
    <x v="2009"/>
    <n v="50000"/>
    <n v="409782"/>
    <x v="0"/>
    <x v="15"/>
    <s v="EUR"/>
    <n v="1452553200"/>
    <n v="1449650173"/>
    <b v="1"/>
    <x v="369"/>
    <b v="1"/>
    <x v="1543"/>
    <n v="422.02059732234807"/>
    <x v="2"/>
    <s v="hardware"/>
    <x v="2011"/>
    <x v="2010"/>
  </r>
  <r>
    <n v="2012"/>
    <s v="FishBit: Your Aquarium Made Simple (Beta Release)"/>
    <x v="2010"/>
    <n v="5000"/>
    <n v="11745"/>
    <x v="0"/>
    <x v="0"/>
    <s v="USD"/>
    <n v="1423165441"/>
    <n v="1420573441"/>
    <b v="1"/>
    <x v="275"/>
    <b v="1"/>
    <x v="1544"/>
    <n v="64.180327868852459"/>
    <x v="2"/>
    <s v="hardware"/>
    <x v="2012"/>
    <x v="2011"/>
  </r>
  <r>
    <n v="2013"/>
    <s v="Portal: Turbocharged WiFi"/>
    <x v="2011"/>
    <n v="160000"/>
    <n v="791862"/>
    <x v="0"/>
    <x v="0"/>
    <s v="USD"/>
    <n v="1468019014"/>
    <n v="1462835014"/>
    <b v="1"/>
    <x v="370"/>
    <b v="1"/>
    <x v="1545"/>
    <n v="173.57781674704077"/>
    <x v="2"/>
    <s v="hardware"/>
    <x v="2013"/>
    <x v="2012"/>
  </r>
  <r>
    <n v="2014"/>
    <s v="3Doodler: The World's First 3D Printing Pen"/>
    <x v="2012"/>
    <n v="30000"/>
    <n v="2344134.67"/>
    <x v="0"/>
    <x v="0"/>
    <s v="USD"/>
    <n v="1364184539"/>
    <n v="1361250539"/>
    <b v="1"/>
    <x v="371"/>
    <b v="1"/>
    <x v="1546"/>
    <n v="88.601680840609291"/>
    <x v="2"/>
    <s v="hardware"/>
    <x v="2014"/>
    <x v="2013"/>
  </r>
  <r>
    <n v="2015"/>
    <s v="ExtraCore (Arduino Compatible)"/>
    <x v="2013"/>
    <n v="7200"/>
    <n v="8136.01"/>
    <x v="0"/>
    <x v="0"/>
    <s v="USD"/>
    <n v="1315602163"/>
    <n v="1313010163"/>
    <b v="1"/>
    <x v="372"/>
    <b v="1"/>
    <x v="1547"/>
    <n v="50.222283950617282"/>
    <x v="2"/>
    <s v="hardware"/>
    <x v="2015"/>
    <x v="2014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x v="373"/>
    <b v="1"/>
    <x v="1548"/>
    <n v="192.38876826722338"/>
    <x v="2"/>
    <s v="hardware"/>
    <x v="2016"/>
    <x v="2015"/>
  </r>
  <r>
    <n v="2017"/>
    <s v="SparkLab: the educational build-mobile!"/>
    <x v="2015"/>
    <n v="25000"/>
    <n v="31275.599999999999"/>
    <x v="0"/>
    <x v="0"/>
    <s v="USD"/>
    <n v="1332561600"/>
    <n v="1329873755"/>
    <b v="1"/>
    <x v="374"/>
    <b v="1"/>
    <x v="1549"/>
    <n v="73.416901408450698"/>
    <x v="2"/>
    <s v="hardware"/>
    <x v="2017"/>
    <x v="2016"/>
  </r>
  <r>
    <n v="2018"/>
    <s v="Scriba - the stylus reinvented"/>
    <x v="2016"/>
    <n v="65000"/>
    <n v="66458.23"/>
    <x v="0"/>
    <x v="17"/>
    <s v="EUR"/>
    <n v="1439455609"/>
    <n v="1436863609"/>
    <b v="1"/>
    <x v="375"/>
    <b v="1"/>
    <x v="1550"/>
    <n v="147.68495555555555"/>
    <x v="2"/>
    <s v="hardware"/>
    <x v="2018"/>
    <x v="2017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x v="376"/>
    <b v="1"/>
    <x v="1551"/>
    <n v="108.96848314606741"/>
    <x v="2"/>
    <s v="hardware"/>
    <x v="2019"/>
    <x v="2018"/>
  </r>
  <r>
    <n v="2020"/>
    <s v="Low Voltage Metal Sensor for use with Arduino type boards"/>
    <x v="2018"/>
    <n v="1500"/>
    <n v="2885"/>
    <x v="0"/>
    <x v="0"/>
    <s v="USD"/>
    <n v="1400108640"/>
    <n v="1396923624"/>
    <b v="1"/>
    <x v="259"/>
    <b v="1"/>
    <x v="1552"/>
    <n v="23.647540983606557"/>
    <x v="2"/>
    <s v="hardware"/>
    <x v="2020"/>
    <x v="2019"/>
  </r>
  <r>
    <n v="2021"/>
    <s v="m!lTone- Portable Air Synth &amp; MIDI controller"/>
    <x v="2019"/>
    <n v="5000"/>
    <n v="14055"/>
    <x v="0"/>
    <x v="0"/>
    <s v="USD"/>
    <n v="1411522897"/>
    <n v="1407634897"/>
    <b v="1"/>
    <x v="195"/>
    <b v="1"/>
    <x v="1553"/>
    <n v="147.94736842105263"/>
    <x v="2"/>
    <s v="hardware"/>
    <x v="2021"/>
    <x v="202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x v="166"/>
    <b v="1"/>
    <x v="1554"/>
    <n v="385.03692307692307"/>
    <x v="2"/>
    <s v="hardware"/>
    <x v="2022"/>
    <x v="2021"/>
  </r>
  <r>
    <n v="2023"/>
    <s v="Atmoph Window - Your Room Can Be Anywhere"/>
    <x v="2021"/>
    <n v="100000"/>
    <n v="161459"/>
    <x v="0"/>
    <x v="0"/>
    <s v="USD"/>
    <n v="1434017153"/>
    <n v="1431425153"/>
    <b v="1"/>
    <x v="377"/>
    <b v="1"/>
    <x v="1555"/>
    <n v="457.39093484419266"/>
    <x v="2"/>
    <s v="hardware"/>
    <x v="2023"/>
    <x v="2022"/>
  </r>
  <r>
    <n v="2024"/>
    <s v="RA 3D printer controller by Elefu"/>
    <x v="2022"/>
    <n v="4000"/>
    <n v="23414"/>
    <x v="0"/>
    <x v="0"/>
    <s v="USD"/>
    <n v="1344826800"/>
    <n v="1341875544"/>
    <b v="1"/>
    <x v="217"/>
    <b v="1"/>
    <x v="1556"/>
    <n v="222.99047619047619"/>
    <x v="2"/>
    <s v="hardware"/>
    <x v="2024"/>
    <x v="2023"/>
  </r>
  <r>
    <n v="2025"/>
    <s v="BuddyGuard: Smart Home Security In One Device"/>
    <x v="2023"/>
    <n v="80000"/>
    <n v="160920"/>
    <x v="0"/>
    <x v="12"/>
    <s v="EUR"/>
    <n v="1433996746"/>
    <n v="1431404746"/>
    <b v="1"/>
    <x v="378"/>
    <b v="1"/>
    <x v="1557"/>
    <n v="220.74074074074073"/>
    <x v="2"/>
    <s v="hardware"/>
    <x v="2025"/>
    <x v="2024"/>
  </r>
  <r>
    <n v="2026"/>
    <s v="MIDI Sprout - Biodata Sonification Device"/>
    <x v="2024"/>
    <n v="25000"/>
    <n v="33370.769999999997"/>
    <x v="0"/>
    <x v="0"/>
    <s v="USD"/>
    <n v="1398052740"/>
    <n v="1394127585"/>
    <b v="1"/>
    <x v="379"/>
    <b v="1"/>
    <x v="1558"/>
    <n v="73.503898678414089"/>
    <x v="2"/>
    <s v="hardware"/>
    <x v="2026"/>
    <x v="2025"/>
  </r>
  <r>
    <n v="2027"/>
    <s v="Cmoar Virtual Reality Headset with integrated electronics"/>
    <x v="2025"/>
    <n v="100000"/>
    <n v="120249"/>
    <x v="0"/>
    <x v="0"/>
    <s v="USD"/>
    <n v="1427740319"/>
    <n v="1423855919"/>
    <b v="1"/>
    <x v="380"/>
    <b v="1"/>
    <x v="1559"/>
    <n v="223.09647495361781"/>
    <x v="2"/>
    <s v="hardware"/>
    <x v="2027"/>
    <x v="2026"/>
  </r>
  <r>
    <n v="2028"/>
    <s v="Building the Open Source Bussard Fusion Reactor "/>
    <x v="2026"/>
    <n v="3000"/>
    <n v="3785"/>
    <x v="0"/>
    <x v="0"/>
    <s v="USD"/>
    <n v="1268690100"/>
    <n v="1265493806"/>
    <b v="1"/>
    <x v="1"/>
    <b v="1"/>
    <x v="1560"/>
    <n v="47.911392405063289"/>
    <x v="2"/>
    <s v="hardware"/>
    <x v="2028"/>
    <x v="2027"/>
  </r>
  <r>
    <n v="2029"/>
    <s v="Lumin8 Pro"/>
    <x v="2027"/>
    <n v="2500"/>
    <n v="9030"/>
    <x v="0"/>
    <x v="0"/>
    <s v="USD"/>
    <n v="1409099481"/>
    <n v="1406507481"/>
    <b v="1"/>
    <x v="225"/>
    <b v="1"/>
    <x v="1561"/>
    <n v="96.063829787234042"/>
    <x v="2"/>
    <s v="hardware"/>
    <x v="2029"/>
    <x v="2028"/>
  </r>
  <r>
    <n v="2030"/>
    <s v="Picade: The arcade cabinet kit for your mini computer"/>
    <x v="2028"/>
    <n v="32768"/>
    <n v="74134"/>
    <x v="0"/>
    <x v="1"/>
    <s v="GBP"/>
    <n v="1354233296"/>
    <n v="1351641296"/>
    <b v="1"/>
    <x v="381"/>
    <b v="1"/>
    <x v="1562"/>
    <n v="118.6144"/>
    <x v="2"/>
    <s v="hardware"/>
    <x v="2030"/>
    <x v="2029"/>
  </r>
  <r>
    <n v="2031"/>
    <s v="Linkio: the $100 Smart Home Devices Solution"/>
    <x v="2029"/>
    <n v="50000"/>
    <n v="60175"/>
    <x v="0"/>
    <x v="9"/>
    <s v="EUR"/>
    <n v="1420765200"/>
    <n v="1417506853"/>
    <b v="1"/>
    <x v="278"/>
    <b v="1"/>
    <x v="1563"/>
    <n v="118.45472440944881"/>
    <x v="2"/>
    <s v="hardware"/>
    <x v="2031"/>
    <x v="2030"/>
  </r>
  <r>
    <n v="2032"/>
    <s v="PocketLab Voyager | Explore Science in Your World"/>
    <x v="2030"/>
    <n v="25000"/>
    <n v="76047"/>
    <x v="0"/>
    <x v="0"/>
    <s v="USD"/>
    <n v="1481778000"/>
    <n v="1479216874"/>
    <b v="1"/>
    <x v="382"/>
    <b v="1"/>
    <x v="1564"/>
    <n v="143.21468926553672"/>
    <x v="2"/>
    <s v="hardware"/>
    <x v="2032"/>
    <x v="2031"/>
  </r>
  <r>
    <n v="2033"/>
    <s v="BrewNanny Home Brew Monitor"/>
    <x v="2031"/>
    <n v="25000"/>
    <n v="44669"/>
    <x v="0"/>
    <x v="0"/>
    <s v="USD"/>
    <n v="1398477518"/>
    <n v="1395885518"/>
    <b v="1"/>
    <x v="150"/>
    <b v="1"/>
    <x v="1565"/>
    <n v="282.71518987341773"/>
    <x v="2"/>
    <s v="hardware"/>
    <x v="2033"/>
    <x v="2032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x v="278"/>
    <b v="1"/>
    <x v="1566"/>
    <n v="593.93620078740162"/>
    <x v="2"/>
    <s v="hardware"/>
    <x v="2034"/>
    <x v="2033"/>
  </r>
  <r>
    <n v="2035"/>
    <s v="OpenBCI: Biosensing for Everybody"/>
    <x v="2033"/>
    <n v="80000"/>
    <n v="168829.14"/>
    <x v="0"/>
    <x v="0"/>
    <s v="USD"/>
    <n v="1450486800"/>
    <n v="1446562807"/>
    <b v="1"/>
    <x v="383"/>
    <b v="1"/>
    <x v="1567"/>
    <n v="262.15704968944101"/>
    <x v="2"/>
    <s v="hardware"/>
    <x v="2035"/>
    <x v="2034"/>
  </r>
  <r>
    <n v="2036"/>
    <s v="L.E.D Portable Charger"/>
    <x v="2034"/>
    <n v="30000"/>
    <n v="39500.5"/>
    <x v="0"/>
    <x v="0"/>
    <s v="USD"/>
    <n v="1399668319"/>
    <n v="1397076319"/>
    <b v="1"/>
    <x v="384"/>
    <b v="1"/>
    <x v="1568"/>
    <n v="46.580778301886795"/>
    <x v="2"/>
    <s v="hardware"/>
    <x v="2036"/>
    <x v="2035"/>
  </r>
  <r>
    <n v="2037"/>
    <s v="Pedal Power -- Human Scale Energy For Everyday Tasks"/>
    <x v="2035"/>
    <n v="10000"/>
    <n v="30047.64"/>
    <x v="0"/>
    <x v="0"/>
    <s v="USD"/>
    <n v="1388383353"/>
    <n v="1383195753"/>
    <b v="1"/>
    <x v="385"/>
    <b v="1"/>
    <x v="1569"/>
    <n v="70.041118881118877"/>
    <x v="2"/>
    <s v="hardware"/>
    <x v="2037"/>
    <x v="2036"/>
  </r>
  <r>
    <n v="2038"/>
    <s v="OWL Programmable Effects Pedal"/>
    <x v="2036"/>
    <n v="8000"/>
    <n v="33641"/>
    <x v="0"/>
    <x v="1"/>
    <s v="GBP"/>
    <n v="1372701600"/>
    <n v="1369895421"/>
    <b v="1"/>
    <x v="386"/>
    <b v="1"/>
    <x v="1570"/>
    <n v="164.90686274509804"/>
    <x v="2"/>
    <s v="hardware"/>
    <x v="2038"/>
    <x v="2037"/>
  </r>
  <r>
    <n v="2039"/>
    <s v="ODIN2: Smart Projector for movies, video calls, and apps"/>
    <x v="2037"/>
    <n v="125000"/>
    <n v="170271"/>
    <x v="0"/>
    <x v="0"/>
    <s v="USD"/>
    <n v="1480568340"/>
    <n v="1477996325"/>
    <b v="1"/>
    <x v="169"/>
    <b v="1"/>
    <x v="1571"/>
    <n v="449.26385224274406"/>
    <x v="2"/>
    <s v="hardware"/>
    <x v="2039"/>
    <x v="2038"/>
  </r>
  <r>
    <n v="2040"/>
    <s v="Programmable Capacitor"/>
    <x v="2038"/>
    <n v="3000"/>
    <n v="7445.14"/>
    <x v="0"/>
    <x v="0"/>
    <s v="USD"/>
    <n v="1384557303"/>
    <n v="1383257703"/>
    <b v="1"/>
    <x v="197"/>
    <b v="1"/>
    <x v="1572"/>
    <n v="27.472841328413285"/>
    <x v="2"/>
    <s v="hardware"/>
    <x v="2040"/>
    <x v="2039"/>
  </r>
  <r>
    <n v="2041"/>
    <s v="The Aspect - Reinventing the Grow Light for Interior Design"/>
    <x v="2039"/>
    <n v="9500"/>
    <n v="17277"/>
    <x v="0"/>
    <x v="0"/>
    <s v="USD"/>
    <n v="1478785027"/>
    <n v="1476189427"/>
    <b v="0"/>
    <x v="148"/>
    <b v="1"/>
    <x v="1573"/>
    <n v="143.97499999999999"/>
    <x v="2"/>
    <s v="hardware"/>
    <x v="2041"/>
    <x v="2040"/>
  </r>
  <r>
    <n v="2042"/>
    <s v="SoundBrake- Headphone gadget alerts you to outside sounds"/>
    <x v="2040"/>
    <n v="10000"/>
    <n v="12353"/>
    <x v="0"/>
    <x v="0"/>
    <s v="USD"/>
    <n v="1453481974"/>
    <n v="1448297974"/>
    <b v="0"/>
    <x v="205"/>
    <b v="1"/>
    <x v="1574"/>
    <n v="88.23571428571428"/>
    <x v="2"/>
    <s v="hardware"/>
    <x v="2042"/>
    <x v="2041"/>
  </r>
  <r>
    <n v="2043"/>
    <s v="PS-1A Adjustable Miniature Switch Mode DC-DC Power Supply"/>
    <x v="2041"/>
    <n v="1385"/>
    <n v="7011"/>
    <x v="0"/>
    <x v="0"/>
    <s v="USD"/>
    <n v="1481432340"/>
    <n v="1476764077"/>
    <b v="0"/>
    <x v="189"/>
    <b v="1"/>
    <x v="1575"/>
    <n v="36.326424870466319"/>
    <x v="2"/>
    <s v="hardware"/>
    <x v="2043"/>
    <x v="2042"/>
  </r>
  <r>
    <n v="2044"/>
    <s v="PiSoC: Learn to Create"/>
    <x v="2042"/>
    <n v="15000"/>
    <n v="16232"/>
    <x v="0"/>
    <x v="0"/>
    <s v="USD"/>
    <n v="1434212714"/>
    <n v="1431620714"/>
    <b v="0"/>
    <x v="387"/>
    <b v="1"/>
    <x v="1576"/>
    <n v="90.177777777777777"/>
    <x v="2"/>
    <s v="hardware"/>
    <x v="2044"/>
    <x v="2043"/>
  </r>
  <r>
    <n v="2045"/>
    <s v="OPEN RAIL Open Source Linear Bearing System"/>
    <x v="2043"/>
    <n v="4900"/>
    <n v="40140.01"/>
    <x v="0"/>
    <x v="0"/>
    <s v="USD"/>
    <n v="1341799647"/>
    <n v="1339207647"/>
    <b v="0"/>
    <x v="40"/>
    <b v="1"/>
    <x v="1577"/>
    <n v="152.62361216730039"/>
    <x v="2"/>
    <s v="hardware"/>
    <x v="2045"/>
    <x v="2044"/>
  </r>
  <r>
    <n v="2046"/>
    <s v="CoAction Hero: 32-bit Open-Source ARM Cortex-M3 Board"/>
    <x v="2044"/>
    <n v="10000"/>
    <n v="12110"/>
    <x v="0"/>
    <x v="0"/>
    <s v="USD"/>
    <n v="1369282044"/>
    <n v="1366690044"/>
    <b v="0"/>
    <x v="37"/>
    <b v="1"/>
    <x v="1578"/>
    <n v="55.806451612903224"/>
    <x v="2"/>
    <s v="hardware"/>
    <x v="2046"/>
    <x v="2045"/>
  </r>
  <r>
    <n v="2047"/>
    <s v="KoalaSafe -  Healthier Internet. Happier Families."/>
    <x v="2045"/>
    <n v="98000"/>
    <n v="100939"/>
    <x v="0"/>
    <x v="2"/>
    <s v="AUD"/>
    <n v="1429228800"/>
    <n v="1426714870"/>
    <b v="0"/>
    <x v="388"/>
    <b v="1"/>
    <x v="1579"/>
    <n v="227.85327313769753"/>
    <x v="2"/>
    <s v="hardware"/>
    <x v="2047"/>
    <x v="2046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x v="389"/>
    <b v="1"/>
    <x v="1580"/>
    <n v="91.82989803350327"/>
    <x v="2"/>
    <s v="hardware"/>
    <x v="2048"/>
    <x v="2047"/>
  </r>
  <r>
    <n v="2049"/>
    <s v="LOCK8 - the World's First Smart Bike Lock"/>
    <x v="2047"/>
    <n v="50000"/>
    <n v="60095.35"/>
    <x v="0"/>
    <x v="1"/>
    <s v="GBP"/>
    <n v="1386025140"/>
    <n v="1382963963"/>
    <b v="0"/>
    <x v="390"/>
    <b v="1"/>
    <x v="1581"/>
    <n v="80.991037735849048"/>
    <x v="2"/>
    <s v="hardware"/>
    <x v="2049"/>
    <x v="2048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x v="203"/>
    <b v="1"/>
    <x v="1582"/>
    <n v="278.39411764705881"/>
    <x v="2"/>
    <s v="hardware"/>
    <x v="2050"/>
    <x v="2049"/>
  </r>
  <r>
    <n v="2051"/>
    <s v="YOYO WARRIOR - A premium yoyo for any budget"/>
    <x v="2049"/>
    <n v="8000"/>
    <n v="10429"/>
    <x v="0"/>
    <x v="0"/>
    <s v="USD"/>
    <n v="1388017937"/>
    <n v="1385425937"/>
    <b v="0"/>
    <x v="391"/>
    <b v="1"/>
    <x v="1583"/>
    <n v="43.095041322314053"/>
    <x v="2"/>
    <s v="hardware"/>
    <x v="2051"/>
    <x v="2050"/>
  </r>
  <r>
    <n v="2052"/>
    <s v="The World's Lightest &amp; Smartest E-Scooter  - ZAR"/>
    <x v="2050"/>
    <n v="50000"/>
    <n v="176524"/>
    <x v="0"/>
    <x v="0"/>
    <s v="USD"/>
    <n v="1455933653"/>
    <n v="1452045653"/>
    <b v="0"/>
    <x v="392"/>
    <b v="1"/>
    <x v="1584"/>
    <n v="326.29205175600737"/>
    <x v="2"/>
    <s v="hardware"/>
    <x v="2052"/>
    <x v="2051"/>
  </r>
  <r>
    <n v="2053"/>
    <s v="stockplop - the most advanced external hard drive enclosure"/>
    <x v="2051"/>
    <n v="5000"/>
    <n v="5051"/>
    <x v="0"/>
    <x v="0"/>
    <s v="USD"/>
    <n v="1448466551"/>
    <n v="1445870951"/>
    <b v="0"/>
    <x v="212"/>
    <b v="1"/>
    <x v="1585"/>
    <n v="41.743801652892564"/>
    <x v="2"/>
    <s v="hardware"/>
    <x v="2053"/>
    <x v="2052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x v="393"/>
    <b v="1"/>
    <x v="1586"/>
    <n v="64.020933977455712"/>
    <x v="2"/>
    <s v="hardware"/>
    <x v="2054"/>
    <x v="2053"/>
  </r>
  <r>
    <n v="2055"/>
    <s v="The I2C and SPI Education System"/>
    <x v="2053"/>
    <n v="6000"/>
    <n v="10045"/>
    <x v="0"/>
    <x v="0"/>
    <s v="USD"/>
    <n v="1417579200"/>
    <n v="1415031043"/>
    <b v="0"/>
    <x v="21"/>
    <b v="1"/>
    <x v="1587"/>
    <n v="99.455445544554451"/>
    <x v="2"/>
    <s v="hardware"/>
    <x v="2055"/>
    <x v="2054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x v="394"/>
    <b v="1"/>
    <x v="1588"/>
    <n v="138.49458483754512"/>
    <x v="2"/>
    <s v="hardware"/>
    <x v="2056"/>
    <x v="2055"/>
  </r>
  <r>
    <n v="2057"/>
    <s v="CableKnife - The World's best cable insulation stripper"/>
    <x v="2055"/>
    <n v="15000"/>
    <n v="30334.83"/>
    <x v="0"/>
    <x v="1"/>
    <s v="GBP"/>
    <n v="1456487532"/>
    <n v="1453895532"/>
    <b v="0"/>
    <x v="395"/>
    <b v="1"/>
    <x v="1589"/>
    <n v="45.547792792792798"/>
    <x v="2"/>
    <s v="hardware"/>
    <x v="2057"/>
    <x v="2056"/>
  </r>
  <r>
    <n v="2058"/>
    <s v="Raspberry Pi Debug Clip"/>
    <x v="2056"/>
    <n v="2560"/>
    <n v="4308"/>
    <x v="0"/>
    <x v="1"/>
    <s v="GBP"/>
    <n v="1425326400"/>
    <n v="1421916830"/>
    <b v="0"/>
    <x v="396"/>
    <b v="1"/>
    <x v="1590"/>
    <n v="10.507317073170732"/>
    <x v="2"/>
    <s v="hardware"/>
    <x v="2058"/>
    <x v="2057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x v="269"/>
    <b v="1"/>
    <x v="1591"/>
    <n v="114.76533333333333"/>
    <x v="2"/>
    <s v="hardware"/>
    <x v="2059"/>
    <x v="2058"/>
  </r>
  <r>
    <n v="2060"/>
    <s v="SmartQuad 4-Port (9.6 Amps / 48W) Travel USB Charger"/>
    <x v="2058"/>
    <n v="25000"/>
    <n v="49100"/>
    <x v="0"/>
    <x v="0"/>
    <s v="USD"/>
    <n v="1406129150"/>
    <n v="1400945150"/>
    <b v="0"/>
    <x v="397"/>
    <b v="1"/>
    <x v="1592"/>
    <n v="35.997067448680355"/>
    <x v="2"/>
    <s v="hardware"/>
    <x v="2060"/>
    <x v="2059"/>
  </r>
  <r>
    <n v="2061"/>
    <s v="Bibo Time! Maximize your Cocktail time in seconds!"/>
    <x v="2059"/>
    <n v="5000"/>
    <n v="5396"/>
    <x v="0"/>
    <x v="0"/>
    <s v="USD"/>
    <n v="1483208454"/>
    <n v="1480616454"/>
    <b v="0"/>
    <x v="2"/>
    <b v="1"/>
    <x v="1593"/>
    <n v="154.17142857142858"/>
    <x v="2"/>
    <s v="hardware"/>
    <x v="2061"/>
    <x v="2060"/>
  </r>
  <r>
    <n v="2062"/>
    <s v="Rho Board"/>
    <x v="2060"/>
    <n v="100000"/>
    <n v="114977"/>
    <x v="0"/>
    <x v="8"/>
    <s v="DKK"/>
    <n v="1458807098"/>
    <n v="1456218698"/>
    <b v="0"/>
    <x v="398"/>
    <b v="1"/>
    <x v="1594"/>
    <n v="566.38916256157631"/>
    <x v="2"/>
    <s v="hardware"/>
    <x v="2062"/>
    <x v="2061"/>
  </r>
  <r>
    <n v="2063"/>
    <s v="Up to 4 axis Beaglebone black based CNC control"/>
    <x v="2061"/>
    <n v="4000"/>
    <n v="5922"/>
    <x v="0"/>
    <x v="12"/>
    <s v="EUR"/>
    <n v="1463333701"/>
    <n v="1460482501"/>
    <b v="0"/>
    <x v="72"/>
    <b v="1"/>
    <x v="1595"/>
    <n v="120.85714285714286"/>
    <x v="2"/>
    <s v="hardware"/>
    <x v="2063"/>
    <x v="2062"/>
  </r>
  <r>
    <n v="2064"/>
    <s v="Lightpack â€” ambient backlight for your displays"/>
    <x v="2062"/>
    <n v="261962"/>
    <n v="500784.27"/>
    <x v="0"/>
    <x v="0"/>
    <s v="USD"/>
    <n v="1370001600"/>
    <n v="1366879523"/>
    <b v="0"/>
    <x v="399"/>
    <b v="1"/>
    <x v="1596"/>
    <n v="86.163845492085343"/>
    <x v="2"/>
    <s v="hardware"/>
    <x v="2064"/>
    <x v="2063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x v="400"/>
    <b v="1"/>
    <x v="1597"/>
    <n v="51.212114395886893"/>
    <x v="2"/>
    <s v="hardware"/>
    <x v="2065"/>
    <x v="2064"/>
  </r>
  <r>
    <n v="2066"/>
    <s v="Garage Beacon - Turn your phone into a garage door remote"/>
    <x v="2064"/>
    <n v="2000"/>
    <n v="4372"/>
    <x v="0"/>
    <x v="0"/>
    <s v="USD"/>
    <n v="1408818683"/>
    <n v="1406226683"/>
    <b v="0"/>
    <x v="71"/>
    <b v="1"/>
    <x v="1598"/>
    <n v="67.261538461538464"/>
    <x v="2"/>
    <s v="hardware"/>
    <x v="2066"/>
    <x v="2065"/>
  </r>
  <r>
    <n v="2067"/>
    <s v="Luminite (LED lighting)"/>
    <x v="2065"/>
    <n v="495"/>
    <n v="628"/>
    <x v="0"/>
    <x v="1"/>
    <s v="GBP"/>
    <n v="1432499376"/>
    <n v="1429648176"/>
    <b v="0"/>
    <x v="73"/>
    <b v="1"/>
    <x v="1599"/>
    <n v="62.8"/>
    <x v="2"/>
    <s v="hardware"/>
    <x v="2067"/>
    <x v="2066"/>
  </r>
  <r>
    <n v="2068"/>
    <s v="Netro - Scientifically Water Your Garden"/>
    <x v="2066"/>
    <n v="25000"/>
    <n v="26305.97"/>
    <x v="0"/>
    <x v="0"/>
    <s v="USD"/>
    <n v="1476994315"/>
    <n v="1474402315"/>
    <b v="0"/>
    <x v="88"/>
    <b v="1"/>
    <x v="1600"/>
    <n v="346.13118421052633"/>
    <x v="2"/>
    <s v="hardware"/>
    <x v="2068"/>
    <x v="2067"/>
  </r>
  <r>
    <n v="2069"/>
    <s v="RaceCapture and Podium: Race it. Share it. Prove it."/>
    <x v="2067"/>
    <n v="50000"/>
    <n v="64203.33"/>
    <x v="0"/>
    <x v="0"/>
    <s v="USD"/>
    <n v="1451776791"/>
    <n v="1449098391"/>
    <b v="0"/>
    <x v="40"/>
    <b v="1"/>
    <x v="1601"/>
    <n v="244.11912547528519"/>
    <x v="2"/>
    <s v="hardware"/>
    <x v="2069"/>
    <x v="2068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x v="401"/>
    <b v="1"/>
    <x v="1602"/>
    <n v="259.25424836601309"/>
    <x v="2"/>
    <s v="hardware"/>
    <x v="2070"/>
    <x v="2069"/>
  </r>
  <r>
    <n v="2071"/>
    <s v="easyFeed Automatic Pet Feeder w/ Webcam and Amazon Delivery"/>
    <x v="2069"/>
    <n v="20000"/>
    <n v="56146"/>
    <x v="0"/>
    <x v="0"/>
    <s v="USD"/>
    <n v="1475390484"/>
    <n v="1471502484"/>
    <b v="0"/>
    <x v="402"/>
    <b v="1"/>
    <x v="1603"/>
    <n v="201.96402877697841"/>
    <x v="2"/>
    <s v="hardware"/>
    <x v="2071"/>
    <x v="207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x v="403"/>
    <b v="1"/>
    <x v="1604"/>
    <n v="226.20857142857142"/>
    <x v="2"/>
    <s v="hardware"/>
    <x v="2072"/>
    <x v="2071"/>
  </r>
  <r>
    <n v="2073"/>
    <s v="abode - The Future of Home Security."/>
    <x v="2071"/>
    <n v="100000"/>
    <n v="152604.29999999999"/>
    <x v="0"/>
    <x v="0"/>
    <s v="USD"/>
    <n v="1431100918"/>
    <n v="1427212918"/>
    <b v="0"/>
    <x v="404"/>
    <b v="1"/>
    <x v="1605"/>
    <n v="324.69"/>
    <x v="2"/>
    <s v="hardware"/>
    <x v="2073"/>
    <x v="2072"/>
  </r>
  <r>
    <n v="2074"/>
    <s v="Advanced Simulation Products - PC Gaming Controllers"/>
    <x v="2072"/>
    <n v="600"/>
    <n v="615"/>
    <x v="0"/>
    <x v="0"/>
    <s v="USD"/>
    <n v="1462564182"/>
    <n v="1459972182"/>
    <b v="0"/>
    <x v="83"/>
    <b v="1"/>
    <x v="78"/>
    <n v="205"/>
    <x v="2"/>
    <s v="hardware"/>
    <x v="2074"/>
    <x v="2073"/>
  </r>
  <r>
    <n v="2075"/>
    <s v="The Practical Meter: Know your power!"/>
    <x v="2073"/>
    <n v="9999"/>
    <n v="167820.6"/>
    <x v="0"/>
    <x v="0"/>
    <s v="USD"/>
    <n v="1374769288"/>
    <n v="1372177288"/>
    <b v="0"/>
    <x v="405"/>
    <b v="1"/>
    <x v="1606"/>
    <n v="20.465926829268295"/>
    <x v="2"/>
    <s v="hardware"/>
    <x v="2075"/>
    <x v="2074"/>
  </r>
  <r>
    <n v="2076"/>
    <s v="Earin - The Worlds Smallest Wireless Earbuds"/>
    <x v="2074"/>
    <n v="179000"/>
    <n v="972594.99"/>
    <x v="0"/>
    <x v="1"/>
    <s v="GBP"/>
    <n v="1406149689"/>
    <n v="1402693689"/>
    <b v="0"/>
    <x v="406"/>
    <b v="1"/>
    <x v="1607"/>
    <n v="116.35303146309367"/>
    <x v="2"/>
    <s v="hardware"/>
    <x v="2076"/>
    <x v="2075"/>
  </r>
  <r>
    <n v="2077"/>
    <s v="4SeTVâ„¢ - Watch 4 TV Channels on Any Screen At Once"/>
    <x v="2075"/>
    <n v="50000"/>
    <n v="57754"/>
    <x v="0"/>
    <x v="0"/>
    <s v="USD"/>
    <n v="1433538000"/>
    <n v="1428541276"/>
    <b v="0"/>
    <x v="101"/>
    <b v="1"/>
    <x v="1608"/>
    <n v="307.20212765957444"/>
    <x v="2"/>
    <s v="hardware"/>
    <x v="2077"/>
    <x v="2076"/>
  </r>
  <r>
    <n v="2078"/>
    <s v="Hoterway - Hot shower from the first second"/>
    <x v="2076"/>
    <n v="20000"/>
    <n v="26241"/>
    <x v="0"/>
    <x v="3"/>
    <s v="EUR"/>
    <n v="1482085857"/>
    <n v="1479493857"/>
    <b v="0"/>
    <x v="53"/>
    <b v="1"/>
    <x v="1609"/>
    <n v="546.6875"/>
    <x v="2"/>
    <s v="hardware"/>
    <x v="2078"/>
    <x v="2077"/>
  </r>
  <r>
    <n v="2079"/>
    <s v="Pi PoE Switch HAT - power over Ethernet for Raspberry Pi"/>
    <x v="2077"/>
    <n v="10000"/>
    <n v="28817"/>
    <x v="0"/>
    <x v="1"/>
    <s v="GBP"/>
    <n v="1435258800"/>
    <n v="1432659793"/>
    <b v="0"/>
    <x v="407"/>
    <b v="1"/>
    <x v="1610"/>
    <n v="47.474464579901152"/>
    <x v="2"/>
    <s v="hardware"/>
    <x v="2079"/>
    <x v="2078"/>
  </r>
  <r>
    <n v="2080"/>
    <s v="Tinker Tie Beta - Programmable RGB LED Bow Tie!"/>
    <x v="2078"/>
    <n v="1000"/>
    <n v="5078"/>
    <x v="0"/>
    <x v="0"/>
    <s v="USD"/>
    <n v="1447286300"/>
    <n v="1444690700"/>
    <b v="0"/>
    <x v="133"/>
    <b v="1"/>
    <x v="1611"/>
    <n v="101.56"/>
    <x v="2"/>
    <s v="hardware"/>
    <x v="2080"/>
    <x v="2079"/>
  </r>
  <r>
    <n v="2081"/>
    <s v="Our Vintage Film: Summer Tour Kickstarter"/>
    <x v="2079"/>
    <n v="3500"/>
    <n v="4010"/>
    <x v="0"/>
    <x v="0"/>
    <s v="USD"/>
    <n v="1337144340"/>
    <n v="1333597555"/>
    <b v="0"/>
    <x v="165"/>
    <b v="1"/>
    <x v="1612"/>
    <n v="72.909090909090907"/>
    <x v="4"/>
    <s v="indie rock"/>
    <x v="2081"/>
    <x v="2080"/>
  </r>
  <r>
    <n v="2082"/>
    <s v="Nights On First's First CD!"/>
    <x v="2080"/>
    <n v="1500"/>
    <n v="1661"/>
    <x v="0"/>
    <x v="0"/>
    <s v="USD"/>
    <n v="1322106796"/>
    <n v="1316919196"/>
    <b v="0"/>
    <x v="44"/>
    <b v="1"/>
    <x v="1613"/>
    <n v="43.710526315789473"/>
    <x v="4"/>
    <s v="indie rock"/>
    <x v="2082"/>
    <x v="2081"/>
  </r>
  <r>
    <n v="2083"/>
    <s v="These Old Streets Album"/>
    <x v="2081"/>
    <n v="750"/>
    <n v="850"/>
    <x v="0"/>
    <x v="0"/>
    <s v="USD"/>
    <n v="1338830395"/>
    <n v="1336238395"/>
    <b v="0"/>
    <x v="20"/>
    <b v="1"/>
    <x v="1614"/>
    <n v="34"/>
    <x v="4"/>
    <s v="indie rock"/>
    <x v="2083"/>
    <x v="2082"/>
  </r>
  <r>
    <n v="2084"/>
    <s v="Project: Ballerina Black UK Tour"/>
    <x v="2082"/>
    <n v="3000"/>
    <n v="3250"/>
    <x v="0"/>
    <x v="0"/>
    <s v="USD"/>
    <n v="1399186740"/>
    <n v="1396468782"/>
    <b v="0"/>
    <x v="67"/>
    <b v="1"/>
    <x v="1002"/>
    <n v="70.652173913043484"/>
    <x v="4"/>
    <s v="indie rock"/>
    <x v="2084"/>
    <x v="2083"/>
  </r>
  <r>
    <n v="2085"/>
    <s v="Eikon // Dustin Hecocks Records His Debut Album"/>
    <x v="2083"/>
    <n v="6000"/>
    <n v="7412"/>
    <x v="0"/>
    <x v="0"/>
    <s v="USD"/>
    <n v="1342382587"/>
    <n v="1339790587"/>
    <b v="0"/>
    <x v="183"/>
    <b v="1"/>
    <x v="1615"/>
    <n v="89.301204819277103"/>
    <x v="4"/>
    <s v="indie rock"/>
    <x v="2085"/>
    <x v="2084"/>
  </r>
  <r>
    <n v="2086"/>
    <s v="Adam Sullivan - Recording 4 New EPs for 2012!"/>
    <x v="2084"/>
    <n v="4000"/>
    <n v="4028"/>
    <x v="0"/>
    <x v="0"/>
    <s v="USD"/>
    <n v="1323838740"/>
    <n v="1321200332"/>
    <b v="0"/>
    <x v="2"/>
    <b v="1"/>
    <x v="1616"/>
    <n v="115.08571428571429"/>
    <x v="4"/>
    <s v="indie rock"/>
    <x v="2086"/>
    <x v="2085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x v="20"/>
    <b v="1"/>
    <x v="1617"/>
    <n v="62.12"/>
    <x v="4"/>
    <s v="indie rock"/>
    <x v="2087"/>
    <x v="2086"/>
  </r>
  <r>
    <n v="2088"/>
    <s v="Chris Dorman - Sita worldwide"/>
    <x v="2086"/>
    <n v="3000"/>
    <n v="3465.32"/>
    <x v="0"/>
    <x v="0"/>
    <s v="USD"/>
    <n v="1284177540"/>
    <n v="1281028152"/>
    <b v="0"/>
    <x v="11"/>
    <b v="1"/>
    <x v="1618"/>
    <n v="46.204266666666669"/>
    <x v="4"/>
    <s v="indie rock"/>
    <x v="2088"/>
    <x v="2087"/>
  </r>
  <r>
    <n v="2089"/>
    <s v="Little Moses EP"/>
    <x v="2087"/>
    <n v="2500"/>
    <n v="3010.01"/>
    <x v="0"/>
    <x v="0"/>
    <s v="USD"/>
    <n v="1375408194"/>
    <n v="1372384194"/>
    <b v="0"/>
    <x v="95"/>
    <b v="1"/>
    <x v="1619"/>
    <n v="48.54854838709678"/>
    <x v="4"/>
    <s v="indie rock"/>
    <x v="2089"/>
    <x v="2088"/>
  </r>
  <r>
    <n v="2090"/>
    <s v="Insect Surfers 2013 Release !"/>
    <x v="2088"/>
    <n v="8000"/>
    <n v="9203.23"/>
    <x v="0"/>
    <x v="0"/>
    <s v="USD"/>
    <n v="1361696955"/>
    <n v="1359104955"/>
    <b v="0"/>
    <x v="322"/>
    <b v="1"/>
    <x v="1620"/>
    <n v="57.520187499999999"/>
    <x v="4"/>
    <s v="indie rock"/>
    <x v="2090"/>
    <x v="2089"/>
  </r>
  <r>
    <n v="2091"/>
    <s v="Tiffany Alvord's First Album of Original Songs"/>
    <x v="2089"/>
    <n v="18000"/>
    <n v="21684.2"/>
    <x v="0"/>
    <x v="0"/>
    <s v="USD"/>
    <n v="1299009600"/>
    <n v="1294818278"/>
    <b v="0"/>
    <x v="336"/>
    <b v="1"/>
    <x v="1621"/>
    <n v="88.147154471544724"/>
    <x v="4"/>
    <s v="indie rock"/>
    <x v="2091"/>
    <x v="2090"/>
  </r>
  <r>
    <n v="2092"/>
    <s v="Amy Lingamfelter's making of &quot;Open Safe Love&quot;."/>
    <x v="2090"/>
    <n v="6000"/>
    <n v="6077"/>
    <x v="0"/>
    <x v="0"/>
    <s v="USD"/>
    <n v="1318006732"/>
    <n v="1312822732"/>
    <b v="0"/>
    <x v="165"/>
    <b v="1"/>
    <x v="1622"/>
    <n v="110.49090909090908"/>
    <x v="4"/>
    <s v="indie rock"/>
    <x v="2092"/>
    <x v="2091"/>
  </r>
  <r>
    <n v="2093"/>
    <s v="Lift The Decade Debut Full-Length Record"/>
    <x v="2091"/>
    <n v="1500"/>
    <n v="1537"/>
    <x v="0"/>
    <x v="0"/>
    <s v="USD"/>
    <n v="1356211832"/>
    <n v="1351024232"/>
    <b v="0"/>
    <x v="23"/>
    <b v="1"/>
    <x v="95"/>
    <n v="66.826086956521735"/>
    <x v="4"/>
    <s v="indie rock"/>
    <x v="2093"/>
    <x v="2092"/>
  </r>
  <r>
    <n v="2094"/>
    <s v="Seashell Radio: Slick Machine album and US tour!"/>
    <x v="2092"/>
    <n v="3500"/>
    <n v="4219"/>
    <x v="0"/>
    <x v="0"/>
    <s v="USD"/>
    <n v="1330916400"/>
    <n v="1327969730"/>
    <b v="0"/>
    <x v="250"/>
    <b v="1"/>
    <x v="1623"/>
    <n v="58.597222222222221"/>
    <x v="4"/>
    <s v="indie rock"/>
    <x v="2094"/>
    <x v="2093"/>
  </r>
  <r>
    <n v="2095"/>
    <s v="&quot; Prodigal Daughter&quot; Recording Project"/>
    <x v="2093"/>
    <n v="2500"/>
    <n v="2500"/>
    <x v="0"/>
    <x v="0"/>
    <s v="USD"/>
    <n v="1317576973"/>
    <n v="1312392973"/>
    <b v="0"/>
    <x v="19"/>
    <b v="1"/>
    <x v="31"/>
    <n v="113.63636363636364"/>
    <x v="4"/>
    <s v="indie rock"/>
    <x v="2095"/>
    <x v="2094"/>
  </r>
  <r>
    <n v="2096"/>
    <s v="GBS Detroit Presents Shone Nuisance"/>
    <x v="2094"/>
    <n v="600"/>
    <n v="610"/>
    <x v="0"/>
    <x v="0"/>
    <s v="USD"/>
    <n v="1351223940"/>
    <n v="1349892735"/>
    <b v="0"/>
    <x v="25"/>
    <b v="1"/>
    <x v="658"/>
    <n v="43.571428571428569"/>
    <x v="4"/>
    <s v="indie rock"/>
    <x v="2096"/>
    <x v="2095"/>
  </r>
  <r>
    <n v="2097"/>
    <s v="Caverns of Sonora"/>
    <x v="2095"/>
    <n v="3000"/>
    <n v="3000"/>
    <x v="0"/>
    <x v="0"/>
    <s v="USD"/>
    <n v="1322751735"/>
    <n v="1317564135"/>
    <b v="0"/>
    <x v="44"/>
    <b v="1"/>
    <x v="31"/>
    <n v="78.94736842105263"/>
    <x v="4"/>
    <s v="indie rock"/>
    <x v="2097"/>
    <x v="2096"/>
  </r>
  <r>
    <n v="2098"/>
    <s v="The Christopher Battles EP"/>
    <x v="2096"/>
    <n v="6000"/>
    <n v="6020"/>
    <x v="0"/>
    <x v="0"/>
    <s v="USD"/>
    <n v="1331174635"/>
    <n v="1328582635"/>
    <b v="0"/>
    <x v="58"/>
    <b v="1"/>
    <x v="1415"/>
    <n v="188.125"/>
    <x v="4"/>
    <s v="indie rock"/>
    <x v="2098"/>
    <x v="2097"/>
  </r>
  <r>
    <n v="2099"/>
    <s v="Roosevelt Died."/>
    <x v="2097"/>
    <n v="3000"/>
    <n v="3971"/>
    <x v="0"/>
    <x v="0"/>
    <s v="USD"/>
    <n v="1435808400"/>
    <n v="1434650084"/>
    <b v="0"/>
    <x v="287"/>
    <b v="1"/>
    <x v="1624"/>
    <n v="63.031746031746032"/>
    <x v="4"/>
    <s v="indie rock"/>
    <x v="2099"/>
    <x v="2098"/>
  </r>
  <r>
    <n v="2100"/>
    <s v="GBS Detroit Presents The Skylit Letter"/>
    <x v="2098"/>
    <n v="600"/>
    <n v="820"/>
    <x v="0"/>
    <x v="0"/>
    <s v="USD"/>
    <n v="1341028740"/>
    <n v="1339704141"/>
    <b v="0"/>
    <x v="74"/>
    <b v="1"/>
    <x v="1625"/>
    <n v="30.37037037037037"/>
    <x v="4"/>
    <s v="indie rock"/>
    <x v="2100"/>
    <x v="2099"/>
  </r>
  <r>
    <n v="2101"/>
    <s v="The World War I's &quot;The Bite And The Boogie&quot;"/>
    <x v="2099"/>
    <n v="2000"/>
    <n v="2265"/>
    <x v="0"/>
    <x v="0"/>
    <s v="USD"/>
    <n v="1329104114"/>
    <n v="1323920114"/>
    <b v="0"/>
    <x v="34"/>
    <b v="1"/>
    <x v="1626"/>
    <n v="51.477272727272727"/>
    <x v="4"/>
    <s v="indie rock"/>
    <x v="2101"/>
    <x v="2100"/>
  </r>
  <r>
    <n v="2102"/>
    <s v="The Guru releases &quot;Native Sun&quot;"/>
    <x v="2100"/>
    <n v="1000"/>
    <n v="1360"/>
    <x v="0"/>
    <x v="0"/>
    <s v="USD"/>
    <n v="1304628648"/>
    <n v="1302036648"/>
    <b v="0"/>
    <x v="44"/>
    <b v="1"/>
    <x v="1627"/>
    <n v="35.789473684210527"/>
    <x v="4"/>
    <s v="indie rock"/>
    <x v="2102"/>
    <x v="2101"/>
  </r>
  <r>
    <n v="2103"/>
    <s v="Matthew Moon's New Album"/>
    <x v="2101"/>
    <n v="7777"/>
    <n v="11364"/>
    <x v="0"/>
    <x v="0"/>
    <s v="USD"/>
    <n v="1352488027"/>
    <n v="1349892427"/>
    <b v="0"/>
    <x v="248"/>
    <b v="1"/>
    <x v="1628"/>
    <n v="98.817391304347822"/>
    <x v="4"/>
    <s v="indie rock"/>
    <x v="2103"/>
    <x v="2102"/>
  </r>
  <r>
    <n v="2104"/>
    <s v="In the Raw: the ink &amp; the Echo's debut album"/>
    <x v="2102"/>
    <n v="800"/>
    <n v="1036"/>
    <x v="0"/>
    <x v="0"/>
    <s v="USD"/>
    <n v="1369958400"/>
    <n v="1367286434"/>
    <b v="0"/>
    <x v="77"/>
    <b v="1"/>
    <x v="1629"/>
    <n v="28"/>
    <x v="4"/>
    <s v="indie rock"/>
    <x v="2104"/>
    <x v="2103"/>
  </r>
  <r>
    <n v="2105"/>
    <s v="Layla The Wolf Debut E.P. &quot;Sugar&quot;"/>
    <x v="2103"/>
    <n v="2000"/>
    <n v="5080"/>
    <x v="0"/>
    <x v="0"/>
    <s v="USD"/>
    <n v="1416542400"/>
    <n v="1415472953"/>
    <b v="0"/>
    <x v="221"/>
    <b v="1"/>
    <x v="1630"/>
    <n v="51.313131313131315"/>
    <x v="4"/>
    <s v="indie rock"/>
    <x v="2105"/>
    <x v="210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x v="34"/>
    <b v="1"/>
    <x v="1631"/>
    <n v="53.522727272727273"/>
    <x v="4"/>
    <s v="indie rock"/>
    <x v="2106"/>
    <x v="2105"/>
  </r>
  <r>
    <n v="2107"/>
    <s v="ACKER Studio Album and Vinyl Pressing"/>
    <x v="2105"/>
    <n v="2000"/>
    <n v="2154.66"/>
    <x v="0"/>
    <x v="0"/>
    <s v="USD"/>
    <n v="1415815393"/>
    <n v="1413997393"/>
    <b v="0"/>
    <x v="6"/>
    <b v="1"/>
    <x v="1632"/>
    <n v="37.149310344827583"/>
    <x v="4"/>
    <s v="indie rock"/>
    <x v="2107"/>
    <x v="2106"/>
  </r>
  <r>
    <n v="2108"/>
    <s v="THE SADDEST LANDSCAPE: Deluxe Vinyl Reissues"/>
    <x v="2106"/>
    <n v="16000"/>
    <n v="17170"/>
    <x v="0"/>
    <x v="0"/>
    <s v="USD"/>
    <n v="1347249300"/>
    <n v="1344917580"/>
    <b v="0"/>
    <x v="277"/>
    <b v="1"/>
    <x v="1633"/>
    <n v="89.895287958115176"/>
    <x v="4"/>
    <s v="indie rock"/>
    <x v="2108"/>
    <x v="2107"/>
  </r>
  <r>
    <n v="2109"/>
    <s v="Skyline Sounds - First Studio Album (and Merch!)"/>
    <x v="2107"/>
    <n v="4000"/>
    <n v="4261"/>
    <x v="0"/>
    <x v="0"/>
    <s v="USD"/>
    <n v="1436115617"/>
    <n v="1433523617"/>
    <b v="0"/>
    <x v="244"/>
    <b v="1"/>
    <x v="1634"/>
    <n v="106.52500000000001"/>
    <x v="4"/>
    <s v="indie rock"/>
    <x v="2109"/>
    <x v="2108"/>
  </r>
  <r>
    <n v="2110"/>
    <s v="&quot;Vision&quot; - New Album - Brent Brown"/>
    <x v="2108"/>
    <n v="2000"/>
    <n v="2007"/>
    <x v="0"/>
    <x v="0"/>
    <s v="USD"/>
    <n v="1401253140"/>
    <n v="1398873969"/>
    <b v="0"/>
    <x v="44"/>
    <b v="1"/>
    <x v="28"/>
    <n v="52.815789473684212"/>
    <x v="4"/>
    <s v="indie rock"/>
    <x v="2110"/>
    <x v="2109"/>
  </r>
  <r>
    <n v="2111"/>
    <s v="Join us in releasing &quot;Evening Lights&quot; FREE online!"/>
    <x v="2109"/>
    <n v="2000"/>
    <n v="2130"/>
    <x v="0"/>
    <x v="0"/>
    <s v="USD"/>
    <n v="1313370000"/>
    <n v="1307594625"/>
    <b v="0"/>
    <x v="70"/>
    <b v="1"/>
    <x v="1635"/>
    <n v="54.615384615384613"/>
    <x v="4"/>
    <s v="indie rock"/>
    <x v="2111"/>
    <x v="2110"/>
  </r>
  <r>
    <n v="2112"/>
    <s v="BBB Kickstarter Two"/>
    <x v="2110"/>
    <n v="300"/>
    <n v="300"/>
    <x v="0"/>
    <x v="0"/>
    <s v="USD"/>
    <n v="1366064193"/>
    <n v="1364854593"/>
    <b v="0"/>
    <x v="202"/>
    <b v="1"/>
    <x v="31"/>
    <n v="27.272727272727273"/>
    <x v="4"/>
    <s v="indie rock"/>
    <x v="2112"/>
    <x v="2111"/>
  </r>
  <r>
    <n v="2113"/>
    <s v="Summer Underground // Honeycomb LP"/>
    <x v="2111"/>
    <n v="7000"/>
    <n v="7340"/>
    <x v="0"/>
    <x v="0"/>
    <s v="USD"/>
    <n v="1411505176"/>
    <n v="1408481176"/>
    <b v="0"/>
    <x v="329"/>
    <b v="1"/>
    <x v="1636"/>
    <n v="68.598130841121488"/>
    <x v="4"/>
    <s v="indie rock"/>
    <x v="2113"/>
    <x v="2112"/>
  </r>
  <r>
    <n v="2114"/>
    <s v="THE RATIONALES present: The Distance in Between"/>
    <x v="2112"/>
    <n v="5000"/>
    <n v="5235"/>
    <x v="0"/>
    <x v="0"/>
    <s v="USD"/>
    <n v="1291870740"/>
    <n v="1286480070"/>
    <b v="0"/>
    <x v="206"/>
    <b v="1"/>
    <x v="1637"/>
    <n v="35.612244897959187"/>
    <x v="4"/>
    <s v="indie rock"/>
    <x v="2114"/>
    <x v="2113"/>
  </r>
  <r>
    <n v="2115"/>
    <s v="The Violet Tone and the City of Angels!"/>
    <x v="2113"/>
    <n v="1500"/>
    <n v="3385"/>
    <x v="0"/>
    <x v="0"/>
    <s v="USD"/>
    <n v="1298167001"/>
    <n v="1295575001"/>
    <b v="0"/>
    <x v="17"/>
    <b v="1"/>
    <x v="1638"/>
    <n v="94.027777777777771"/>
    <x v="4"/>
    <s v="indie rock"/>
    <x v="2115"/>
    <x v="21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x v="297"/>
    <b v="1"/>
    <x v="1639"/>
    <n v="526.45652173913038"/>
    <x v="4"/>
    <s v="indie rock"/>
    <x v="2116"/>
    <x v="2115"/>
  </r>
  <r>
    <n v="2117"/>
    <s v="You Said It Would Go Down Like This"/>
    <x v="2115"/>
    <n v="1200"/>
    <n v="1773"/>
    <x v="0"/>
    <x v="0"/>
    <s v="USD"/>
    <n v="1445921940"/>
    <n v="1444699549"/>
    <b v="0"/>
    <x v="2"/>
    <b v="1"/>
    <x v="1640"/>
    <n v="50.657142857142858"/>
    <x v="4"/>
    <s v="indie rock"/>
    <x v="2117"/>
    <x v="2116"/>
  </r>
  <r>
    <n v="2118"/>
    <s v="PORCHES. vs. THE U.S.A."/>
    <x v="2116"/>
    <n v="1000"/>
    <n v="1346.11"/>
    <x v="0"/>
    <x v="0"/>
    <s v="USD"/>
    <n v="1311538136"/>
    <n v="1308946136"/>
    <b v="0"/>
    <x v="57"/>
    <b v="1"/>
    <x v="1641"/>
    <n v="79.182941176470578"/>
    <x v="4"/>
    <s v="indie rock"/>
    <x v="2118"/>
    <x v="2117"/>
  </r>
  <r>
    <n v="2119"/>
    <s v="Big Long Now's Debut Album"/>
    <x v="2117"/>
    <n v="2000"/>
    <n v="2015"/>
    <x v="0"/>
    <x v="0"/>
    <s v="USD"/>
    <n v="1345086445"/>
    <n v="1342494445"/>
    <b v="0"/>
    <x v="19"/>
    <b v="1"/>
    <x v="1266"/>
    <n v="91.590909090909093"/>
    <x v="4"/>
    <s v="indie rock"/>
    <x v="2119"/>
    <x v="2118"/>
  </r>
  <r>
    <n v="2120"/>
    <s v="Hearty Har Full Length Album"/>
    <x v="2118"/>
    <n v="8000"/>
    <n v="8070.43"/>
    <x v="0"/>
    <x v="0"/>
    <s v="USD"/>
    <n v="1388617736"/>
    <n v="1384384136"/>
    <b v="0"/>
    <x v="50"/>
    <b v="1"/>
    <x v="1642"/>
    <n v="116.96275362318841"/>
    <x v="4"/>
    <s v="indie rock"/>
    <x v="2120"/>
    <x v="2119"/>
  </r>
  <r>
    <n v="2121"/>
    <s v="Legend of Decay"/>
    <x v="2119"/>
    <n v="50000"/>
    <n v="284"/>
    <x v="2"/>
    <x v="16"/>
    <s v="CHF"/>
    <n v="1484156948"/>
    <n v="1481564948"/>
    <b v="0"/>
    <x v="73"/>
    <b v="0"/>
    <x v="1643"/>
    <n v="28.4"/>
    <x v="6"/>
    <s v="video games"/>
    <x v="2121"/>
    <x v="2120"/>
  </r>
  <r>
    <n v="2122"/>
    <s v="CapitÃ¡n Kalani y el sindicato robÃ³tico"/>
    <x v="2120"/>
    <n v="80000"/>
    <n v="310"/>
    <x v="2"/>
    <x v="14"/>
    <s v="MXN"/>
    <n v="1483773169"/>
    <n v="1481181169"/>
    <b v="0"/>
    <x v="83"/>
    <b v="0"/>
    <x v="1644"/>
    <n v="103.33333333333333"/>
    <x v="6"/>
    <s v="video games"/>
    <x v="2122"/>
    <x v="2121"/>
  </r>
  <r>
    <n v="2123"/>
    <s v="3D Art for &quot;Extreme Hugtime Simulation Challenge&quot;"/>
    <x v="2121"/>
    <n v="500"/>
    <n v="50"/>
    <x v="2"/>
    <x v="0"/>
    <s v="USD"/>
    <n v="1268636340"/>
    <n v="1263982307"/>
    <b v="0"/>
    <x v="81"/>
    <b v="0"/>
    <x v="709"/>
    <n v="10"/>
    <x v="6"/>
    <s v="video games"/>
    <x v="2123"/>
    <x v="2122"/>
  </r>
  <r>
    <n v="2124"/>
    <s v="AZAMAR"/>
    <x v="2122"/>
    <n v="1100"/>
    <n v="115"/>
    <x v="2"/>
    <x v="0"/>
    <s v="USD"/>
    <n v="1291093200"/>
    <n v="1286930435"/>
    <b v="0"/>
    <x v="81"/>
    <b v="0"/>
    <x v="1645"/>
    <n v="23"/>
    <x v="6"/>
    <s v="video games"/>
    <x v="2124"/>
    <x v="2123"/>
  </r>
  <r>
    <n v="2125"/>
    <s v="Becoming - A Metaphysical Game About Mental Illness"/>
    <x v="2123"/>
    <n v="60000"/>
    <n v="852"/>
    <x v="2"/>
    <x v="0"/>
    <s v="USD"/>
    <n v="1438734833"/>
    <n v="1436142833"/>
    <b v="0"/>
    <x v="74"/>
    <b v="0"/>
    <x v="1646"/>
    <n v="31.555555555555557"/>
    <x v="6"/>
    <s v="video games"/>
    <x v="2125"/>
    <x v="2124"/>
  </r>
  <r>
    <n v="2126"/>
    <s v="DodgeBall Blitz"/>
    <x v="2124"/>
    <n v="20000"/>
    <n v="10"/>
    <x v="2"/>
    <x v="0"/>
    <s v="USD"/>
    <n v="1418080887"/>
    <n v="1415488887"/>
    <b v="0"/>
    <x v="84"/>
    <b v="0"/>
    <x v="833"/>
    <n v="5"/>
    <x v="6"/>
    <s v="video games"/>
    <x v="2126"/>
    <x v="2125"/>
  </r>
  <r>
    <n v="2127"/>
    <s v="Three Monkeys - Part 1: Into the Abyss"/>
    <x v="2125"/>
    <n v="28000"/>
    <n v="8076"/>
    <x v="2"/>
    <x v="1"/>
    <s v="GBP"/>
    <n v="1426158463"/>
    <n v="1423570063"/>
    <b v="0"/>
    <x v="163"/>
    <b v="0"/>
    <x v="1647"/>
    <n v="34.220338983050844"/>
    <x v="6"/>
    <s v="video games"/>
    <x v="2127"/>
    <x v="2126"/>
  </r>
  <r>
    <n v="2128"/>
    <s v="Makayla's Quest"/>
    <x v="2126"/>
    <n v="15000"/>
    <n v="25"/>
    <x v="2"/>
    <x v="5"/>
    <s v="CAD"/>
    <n v="1411324369"/>
    <n v="1406140369"/>
    <b v="0"/>
    <x v="29"/>
    <b v="0"/>
    <x v="874"/>
    <n v="25"/>
    <x v="6"/>
    <s v="video games"/>
    <x v="2128"/>
    <x v="2127"/>
  </r>
  <r>
    <n v="2129"/>
    <s v="Pretty Kitty Fuzzy"/>
    <x v="2127"/>
    <n v="2000"/>
    <n v="236"/>
    <x v="2"/>
    <x v="0"/>
    <s v="USD"/>
    <n v="1457570100"/>
    <n v="1454978100"/>
    <b v="0"/>
    <x v="8"/>
    <b v="0"/>
    <x v="1648"/>
    <n v="19.666666666666668"/>
    <x v="6"/>
    <s v="video games"/>
    <x v="2129"/>
    <x v="2128"/>
  </r>
  <r>
    <n v="2130"/>
    <s v="Wondrous Adventures: A Kid's Game"/>
    <x v="2128"/>
    <n v="42000"/>
    <n v="85"/>
    <x v="2"/>
    <x v="0"/>
    <s v="USD"/>
    <n v="1408154663"/>
    <n v="1405130663"/>
    <b v="0"/>
    <x v="80"/>
    <b v="0"/>
    <x v="1649"/>
    <n v="21.25"/>
    <x v="6"/>
    <s v="video games"/>
    <x v="2130"/>
    <x v="2129"/>
  </r>
  <r>
    <n v="2131"/>
    <s v="Scout's Honor"/>
    <x v="2129"/>
    <n v="500"/>
    <n v="25"/>
    <x v="2"/>
    <x v="0"/>
    <s v="USD"/>
    <n v="1436677091"/>
    <n v="1434085091"/>
    <b v="0"/>
    <x v="83"/>
    <b v="0"/>
    <x v="152"/>
    <n v="8.3333333333333339"/>
    <x v="6"/>
    <s v="video games"/>
    <x v="2131"/>
    <x v="2130"/>
  </r>
  <r>
    <n v="2132"/>
    <s v="Universe Rush"/>
    <x v="2130"/>
    <n v="100000"/>
    <n v="2112.9899999999998"/>
    <x v="2"/>
    <x v="0"/>
    <s v="USD"/>
    <n v="1391427692"/>
    <n v="1388835692"/>
    <b v="0"/>
    <x v="221"/>
    <b v="0"/>
    <x v="1650"/>
    <n v="21.34333333333333"/>
    <x v="6"/>
    <s v="video games"/>
    <x v="2132"/>
    <x v="2131"/>
  </r>
  <r>
    <n v="2133"/>
    <s v="Waddle Slide - An App for iPhone and Android"/>
    <x v="2131"/>
    <n v="1000"/>
    <n v="16"/>
    <x v="2"/>
    <x v="0"/>
    <s v="USD"/>
    <n v="1303628340"/>
    <n v="1300328399"/>
    <b v="0"/>
    <x v="83"/>
    <b v="0"/>
    <x v="1462"/>
    <n v="5.333333333333333"/>
    <x v="6"/>
    <s v="video games"/>
    <x v="2133"/>
    <x v="2132"/>
  </r>
  <r>
    <n v="2134"/>
    <s v="Prehistoric Landing"/>
    <x v="2132"/>
    <n v="6000"/>
    <n v="104"/>
    <x v="2"/>
    <x v="0"/>
    <s v="USD"/>
    <n v="1367097391"/>
    <n v="1364505391"/>
    <b v="0"/>
    <x v="83"/>
    <b v="0"/>
    <x v="1651"/>
    <n v="34.666666666666664"/>
    <x v="6"/>
    <s v="video games"/>
    <x v="2134"/>
    <x v="2133"/>
  </r>
  <r>
    <n v="2135"/>
    <s v="Tesla's Electric Mist"/>
    <x v="2133"/>
    <n v="5000"/>
    <n v="478"/>
    <x v="2"/>
    <x v="0"/>
    <s v="USD"/>
    <n v="1349392033"/>
    <n v="1346800033"/>
    <b v="0"/>
    <x v="19"/>
    <b v="0"/>
    <x v="1652"/>
    <n v="21.727272727272727"/>
    <x v="6"/>
    <s v="video games"/>
    <x v="2135"/>
    <x v="2134"/>
  </r>
  <r>
    <n v="2136"/>
    <s v="Dark Paradise"/>
    <x v="2134"/>
    <n v="80000"/>
    <n v="47.69"/>
    <x v="2"/>
    <x v="0"/>
    <s v="USD"/>
    <n v="1382184786"/>
    <n v="1379592786"/>
    <b v="0"/>
    <x v="80"/>
    <b v="0"/>
    <x v="1653"/>
    <n v="11.922499999999999"/>
    <x v="6"/>
    <s v="video games"/>
    <x v="2136"/>
    <x v="2135"/>
  </r>
  <r>
    <n v="2137"/>
    <s v="Late To The Party : A Cold War Espionage RPG in the Baltics"/>
    <x v="2135"/>
    <n v="50000"/>
    <n v="14203"/>
    <x v="2"/>
    <x v="5"/>
    <s v="CAD"/>
    <n v="1417804229"/>
    <n v="1415212229"/>
    <b v="0"/>
    <x v="408"/>
    <b v="0"/>
    <x v="1654"/>
    <n v="26.59737827715356"/>
    <x v="6"/>
    <s v="video games"/>
    <x v="2137"/>
    <x v="2136"/>
  </r>
  <r>
    <n v="2138"/>
    <s v="Tales Of Tameria - Dawning Light"/>
    <x v="2136"/>
    <n v="1000"/>
    <n v="128"/>
    <x v="2"/>
    <x v="1"/>
    <s v="GBP"/>
    <n v="1383959939"/>
    <n v="1381364339"/>
    <b v="0"/>
    <x v="8"/>
    <b v="0"/>
    <x v="1655"/>
    <n v="10.666666666666666"/>
    <x v="6"/>
    <s v="video games"/>
    <x v="2138"/>
    <x v="2137"/>
  </r>
  <r>
    <n v="2139"/>
    <s v="Manorkept"/>
    <x v="2137"/>
    <n v="30000"/>
    <n v="1626"/>
    <x v="2"/>
    <x v="0"/>
    <s v="USD"/>
    <n v="1478196008"/>
    <n v="1475604008"/>
    <b v="0"/>
    <x v="66"/>
    <b v="0"/>
    <x v="1656"/>
    <n v="29.035714285714285"/>
    <x v="6"/>
    <s v="video games"/>
    <x v="2139"/>
    <x v="2138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x v="202"/>
    <b v="0"/>
    <x v="1657"/>
    <n v="50.909090909090907"/>
    <x v="6"/>
    <s v="video games"/>
    <x v="2140"/>
    <x v="2139"/>
  </r>
  <r>
    <n v="2141"/>
    <s v="King of Consoles"/>
    <x v="2139"/>
    <n v="15000"/>
    <n v="0"/>
    <x v="2"/>
    <x v="0"/>
    <s v="USD"/>
    <n v="1415947159"/>
    <n v="1413351559"/>
    <b v="0"/>
    <x v="78"/>
    <b v="0"/>
    <x v="109"/>
    <e v="#DIV/0!"/>
    <x v="6"/>
    <s v="video games"/>
    <x v="2141"/>
    <x v="2140"/>
  </r>
  <r>
    <n v="2142"/>
    <s v="MEDiAN - The Colony (sci-fi exploration adventure game)"/>
    <x v="2140"/>
    <n v="10500"/>
    <n v="601"/>
    <x v="2"/>
    <x v="12"/>
    <s v="EUR"/>
    <n v="1451494210"/>
    <n v="1449075010"/>
    <b v="0"/>
    <x v="8"/>
    <b v="0"/>
    <x v="1658"/>
    <n v="50.083333333333336"/>
    <x v="6"/>
    <s v="video games"/>
    <x v="2142"/>
    <x v="2141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x v="81"/>
    <b v="0"/>
    <x v="1659"/>
    <n v="45"/>
    <x v="6"/>
    <s v="video games"/>
    <x v="2143"/>
    <x v="2142"/>
  </r>
  <r>
    <n v="2144"/>
    <s v="Project Starborn"/>
    <x v="2142"/>
    <n v="35500"/>
    <n v="607"/>
    <x v="2"/>
    <x v="0"/>
    <s v="USD"/>
    <n v="1379164040"/>
    <n v="1376399240"/>
    <b v="0"/>
    <x v="54"/>
    <b v="0"/>
    <x v="1660"/>
    <n v="25.291666666666668"/>
    <x v="6"/>
    <s v="video games"/>
    <x v="2144"/>
    <x v="2143"/>
  </r>
  <r>
    <n v="2145"/>
    <s v="Theocalypse - Mythology and Modern day collide in this RPG"/>
    <x v="2143"/>
    <n v="15000"/>
    <n v="4565"/>
    <x v="2"/>
    <x v="0"/>
    <s v="USD"/>
    <n v="1385534514"/>
    <n v="1382938914"/>
    <b v="0"/>
    <x v="30"/>
    <b v="0"/>
    <x v="1661"/>
    <n v="51.292134831460672"/>
    <x v="6"/>
    <s v="video games"/>
    <x v="2145"/>
    <x v="2144"/>
  </r>
  <r>
    <n v="2146"/>
    <s v="Nanaue eSports"/>
    <x v="2144"/>
    <n v="5000"/>
    <n v="1"/>
    <x v="2"/>
    <x v="0"/>
    <s v="USD"/>
    <n v="1455207510"/>
    <n v="1453997910"/>
    <b v="0"/>
    <x v="29"/>
    <b v="0"/>
    <x v="459"/>
    <n v="1"/>
    <x v="6"/>
    <s v="video games"/>
    <x v="2146"/>
    <x v="2145"/>
  </r>
  <r>
    <n v="2147"/>
    <s v="Johnny Rocketfingers 3"/>
    <x v="2145"/>
    <n v="390000"/>
    <n v="2716"/>
    <x v="2"/>
    <x v="0"/>
    <s v="USD"/>
    <n v="1416125148"/>
    <n v="1413356748"/>
    <b v="0"/>
    <x v="165"/>
    <b v="0"/>
    <x v="1662"/>
    <n v="49.381818181818183"/>
    <x v="6"/>
    <s v="video games"/>
    <x v="2147"/>
    <x v="2146"/>
  </r>
  <r>
    <n v="2148"/>
    <s v="ZomBlock's"/>
    <x v="2146"/>
    <n v="100"/>
    <n v="2"/>
    <x v="2"/>
    <x v="1"/>
    <s v="GBP"/>
    <n v="1427992582"/>
    <n v="1425404182"/>
    <b v="0"/>
    <x v="84"/>
    <b v="0"/>
    <x v="172"/>
    <n v="1"/>
    <x v="6"/>
    <s v="video games"/>
    <x v="2148"/>
    <x v="2147"/>
  </r>
  <r>
    <n v="2149"/>
    <s v="Project Gert on Xbox Live "/>
    <x v="2147"/>
    <n v="2000"/>
    <n v="0"/>
    <x v="2"/>
    <x v="0"/>
    <s v="USD"/>
    <n v="1280534400"/>
    <n v="1277512556"/>
    <b v="0"/>
    <x v="78"/>
    <b v="0"/>
    <x v="109"/>
    <e v="#DIV/0!"/>
    <x v="6"/>
    <s v="video games"/>
    <x v="2149"/>
    <x v="2148"/>
  </r>
  <r>
    <n v="2150"/>
    <s v="The Unknown Door"/>
    <x v="2148"/>
    <n v="50000"/>
    <n v="405"/>
    <x v="2"/>
    <x v="10"/>
    <s v="NOK"/>
    <n v="1468392599"/>
    <n v="1465800599"/>
    <b v="0"/>
    <x v="80"/>
    <b v="0"/>
    <x v="1663"/>
    <n v="101.25"/>
    <x v="6"/>
    <s v="video games"/>
    <x v="2150"/>
    <x v="2149"/>
  </r>
  <r>
    <n v="2151"/>
    <s v="Handee Job for PS4 Gets on Shark Tank"/>
    <x v="2149"/>
    <n v="45000"/>
    <n v="118"/>
    <x v="2"/>
    <x v="0"/>
    <s v="USD"/>
    <n v="1467231614"/>
    <n v="1464639614"/>
    <b v="0"/>
    <x v="79"/>
    <b v="0"/>
    <x v="1664"/>
    <n v="19.666666666666668"/>
    <x v="6"/>
    <s v="video games"/>
    <x v="2151"/>
    <x v="2150"/>
  </r>
  <r>
    <n v="2152"/>
    <s v="Space Shooter RPG+"/>
    <x v="2150"/>
    <n v="30000"/>
    <n v="50"/>
    <x v="2"/>
    <x v="0"/>
    <s v="USD"/>
    <n v="1394909909"/>
    <n v="1392321509"/>
    <b v="0"/>
    <x v="80"/>
    <b v="0"/>
    <x v="874"/>
    <n v="12.5"/>
    <x v="6"/>
    <s v="video games"/>
    <x v="2152"/>
    <x v="2151"/>
  </r>
  <r>
    <n v="2153"/>
    <s v="It's The GOD Complex"/>
    <x v="2151"/>
    <n v="372625"/>
    <n v="34"/>
    <x v="2"/>
    <x v="0"/>
    <s v="USD"/>
    <n v="1420876740"/>
    <n v="1417470718"/>
    <b v="0"/>
    <x v="80"/>
    <b v="0"/>
    <x v="1665"/>
    <n v="8.5"/>
    <x v="6"/>
    <s v="video games"/>
    <x v="2153"/>
    <x v="2152"/>
  </r>
  <r>
    <n v="2154"/>
    <s v="Demigods - Rise of the Children - Part 1 (Design)"/>
    <x v="2152"/>
    <n v="250"/>
    <n v="2"/>
    <x v="2"/>
    <x v="0"/>
    <s v="USD"/>
    <n v="1390921827"/>
    <n v="1389193827"/>
    <b v="0"/>
    <x v="84"/>
    <b v="0"/>
    <x v="417"/>
    <n v="1"/>
    <x v="6"/>
    <s v="video games"/>
    <x v="2154"/>
    <x v="2153"/>
  </r>
  <r>
    <n v="2155"/>
    <s v="VoxelMaze"/>
    <x v="2153"/>
    <n v="5000"/>
    <n v="115"/>
    <x v="2"/>
    <x v="1"/>
    <s v="GBP"/>
    <n v="1459443385"/>
    <n v="1456854985"/>
    <b v="0"/>
    <x v="81"/>
    <b v="0"/>
    <x v="1666"/>
    <n v="23"/>
    <x v="6"/>
    <s v="video games"/>
    <x v="2155"/>
    <x v="2154"/>
  </r>
  <r>
    <n v="2156"/>
    <s v="Beyond Black Space"/>
    <x v="2154"/>
    <n v="56000"/>
    <n v="1493"/>
    <x v="2"/>
    <x v="0"/>
    <s v="USD"/>
    <n v="1379363406"/>
    <n v="1375475406"/>
    <b v="0"/>
    <x v="183"/>
    <b v="0"/>
    <x v="1667"/>
    <n v="17.987951807228917"/>
    <x v="6"/>
    <s v="video games"/>
    <x v="2156"/>
    <x v="2155"/>
  </r>
  <r>
    <n v="2157"/>
    <s v="Nin"/>
    <x v="2155"/>
    <n v="75000"/>
    <n v="21144"/>
    <x v="2"/>
    <x v="0"/>
    <s v="USD"/>
    <n v="1482479940"/>
    <n v="1479684783"/>
    <b v="0"/>
    <x v="7"/>
    <b v="0"/>
    <x v="1668"/>
    <n v="370.94736842105266"/>
    <x v="6"/>
    <s v="video games"/>
    <x v="2157"/>
    <x v="2156"/>
  </r>
  <r>
    <n v="2158"/>
    <s v="PerfectGolf"/>
    <x v="2156"/>
    <n v="300000"/>
    <n v="19770.11"/>
    <x v="2"/>
    <x v="0"/>
    <s v="USD"/>
    <n v="1360009774"/>
    <n v="1356121774"/>
    <b v="0"/>
    <x v="409"/>
    <b v="0"/>
    <x v="1669"/>
    <n v="63.569485530546629"/>
    <x v="6"/>
    <s v="video games"/>
    <x v="2158"/>
    <x v="2157"/>
  </r>
  <r>
    <n v="2159"/>
    <s v="DeadRealm RPG Series for Android and iOS"/>
    <x v="2157"/>
    <n v="3600"/>
    <n v="26"/>
    <x v="2"/>
    <x v="0"/>
    <s v="USD"/>
    <n v="1310837574"/>
    <n v="1308245574"/>
    <b v="0"/>
    <x v="84"/>
    <b v="0"/>
    <x v="1670"/>
    <n v="13"/>
    <x v="6"/>
    <s v="video games"/>
    <x v="2159"/>
    <x v="2158"/>
  </r>
  <r>
    <n v="2160"/>
    <s v="Army vs Aliens - Currently in Alpha"/>
    <x v="2158"/>
    <n v="10000"/>
    <n v="85"/>
    <x v="2"/>
    <x v="0"/>
    <s v="USD"/>
    <n v="1337447105"/>
    <n v="1334855105"/>
    <b v="0"/>
    <x v="38"/>
    <b v="0"/>
    <x v="1671"/>
    <n v="5.3125"/>
    <x v="6"/>
    <s v="video games"/>
    <x v="2160"/>
    <x v="2159"/>
  </r>
  <r>
    <n v="2161"/>
    <s v="CallMeGhost DEBUT ALBUM preorder!"/>
    <x v="2159"/>
    <n v="400"/>
    <n v="463"/>
    <x v="0"/>
    <x v="0"/>
    <s v="USD"/>
    <n v="1443040059"/>
    <n v="1440448059"/>
    <b v="0"/>
    <x v="62"/>
    <b v="1"/>
    <x v="1672"/>
    <n v="35.615384615384613"/>
    <x v="4"/>
    <s v="rock"/>
    <x v="2161"/>
    <x v="2160"/>
  </r>
  <r>
    <n v="2162"/>
    <s v="&quot;Then &amp; Now&quot;"/>
    <x v="2160"/>
    <n v="4500"/>
    <n v="5052"/>
    <x v="0"/>
    <x v="0"/>
    <s v="USD"/>
    <n v="1406226191"/>
    <n v="1403547791"/>
    <b v="0"/>
    <x v="6"/>
    <b v="1"/>
    <x v="1146"/>
    <n v="87.103448275862064"/>
    <x v="4"/>
    <s v="rock"/>
    <x v="2162"/>
    <x v="2161"/>
  </r>
  <r>
    <n v="2163"/>
    <s v="Help MONGREL record our new cd !"/>
    <x v="2161"/>
    <n v="2500"/>
    <n v="3305"/>
    <x v="0"/>
    <x v="0"/>
    <s v="USD"/>
    <n v="1433735400"/>
    <n v="1429306520"/>
    <b v="0"/>
    <x v="34"/>
    <b v="1"/>
    <x v="1673"/>
    <n v="75.11363636363636"/>
    <x v="4"/>
    <s v="rock"/>
    <x v="2163"/>
    <x v="2162"/>
  </r>
  <r>
    <n v="2164"/>
    <s v="Rosaline debut record"/>
    <x v="2162"/>
    <n v="5500"/>
    <n v="5645"/>
    <x v="0"/>
    <x v="0"/>
    <s v="USD"/>
    <n v="1466827140"/>
    <n v="1464196414"/>
    <b v="0"/>
    <x v="183"/>
    <b v="1"/>
    <x v="1674"/>
    <n v="68.01204819277109"/>
    <x v="4"/>
    <s v="rock"/>
    <x v="2164"/>
    <x v="2163"/>
  </r>
  <r>
    <n v="2165"/>
    <s v="Le Temps Nous Est ComtÃ©"/>
    <x v="2163"/>
    <n v="2500"/>
    <n v="3466"/>
    <x v="0"/>
    <x v="6"/>
    <s v="EUR"/>
    <n v="1460127635"/>
    <n v="1457539235"/>
    <b v="0"/>
    <x v="27"/>
    <b v="1"/>
    <x v="1675"/>
    <n v="29.623931623931625"/>
    <x v="4"/>
    <s v="rock"/>
    <x v="2165"/>
    <x v="2164"/>
  </r>
  <r>
    <n v="2166"/>
    <s v="Johnny Rock &amp; Friends: For The Record"/>
    <x v="2164"/>
    <n v="2000"/>
    <n v="2932"/>
    <x v="0"/>
    <x v="0"/>
    <s v="USD"/>
    <n v="1417813618"/>
    <n v="1413922018"/>
    <b v="0"/>
    <x v="58"/>
    <b v="1"/>
    <x v="1676"/>
    <n v="91.625"/>
    <x v="4"/>
    <s v="rock"/>
    <x v="2166"/>
    <x v="2165"/>
  </r>
  <r>
    <n v="2167"/>
    <s v="Planes and Planets needs to get their EP finished!!"/>
    <x v="2165"/>
    <n v="150"/>
    <n v="180"/>
    <x v="0"/>
    <x v="0"/>
    <s v="USD"/>
    <n v="1347672937"/>
    <n v="1346463337"/>
    <b v="0"/>
    <x v="22"/>
    <b v="1"/>
    <x v="43"/>
    <n v="22.5"/>
    <x v="4"/>
    <s v="rock"/>
    <x v="2167"/>
    <x v="2166"/>
  </r>
  <r>
    <n v="2168"/>
    <s v="PIZAZZ: Pigeons Playing Ping Pong's New Album"/>
    <x v="2166"/>
    <n v="18000"/>
    <n v="21884.69"/>
    <x v="0"/>
    <x v="0"/>
    <s v="USD"/>
    <n v="1486702800"/>
    <n v="1484058261"/>
    <b v="0"/>
    <x v="158"/>
    <b v="1"/>
    <x v="1677"/>
    <n v="64.366735294117646"/>
    <x v="4"/>
    <s v="rock"/>
    <x v="2168"/>
    <x v="2167"/>
  </r>
  <r>
    <n v="2169"/>
    <s v="Pedals and Effects Arena Corner"/>
    <x v="2167"/>
    <n v="153"/>
    <n v="153"/>
    <x v="0"/>
    <x v="0"/>
    <s v="USD"/>
    <n v="1488473351"/>
    <n v="1488214151"/>
    <b v="0"/>
    <x v="63"/>
    <b v="1"/>
    <x v="31"/>
    <n v="21.857142857142858"/>
    <x v="4"/>
    <s v="rock"/>
    <x v="2169"/>
    <x v="2168"/>
  </r>
  <r>
    <n v="2170"/>
    <s v="STETSON'S NEW EP"/>
    <x v="2168"/>
    <n v="350"/>
    <n v="633"/>
    <x v="0"/>
    <x v="0"/>
    <s v="USD"/>
    <n v="1440266422"/>
    <n v="1436810422"/>
    <b v="0"/>
    <x v="10"/>
    <b v="1"/>
    <x v="1678"/>
    <n v="33.315789473684212"/>
    <x v="4"/>
    <s v="rock"/>
    <x v="2170"/>
    <x v="2169"/>
  </r>
  <r>
    <n v="2171"/>
    <s v="Brainspoonâ€™s New Record"/>
    <x v="2169"/>
    <n v="4000"/>
    <n v="4243"/>
    <x v="0"/>
    <x v="0"/>
    <s v="USD"/>
    <n v="1434949200"/>
    <n v="1431903495"/>
    <b v="0"/>
    <x v="5"/>
    <b v="1"/>
    <x v="1679"/>
    <n v="90.276595744680847"/>
    <x v="4"/>
    <s v="rock"/>
    <x v="2171"/>
    <x v="2170"/>
  </r>
  <r>
    <n v="2172"/>
    <s v="Hollow point 9, Sins Of Yesterday CD"/>
    <x v="2170"/>
    <n v="1000"/>
    <n v="1000"/>
    <x v="0"/>
    <x v="0"/>
    <s v="USD"/>
    <n v="1429365320"/>
    <n v="1426773320"/>
    <b v="0"/>
    <x v="62"/>
    <b v="1"/>
    <x v="31"/>
    <n v="76.92307692307692"/>
    <x v="4"/>
    <s v="rock"/>
    <x v="2172"/>
    <x v="2171"/>
  </r>
  <r>
    <n v="2173"/>
    <s v="Brother K's first full length album, One Eyed King"/>
    <x v="2171"/>
    <n v="4200"/>
    <n v="5331"/>
    <x v="0"/>
    <x v="0"/>
    <s v="USD"/>
    <n v="1378785540"/>
    <n v="1376066243"/>
    <b v="0"/>
    <x v="240"/>
    <b v="1"/>
    <x v="1680"/>
    <n v="59.233333333333334"/>
    <x v="4"/>
    <s v="rock"/>
    <x v="2173"/>
    <x v="2172"/>
  </r>
  <r>
    <n v="2174"/>
    <s v="Chivo Funge and the Extensions"/>
    <x v="2172"/>
    <n v="4000"/>
    <n v="4119"/>
    <x v="0"/>
    <x v="1"/>
    <s v="GBP"/>
    <n v="1462453307"/>
    <n v="1459861307"/>
    <b v="0"/>
    <x v="287"/>
    <b v="1"/>
    <x v="1681"/>
    <n v="65.38095238095238"/>
    <x v="4"/>
    <s v="rock"/>
    <x v="2174"/>
    <x v="2173"/>
  </r>
  <r>
    <n v="2175"/>
    <s v="Repulsur's First Record"/>
    <x v="2173"/>
    <n v="700"/>
    <n v="1750"/>
    <x v="0"/>
    <x v="0"/>
    <s v="USD"/>
    <n v="1469059986"/>
    <n v="1468455186"/>
    <b v="0"/>
    <x v="55"/>
    <b v="1"/>
    <x v="1682"/>
    <n v="67.307692307692307"/>
    <x v="4"/>
    <s v="rock"/>
    <x v="2175"/>
    <x v="2174"/>
  </r>
  <r>
    <n v="2176"/>
    <s v="Mike Farley Band - New Album!"/>
    <x v="2174"/>
    <n v="5000"/>
    <n v="6301"/>
    <x v="0"/>
    <x v="0"/>
    <s v="USD"/>
    <n v="1430579509"/>
    <n v="1427987509"/>
    <b v="0"/>
    <x v="26"/>
    <b v="1"/>
    <x v="1683"/>
    <n v="88.74647887323944"/>
    <x v="4"/>
    <s v="rock"/>
    <x v="2176"/>
    <x v="2175"/>
  </r>
  <r>
    <n v="2177"/>
    <s v="Nobody Rides For Free ~ Stone Horse"/>
    <x v="2175"/>
    <n v="2500"/>
    <n v="2503"/>
    <x v="0"/>
    <x v="0"/>
    <s v="USD"/>
    <n v="1465192867"/>
    <n v="1463032867"/>
    <b v="0"/>
    <x v="44"/>
    <b v="1"/>
    <x v="1684"/>
    <n v="65.868421052631575"/>
    <x v="4"/>
    <s v="rock"/>
    <x v="2177"/>
    <x v="2176"/>
  </r>
  <r>
    <n v="2178"/>
    <s v="The Letter Black - New Record"/>
    <x v="2176"/>
    <n v="25000"/>
    <n v="34660"/>
    <x v="0"/>
    <x v="0"/>
    <s v="USD"/>
    <n v="1484752597"/>
    <n v="1482160597"/>
    <b v="0"/>
    <x v="410"/>
    <b v="1"/>
    <x v="1675"/>
    <n v="40.349243306169967"/>
    <x v="4"/>
    <s v="rock"/>
    <x v="2178"/>
    <x v="2177"/>
  </r>
  <r>
    <n v="2179"/>
    <s v="Woodhouse EP"/>
    <x v="2177"/>
    <n v="1000"/>
    <n v="1614"/>
    <x v="0"/>
    <x v="0"/>
    <s v="USD"/>
    <n v="1428725192"/>
    <n v="1426133192"/>
    <b v="0"/>
    <x v="64"/>
    <b v="1"/>
    <x v="1685"/>
    <n v="76.857142857142861"/>
    <x v="4"/>
    <s v="rock"/>
    <x v="2179"/>
    <x v="2178"/>
  </r>
  <r>
    <n v="2180"/>
    <s v="FOUR STAR MARY &quot;PIECES&quot;"/>
    <x v="2178"/>
    <n v="5000"/>
    <n v="5359.21"/>
    <x v="0"/>
    <x v="0"/>
    <s v="USD"/>
    <n v="1447434268"/>
    <n v="1443801868"/>
    <b v="0"/>
    <x v="76"/>
    <b v="1"/>
    <x v="1686"/>
    <n v="68.707820512820518"/>
    <x v="4"/>
    <s v="rock"/>
    <x v="2180"/>
    <x v="2179"/>
  </r>
  <r>
    <n v="2181"/>
    <s v="Broken Contract Rulebook Relaunch"/>
    <x v="2179"/>
    <n v="2000"/>
    <n v="3062"/>
    <x v="0"/>
    <x v="0"/>
    <s v="USD"/>
    <n v="1487635653"/>
    <n v="1486426053"/>
    <b v="0"/>
    <x v="28"/>
    <b v="1"/>
    <x v="1687"/>
    <n v="57.773584905660378"/>
    <x v="6"/>
    <s v="tabletop games"/>
    <x v="2181"/>
    <x v="2180"/>
  </r>
  <r>
    <n v="2182"/>
    <s v="Broken World - A Post-Apocalypse Tabletop RPG"/>
    <x v="2180"/>
    <n v="3000"/>
    <n v="15725"/>
    <x v="0"/>
    <x v="5"/>
    <s v="CAD"/>
    <n v="1412285825"/>
    <n v="1409261825"/>
    <b v="0"/>
    <x v="289"/>
    <b v="1"/>
    <x v="1688"/>
    <n v="44.171348314606739"/>
    <x v="6"/>
    <s v="tabletop games"/>
    <x v="2182"/>
    <x v="2181"/>
  </r>
  <r>
    <n v="2183"/>
    <s v="D12 Trap Dice + Trapped The Dice Game"/>
    <x v="2181"/>
    <n v="1800"/>
    <n v="8807"/>
    <x v="0"/>
    <x v="0"/>
    <s v="USD"/>
    <n v="1486616400"/>
    <n v="1484037977"/>
    <b v="0"/>
    <x v="411"/>
    <b v="1"/>
    <x v="1689"/>
    <n v="31.566308243727597"/>
    <x v="6"/>
    <s v="tabletop games"/>
    <x v="2183"/>
    <x v="2182"/>
  </r>
  <r>
    <n v="2184"/>
    <s v="Liguria"/>
    <x v="2182"/>
    <n v="10000"/>
    <n v="28474"/>
    <x v="0"/>
    <x v="0"/>
    <s v="USD"/>
    <n v="1453737600"/>
    <n v="1452530041"/>
    <b v="1"/>
    <x v="161"/>
    <b v="1"/>
    <x v="1690"/>
    <n v="107.04511278195488"/>
    <x v="6"/>
    <s v="tabletop games"/>
    <x v="2184"/>
    <x v="2183"/>
  </r>
  <r>
    <n v="2185"/>
    <s v="Empire of the Dead: REQUIEM"/>
    <x v="2183"/>
    <n v="5000"/>
    <n v="92848.5"/>
    <x v="0"/>
    <x v="1"/>
    <s v="GBP"/>
    <n v="1364286239"/>
    <n v="1360830239"/>
    <b v="0"/>
    <x v="412"/>
    <b v="1"/>
    <x v="1691"/>
    <n v="149.03451043338683"/>
    <x v="6"/>
    <s v="tabletop games"/>
    <x v="2185"/>
    <x v="2184"/>
  </r>
  <r>
    <n v="2186"/>
    <s v="Latitude 90Â° : The Origin"/>
    <x v="2184"/>
    <n v="20000"/>
    <n v="21935"/>
    <x v="0"/>
    <x v="0"/>
    <s v="USD"/>
    <n v="1473213600"/>
    <n v="1470062743"/>
    <b v="0"/>
    <x v="413"/>
    <b v="1"/>
    <x v="1692"/>
    <n v="55.956632653061227"/>
    <x v="6"/>
    <s v="tabletop games"/>
    <x v="2186"/>
    <x v="2185"/>
  </r>
  <r>
    <n v="2187"/>
    <s v="Tesla vs. Edison"/>
    <x v="2185"/>
    <n v="20000"/>
    <n v="202928.5"/>
    <x v="0"/>
    <x v="0"/>
    <s v="USD"/>
    <n v="1428033540"/>
    <n v="1425531666"/>
    <b v="1"/>
    <x v="414"/>
    <b v="1"/>
    <x v="1693"/>
    <n v="56.970381807973048"/>
    <x v="6"/>
    <s v="tabletop games"/>
    <x v="2187"/>
    <x v="2186"/>
  </r>
  <r>
    <n v="2188"/>
    <s v="PHOENIX DICE: A New Approach to an Outdated Gaming Tool"/>
    <x v="2186"/>
    <n v="5494"/>
    <n v="22645"/>
    <x v="0"/>
    <x v="2"/>
    <s v="AUD"/>
    <n v="1477414800"/>
    <n v="1474380241"/>
    <b v="0"/>
    <x v="415"/>
    <b v="1"/>
    <x v="1694"/>
    <n v="44.056420233463037"/>
    <x v="6"/>
    <s v="tabletop games"/>
    <x v="2188"/>
    <x v="2187"/>
  </r>
  <r>
    <n v="2189"/>
    <s v="Odyssey: ARGONAUTS"/>
    <x v="2187"/>
    <n v="1200"/>
    <n v="6039"/>
    <x v="0"/>
    <x v="1"/>
    <s v="GBP"/>
    <n v="1461276000"/>
    <n v="1460055300"/>
    <b v="0"/>
    <x v="106"/>
    <b v="1"/>
    <x v="1695"/>
    <n v="68.625"/>
    <x v="6"/>
    <s v="tabletop games"/>
    <x v="2189"/>
    <x v="2188"/>
  </r>
  <r>
    <n v="2190"/>
    <s v="Overlords of Infamy - A Board Game of Silly Super-Villainy!"/>
    <x v="2188"/>
    <n v="19000"/>
    <n v="35076"/>
    <x v="0"/>
    <x v="0"/>
    <s v="USD"/>
    <n v="1458716340"/>
    <n v="1455721204"/>
    <b v="0"/>
    <x v="416"/>
    <b v="1"/>
    <x v="1696"/>
    <n v="65.318435754189949"/>
    <x v="6"/>
    <s v="tabletop games"/>
    <x v="2190"/>
    <x v="2189"/>
  </r>
  <r>
    <n v="2191"/>
    <s v="SpecForce Rangers: Outlanders Phase 4"/>
    <x v="2189"/>
    <n v="750"/>
    <n v="898"/>
    <x v="0"/>
    <x v="1"/>
    <s v="GBP"/>
    <n v="1487102427"/>
    <n v="1486065627"/>
    <b v="0"/>
    <x v="20"/>
    <b v="1"/>
    <x v="1697"/>
    <n v="35.92"/>
    <x v="6"/>
    <s v="tabletop games"/>
    <x v="2191"/>
    <x v="2190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x v="417"/>
    <b v="1"/>
    <x v="1698"/>
    <n v="40.070667078443485"/>
    <x v="6"/>
    <s v="tabletop games"/>
    <x v="2192"/>
    <x v="2191"/>
  </r>
  <r>
    <n v="2193"/>
    <s v="Astonishing Swordsmen &amp; Sorcerers of Hyperborea 2E"/>
    <x v="2191"/>
    <n v="15000"/>
    <n v="67856"/>
    <x v="0"/>
    <x v="0"/>
    <s v="USD"/>
    <n v="1479704340"/>
    <n v="1477043072"/>
    <b v="0"/>
    <x v="418"/>
    <b v="1"/>
    <x v="1699"/>
    <n v="75.647714604236342"/>
    <x v="6"/>
    <s v="tabletop games"/>
    <x v="2193"/>
    <x v="2192"/>
  </r>
  <r>
    <n v="2194"/>
    <s v="Monster Lab"/>
    <x v="2192"/>
    <n v="10000"/>
    <n v="53737"/>
    <x v="0"/>
    <x v="0"/>
    <s v="USD"/>
    <n v="1459012290"/>
    <n v="1456423890"/>
    <b v="0"/>
    <x v="419"/>
    <b v="1"/>
    <x v="1700"/>
    <n v="61.203872437357631"/>
    <x v="6"/>
    <s v="tabletop games"/>
    <x v="2194"/>
    <x v="2193"/>
  </r>
  <r>
    <n v="2195"/>
    <s v="Purgatoria: City of Angels"/>
    <x v="2193"/>
    <n v="4600"/>
    <n v="5535"/>
    <x v="0"/>
    <x v="0"/>
    <s v="USD"/>
    <n v="1439317900"/>
    <n v="1436725900"/>
    <b v="0"/>
    <x v="248"/>
    <b v="1"/>
    <x v="1187"/>
    <n v="48.130434782608695"/>
    <x v="6"/>
    <s v="tabletop games"/>
    <x v="2195"/>
    <x v="2194"/>
  </r>
  <r>
    <n v="2196"/>
    <s v="LACORSA Grand Prix Game (relaunch)"/>
    <x v="2194"/>
    <n v="14000"/>
    <n v="15937"/>
    <x v="0"/>
    <x v="0"/>
    <s v="USD"/>
    <n v="1480662000"/>
    <n v="1478000502"/>
    <b v="0"/>
    <x v="302"/>
    <b v="1"/>
    <x v="1701"/>
    <n v="68.106837606837601"/>
    <x v="6"/>
    <s v="tabletop games"/>
    <x v="2196"/>
    <x v="2195"/>
  </r>
  <r>
    <n v="2197"/>
    <s v="Trickerion - Legends of Illusion"/>
    <x v="2195"/>
    <n v="30000"/>
    <n v="285309.33"/>
    <x v="0"/>
    <x v="0"/>
    <s v="USD"/>
    <n v="1425132059"/>
    <n v="1422540059"/>
    <b v="0"/>
    <x v="420"/>
    <b v="1"/>
    <x v="1702"/>
    <n v="65.891300230946882"/>
    <x v="6"/>
    <s v="tabletop games"/>
    <x v="2197"/>
    <x v="2196"/>
  </r>
  <r>
    <n v="2198"/>
    <s v="Rivals: Masters of the Deep"/>
    <x v="2196"/>
    <n v="40000"/>
    <n v="53157"/>
    <x v="0"/>
    <x v="0"/>
    <s v="USD"/>
    <n v="1447507200"/>
    <n v="1444911600"/>
    <b v="0"/>
    <x v="421"/>
    <b v="1"/>
    <x v="1703"/>
    <n v="81.654377880184327"/>
    <x v="6"/>
    <s v="tabletop games"/>
    <x v="2198"/>
    <x v="2197"/>
  </r>
  <r>
    <n v="2199"/>
    <s v="Decadolo. Flip it!"/>
    <x v="2197"/>
    <n v="9000"/>
    <n v="13228"/>
    <x v="0"/>
    <x v="17"/>
    <s v="EUR"/>
    <n v="1444903198"/>
    <n v="1442311198"/>
    <b v="1"/>
    <x v="140"/>
    <b v="1"/>
    <x v="1704"/>
    <n v="52.701195219123505"/>
    <x v="6"/>
    <s v="tabletop games"/>
    <x v="2199"/>
    <x v="2198"/>
  </r>
  <r>
    <n v="2200"/>
    <s v="Concept Cards for Fantasy RPGs -Monsters, Treasures and more"/>
    <x v="2198"/>
    <n v="2000"/>
    <n v="10843"/>
    <x v="0"/>
    <x v="1"/>
    <s v="GBP"/>
    <n v="1436151600"/>
    <n v="1433775668"/>
    <b v="0"/>
    <x v="40"/>
    <b v="1"/>
    <x v="1705"/>
    <n v="41.228136882129277"/>
    <x v="6"/>
    <s v="tabletop games"/>
    <x v="2200"/>
    <x v="2199"/>
  </r>
  <r>
    <n v="2201"/>
    <s v="Superpowerless - Princess - Music Video"/>
    <x v="2199"/>
    <n v="110"/>
    <n v="420.99"/>
    <x v="0"/>
    <x v="1"/>
    <s v="GBP"/>
    <n v="1358367565"/>
    <n v="1357157965"/>
    <b v="0"/>
    <x v="33"/>
    <b v="1"/>
    <x v="1706"/>
    <n v="15.035357142857142"/>
    <x v="4"/>
    <s v="electronic music"/>
    <x v="2201"/>
    <x v="2200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x v="422"/>
    <b v="1"/>
    <x v="1707"/>
    <n v="39.066920943134534"/>
    <x v="4"/>
    <s v="electronic music"/>
    <x v="2202"/>
    <x v="2201"/>
  </r>
  <r>
    <n v="2203"/>
    <s v="Andy's iLL - The Invisible City"/>
    <x v="2201"/>
    <n v="2000"/>
    <n v="2191"/>
    <x v="0"/>
    <x v="5"/>
    <s v="CAD"/>
    <n v="1443127082"/>
    <n v="1440535082"/>
    <b v="0"/>
    <x v="133"/>
    <b v="1"/>
    <x v="1708"/>
    <n v="43.82"/>
    <x v="4"/>
    <s v="electronic music"/>
    <x v="2203"/>
    <x v="2202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x v="196"/>
    <b v="1"/>
    <x v="1709"/>
    <n v="27.301369863013697"/>
    <x v="4"/>
    <s v="electronic music"/>
    <x v="2204"/>
    <x v="2203"/>
  </r>
  <r>
    <n v="2205"/>
    <s v="Lestat - Midnight Toll Video"/>
    <x v="2203"/>
    <n v="750"/>
    <n v="1140"/>
    <x v="0"/>
    <x v="0"/>
    <s v="USD"/>
    <n v="1338579789"/>
    <n v="1335987789"/>
    <b v="0"/>
    <x v="74"/>
    <b v="1"/>
    <x v="1710"/>
    <n v="42.222222222222221"/>
    <x v="4"/>
    <s v="electronic music"/>
    <x v="2205"/>
    <x v="2204"/>
  </r>
  <r>
    <n v="2206"/>
    <s v="Arbor Oasis's First Album!"/>
    <x v="2204"/>
    <n v="1100"/>
    <n v="1130"/>
    <x v="0"/>
    <x v="0"/>
    <s v="USD"/>
    <n v="1334556624"/>
    <n v="1333001424"/>
    <b v="0"/>
    <x v="69"/>
    <b v="1"/>
    <x v="1711"/>
    <n v="33.235294117647058"/>
    <x v="4"/>
    <s v="electronic music"/>
    <x v="2206"/>
    <x v="2205"/>
  </r>
  <r>
    <n v="2207"/>
    <s v="Piece of Happy"/>
    <x v="2205"/>
    <n v="2000"/>
    <n v="2000"/>
    <x v="0"/>
    <x v="0"/>
    <s v="USD"/>
    <n v="1384580373"/>
    <n v="1381984773"/>
    <b v="0"/>
    <x v="63"/>
    <b v="1"/>
    <x v="31"/>
    <n v="285.71428571428572"/>
    <x v="4"/>
    <s v="electronic music"/>
    <x v="2207"/>
    <x v="2206"/>
  </r>
  <r>
    <n v="2208"/>
    <s v="HELP FUND SELF IMPLIED RESTRICTIONS DEBUT RELEASE"/>
    <x v="2206"/>
    <n v="1000"/>
    <n v="1016"/>
    <x v="0"/>
    <x v="0"/>
    <s v="USD"/>
    <n v="1333771200"/>
    <n v="1328649026"/>
    <b v="0"/>
    <x v="54"/>
    <b v="1"/>
    <x v="264"/>
    <n v="42.333333333333336"/>
    <x v="4"/>
    <s v="electronic music"/>
    <x v="2208"/>
    <x v="2207"/>
  </r>
  <r>
    <n v="2209"/>
    <s v="NYPC's North American (+ Colombia!) Tour May 2014 - Part 2"/>
    <x v="2207"/>
    <n v="500"/>
    <n v="754"/>
    <x v="0"/>
    <x v="1"/>
    <s v="GBP"/>
    <n v="1397516400"/>
    <n v="1396524644"/>
    <b v="0"/>
    <x v="41"/>
    <b v="1"/>
    <x v="1712"/>
    <n v="50.266666666666666"/>
    <x v="4"/>
    <s v="electronic music"/>
    <x v="2209"/>
    <x v="2208"/>
  </r>
  <r>
    <n v="2210"/>
    <s v="The Seshen's Debut Album Release"/>
    <x v="2208"/>
    <n v="4000"/>
    <n v="4457"/>
    <x v="0"/>
    <x v="0"/>
    <s v="USD"/>
    <n v="1334424960"/>
    <n v="1329442510"/>
    <b v="0"/>
    <x v="250"/>
    <b v="1"/>
    <x v="1713"/>
    <n v="61.902777777777779"/>
    <x v="4"/>
    <s v="electronic music"/>
    <x v="2210"/>
    <x v="2209"/>
  </r>
  <r>
    <n v="2211"/>
    <s v="Kickstart the Future (of Telefuture)"/>
    <x v="2209"/>
    <n v="2500"/>
    <n v="4890"/>
    <x v="0"/>
    <x v="0"/>
    <s v="USD"/>
    <n v="1397113140"/>
    <n v="1395168625"/>
    <b v="0"/>
    <x v="148"/>
    <b v="1"/>
    <x v="1714"/>
    <n v="40.75"/>
    <x v="4"/>
    <s v="electronic music"/>
    <x v="2211"/>
    <x v="2210"/>
  </r>
  <r>
    <n v="2212"/>
    <s v="Dragon's Eye Recordings: Label Relaunch"/>
    <x v="2210"/>
    <n v="6000"/>
    <n v="6863"/>
    <x v="0"/>
    <x v="0"/>
    <s v="USD"/>
    <n v="1383526800"/>
    <n v="1380650177"/>
    <b v="0"/>
    <x v="252"/>
    <b v="1"/>
    <x v="1715"/>
    <n v="55.796747967479675"/>
    <x v="4"/>
    <s v="electronic music"/>
    <x v="2212"/>
    <x v="2211"/>
  </r>
  <r>
    <n v="2213"/>
    <s v="WINTER WALK WITH ME ~ Hasenfang Album"/>
    <x v="2211"/>
    <n v="5"/>
    <n v="10"/>
    <x v="0"/>
    <x v="0"/>
    <s v="USD"/>
    <n v="1431719379"/>
    <n v="1429127379"/>
    <b v="0"/>
    <x v="29"/>
    <b v="1"/>
    <x v="1716"/>
    <n v="10"/>
    <x v="4"/>
    <s v="electronic music"/>
    <x v="2213"/>
    <x v="2212"/>
  </r>
  <r>
    <n v="2214"/>
    <s v="Spiff is ready to join the digital age!"/>
    <x v="2212"/>
    <n v="600"/>
    <n v="1755.01"/>
    <x v="0"/>
    <x v="0"/>
    <s v="USD"/>
    <n v="1391713248"/>
    <n v="1389121248"/>
    <b v="0"/>
    <x v="54"/>
    <b v="1"/>
    <x v="1717"/>
    <n v="73.125416666666666"/>
    <x v="4"/>
    <s v="electronic music"/>
    <x v="2214"/>
    <x v="2213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x v="51"/>
    <b v="1"/>
    <x v="1718"/>
    <n v="26.060606060606062"/>
    <x v="4"/>
    <s v="electronic music"/>
    <x v="2215"/>
    <x v="2214"/>
  </r>
  <r>
    <n v="2216"/>
    <s v="Femme Fatality 'Stranger' T-shirt and/or Tote bag"/>
    <x v="2214"/>
    <n v="300"/>
    <n v="317"/>
    <x v="0"/>
    <x v="0"/>
    <s v="USD"/>
    <n v="1437674545"/>
    <n v="1436464945"/>
    <b v="0"/>
    <x v="25"/>
    <b v="1"/>
    <x v="1719"/>
    <n v="22.642857142857142"/>
    <x v="4"/>
    <s v="electronic music"/>
    <x v="2216"/>
    <x v="2215"/>
  </r>
  <r>
    <n v="2217"/>
    <s v="Hung Yung Terrarist Needs to Order More Cassettes 4 Jacknife"/>
    <x v="2215"/>
    <n v="420"/>
    <n v="425"/>
    <x v="0"/>
    <x v="0"/>
    <s v="USD"/>
    <n v="1446451200"/>
    <n v="1445539113"/>
    <b v="0"/>
    <x v="82"/>
    <b v="1"/>
    <x v="1720"/>
    <n v="47.222222222222221"/>
    <x v="4"/>
    <s v="electronic music"/>
    <x v="2217"/>
    <x v="2216"/>
  </r>
  <r>
    <n v="2218"/>
    <s v="Idiot Stare &quot;Unknown to Millions&quot; CD"/>
    <x v="2216"/>
    <n v="2000"/>
    <n v="2456.66"/>
    <x v="0"/>
    <x v="0"/>
    <s v="USD"/>
    <n v="1346198400"/>
    <n v="1344281383"/>
    <b v="0"/>
    <x v="88"/>
    <b v="1"/>
    <x v="1721"/>
    <n v="32.324473684210524"/>
    <x v="4"/>
    <s v="electronic music"/>
    <x v="2218"/>
    <x v="2217"/>
  </r>
  <r>
    <n v="2219"/>
    <s v="Moments by eBurner"/>
    <x v="2217"/>
    <n v="1000"/>
    <n v="1015"/>
    <x v="0"/>
    <x v="0"/>
    <s v="USD"/>
    <n v="1440004512"/>
    <n v="1437412512"/>
    <b v="0"/>
    <x v="10"/>
    <b v="1"/>
    <x v="1240"/>
    <n v="53.421052631578945"/>
    <x v="4"/>
    <s v="electronic music"/>
    <x v="2219"/>
    <x v="2218"/>
  </r>
  <r>
    <n v="2220"/>
    <s v="Be Part of Darkpine's Debut EP"/>
    <x v="2218"/>
    <n v="3500"/>
    <n v="3540"/>
    <x v="0"/>
    <x v="0"/>
    <s v="USD"/>
    <n v="1374888436"/>
    <n v="1372296436"/>
    <b v="0"/>
    <x v="50"/>
    <b v="1"/>
    <x v="1722"/>
    <n v="51.304347826086953"/>
    <x v="4"/>
    <s v="electronic music"/>
    <x v="2220"/>
    <x v="2219"/>
  </r>
  <r>
    <n v="2221"/>
    <s v="Dice Bazaar - Dice rolling, card trading, family fun"/>
    <x v="2219"/>
    <n v="7500"/>
    <n v="8109"/>
    <x v="0"/>
    <x v="0"/>
    <s v="USD"/>
    <n v="1461369600"/>
    <n v="1458748809"/>
    <b v="0"/>
    <x v="423"/>
    <b v="1"/>
    <x v="1723"/>
    <n v="37.197247706422019"/>
    <x v="6"/>
    <s v="tabletop games"/>
    <x v="2221"/>
    <x v="2220"/>
  </r>
  <r>
    <n v="2222"/>
    <s v="Passing Shot: Dice Tennis Game"/>
    <x v="2220"/>
    <n v="500"/>
    <n v="813"/>
    <x v="0"/>
    <x v="0"/>
    <s v="USD"/>
    <n v="1327776847"/>
    <n v="1325184847"/>
    <b v="0"/>
    <x v="209"/>
    <b v="1"/>
    <x v="1724"/>
    <n v="27.1"/>
    <x v="6"/>
    <s v="tabletop games"/>
    <x v="2222"/>
    <x v="2221"/>
  </r>
  <r>
    <n v="2223"/>
    <s v="M4 Collapsible Cardboard Scenery"/>
    <x v="2221"/>
    <n v="19500"/>
    <n v="20631"/>
    <x v="0"/>
    <x v="5"/>
    <s v="CAD"/>
    <n v="1435418568"/>
    <n v="1432826568"/>
    <b v="0"/>
    <x v="61"/>
    <b v="1"/>
    <x v="1725"/>
    <n v="206.31"/>
    <x v="6"/>
    <s v="tabletop games"/>
    <x v="2223"/>
    <x v="2222"/>
  </r>
  <r>
    <n v="2224"/>
    <s v="The Dread House (Pathfinder/5th Edition/Call of Cthulhu)"/>
    <x v="2222"/>
    <n v="10000"/>
    <n v="24315"/>
    <x v="0"/>
    <x v="0"/>
    <s v="USD"/>
    <n v="1477767600"/>
    <n v="1475337675"/>
    <b v="0"/>
    <x v="228"/>
    <b v="1"/>
    <x v="1726"/>
    <n v="82.145270270270274"/>
    <x v="6"/>
    <s v="tabletop games"/>
    <x v="2224"/>
    <x v="2223"/>
  </r>
  <r>
    <n v="2225"/>
    <s v="Battle Systemsâ„¢ Fantasy Dungeon Terrain"/>
    <x v="2223"/>
    <n v="21000"/>
    <n v="198415.01"/>
    <x v="0"/>
    <x v="1"/>
    <s v="GBP"/>
    <n v="1411326015"/>
    <n v="1408734015"/>
    <b v="0"/>
    <x v="424"/>
    <b v="1"/>
    <x v="1727"/>
    <n v="164.79651993355483"/>
    <x v="6"/>
    <s v="tabletop games"/>
    <x v="2225"/>
    <x v="2224"/>
  </r>
  <r>
    <n v="2226"/>
    <s v="Street Kings Boardgame"/>
    <x v="2224"/>
    <n v="18000"/>
    <n v="19523.310000000001"/>
    <x v="0"/>
    <x v="0"/>
    <s v="USD"/>
    <n v="1455253140"/>
    <n v="1452625822"/>
    <b v="0"/>
    <x v="306"/>
    <b v="1"/>
    <x v="1728"/>
    <n v="60.820280373831778"/>
    <x v="6"/>
    <s v="tabletop games"/>
    <x v="2226"/>
    <x v="2225"/>
  </r>
  <r>
    <n v="2227"/>
    <s v="Mechabrick - A Minifig/Mecha board game and models"/>
    <x v="2225"/>
    <n v="13000"/>
    <n v="20459"/>
    <x v="0"/>
    <x v="1"/>
    <s v="GBP"/>
    <n v="1384374155"/>
    <n v="1381778555"/>
    <b v="0"/>
    <x v="425"/>
    <b v="1"/>
    <x v="1729"/>
    <n v="67.970099667774093"/>
    <x v="6"/>
    <s v="tabletop games"/>
    <x v="2227"/>
    <x v="2226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x v="296"/>
    <b v="1"/>
    <x v="1730"/>
    <n v="81.561805555555551"/>
    <x v="6"/>
    <s v="tabletop games"/>
    <x v="2228"/>
    <x v="2227"/>
  </r>
  <r>
    <n v="2229"/>
    <s v="Tessen - A quick-playing card game set in feudal Japan"/>
    <x v="2227"/>
    <n v="8012"/>
    <n v="13704.33"/>
    <x v="0"/>
    <x v="0"/>
    <s v="USD"/>
    <n v="1378180800"/>
    <n v="1375113391"/>
    <b v="0"/>
    <x v="380"/>
    <b v="1"/>
    <x v="1731"/>
    <n v="25.42547309833024"/>
    <x v="6"/>
    <s v="tabletop games"/>
    <x v="2229"/>
    <x v="2228"/>
  </r>
  <r>
    <n v="2230"/>
    <s v="Little Dungeon: Turtle Rock"/>
    <x v="2228"/>
    <n v="8500"/>
    <n v="10706"/>
    <x v="0"/>
    <x v="0"/>
    <s v="USD"/>
    <n v="1398460127"/>
    <n v="1395868127"/>
    <b v="0"/>
    <x v="156"/>
    <b v="1"/>
    <x v="1732"/>
    <n v="21.497991967871485"/>
    <x v="6"/>
    <s v="tabletop games"/>
    <x v="2230"/>
    <x v="2229"/>
  </r>
  <r>
    <n v="2231"/>
    <s v="Kingdom"/>
    <x v="2229"/>
    <n v="2500"/>
    <n v="30303.24"/>
    <x v="0"/>
    <x v="0"/>
    <s v="USD"/>
    <n v="1372136400"/>
    <n v="1369864301"/>
    <b v="0"/>
    <x v="426"/>
    <b v="1"/>
    <x v="1733"/>
    <n v="27.226630727762803"/>
    <x v="6"/>
    <s v="tabletop games"/>
    <x v="2231"/>
    <x v="2230"/>
  </r>
  <r>
    <n v="2232"/>
    <s v="Backstory Cards"/>
    <x v="2230"/>
    <n v="5000"/>
    <n v="24790"/>
    <x v="0"/>
    <x v="0"/>
    <s v="USD"/>
    <n v="1405738800"/>
    <n v="1402945408"/>
    <b v="0"/>
    <x v="427"/>
    <b v="1"/>
    <x v="1734"/>
    <n v="25.091093117408906"/>
    <x v="6"/>
    <s v="tabletop games"/>
    <x v="2232"/>
    <x v="2231"/>
  </r>
  <r>
    <n v="2233"/>
    <s v="Cadaver - A Card Game For Aspiring Necromancers"/>
    <x v="2231"/>
    <n v="2500"/>
    <n v="8301"/>
    <x v="0"/>
    <x v="1"/>
    <s v="GBP"/>
    <n v="1450051200"/>
    <n v="1448269539"/>
    <b v="0"/>
    <x v="428"/>
    <b v="1"/>
    <x v="1735"/>
    <n v="21.230179028132991"/>
    <x v="6"/>
    <s v="tabletop games"/>
    <x v="2233"/>
    <x v="2232"/>
  </r>
  <r>
    <n v="2234"/>
    <s v="Pine Tar Baseball: 1936 Negro League + 1960 Season"/>
    <x v="2232"/>
    <n v="100"/>
    <n v="1165"/>
    <x v="0"/>
    <x v="0"/>
    <s v="USD"/>
    <n v="1483645647"/>
    <n v="1481053647"/>
    <b v="0"/>
    <x v="33"/>
    <b v="1"/>
    <x v="1736"/>
    <n v="41.607142857142854"/>
    <x v="6"/>
    <s v="tabletop games"/>
    <x v="2234"/>
    <x v="2233"/>
  </r>
  <r>
    <n v="2235"/>
    <s v="Miniature Scenery Terrain for Tabletop gaming and Wargames"/>
    <x v="2233"/>
    <n v="13000"/>
    <n v="19931"/>
    <x v="0"/>
    <x v="5"/>
    <s v="CAD"/>
    <n v="1427585511"/>
    <n v="1424997111"/>
    <b v="0"/>
    <x v="206"/>
    <b v="1"/>
    <x v="1737"/>
    <n v="135.58503401360545"/>
    <x v="6"/>
    <s v="tabletop games"/>
    <x v="2235"/>
    <x v="2234"/>
  </r>
  <r>
    <n v="2236"/>
    <s v="Alienation - an intergalactic card drafting game"/>
    <x v="2234"/>
    <n v="2800"/>
    <n v="15039"/>
    <x v="0"/>
    <x v="0"/>
    <s v="USD"/>
    <n v="1454338123"/>
    <n v="1451746123"/>
    <b v="0"/>
    <x v="340"/>
    <b v="1"/>
    <x v="1738"/>
    <n v="22.116176470588236"/>
    <x v="6"/>
    <s v="tabletop games"/>
    <x v="2236"/>
    <x v="2235"/>
  </r>
  <r>
    <n v="2237"/>
    <s v="Monster Mansion"/>
    <x v="2235"/>
    <n v="18000"/>
    <n v="63527"/>
    <x v="0"/>
    <x v="0"/>
    <s v="USD"/>
    <n v="1415779140"/>
    <n v="1412294683"/>
    <b v="0"/>
    <x v="429"/>
    <b v="1"/>
    <x v="1739"/>
    <n v="64.625635808748726"/>
    <x v="6"/>
    <s v="tabletop games"/>
    <x v="2237"/>
    <x v="2236"/>
  </r>
  <r>
    <n v="2238"/>
    <s v="28mm Fantasy Miniature range Feral Orcs!"/>
    <x v="2236"/>
    <n v="4000"/>
    <n v="5496"/>
    <x v="0"/>
    <x v="12"/>
    <s v="EUR"/>
    <n v="1489157716"/>
    <n v="1486565716"/>
    <b v="0"/>
    <x v="1"/>
    <b v="1"/>
    <x v="1740"/>
    <n v="69.569620253164558"/>
    <x v="6"/>
    <s v="tabletop games"/>
    <x v="2238"/>
    <x v="2237"/>
  </r>
  <r>
    <n v="2239"/>
    <s v="Pro Tabletop Gaming Audio Collection"/>
    <x v="2237"/>
    <n v="25000"/>
    <n v="32006.67"/>
    <x v="0"/>
    <x v="0"/>
    <s v="USD"/>
    <n v="1385870520"/>
    <n v="1382742014"/>
    <b v="0"/>
    <x v="374"/>
    <b v="1"/>
    <x v="1741"/>
    <n v="75.133028169014082"/>
    <x v="6"/>
    <s v="tabletop games"/>
    <x v="2239"/>
    <x v="2238"/>
  </r>
  <r>
    <n v="2240"/>
    <s v="Dice Base 2: Vault - Case - Rolling Surface"/>
    <x v="2238"/>
    <n v="5000"/>
    <n v="13534"/>
    <x v="0"/>
    <x v="0"/>
    <s v="USD"/>
    <n v="1461354544"/>
    <n v="1458762544"/>
    <b v="0"/>
    <x v="93"/>
    <b v="1"/>
    <x v="1742"/>
    <n v="140.97916666666666"/>
    <x v="6"/>
    <s v="tabletop games"/>
    <x v="2240"/>
    <x v="2239"/>
  </r>
  <r>
    <n v="2241"/>
    <s v="Savage Worlds Zombie Squad"/>
    <x v="2239"/>
    <n v="1000"/>
    <n v="8064"/>
    <x v="0"/>
    <x v="1"/>
    <s v="GBP"/>
    <n v="1488484300"/>
    <n v="1485892300"/>
    <b v="0"/>
    <x v="430"/>
    <b v="1"/>
    <x v="1743"/>
    <n v="49.472392638036808"/>
    <x v="6"/>
    <s v="tabletop games"/>
    <x v="2241"/>
    <x v="2240"/>
  </r>
  <r>
    <n v="2242"/>
    <s v="The Princess Bride Playing Cards from USPCC"/>
    <x v="2240"/>
    <n v="10000"/>
    <n v="136009.76"/>
    <x v="0"/>
    <x v="0"/>
    <s v="USD"/>
    <n v="1385521320"/>
    <n v="1382449733"/>
    <b v="0"/>
    <x v="431"/>
    <b v="1"/>
    <x v="1744"/>
    <n v="53.865251485148519"/>
    <x v="6"/>
    <s v="tabletop games"/>
    <x v="2242"/>
    <x v="2241"/>
  </r>
  <r>
    <n v="2243"/>
    <s v="Innocents, a truly terrifying roleplaying game"/>
    <x v="2241"/>
    <n v="1"/>
    <n v="9302.5"/>
    <x v="0"/>
    <x v="0"/>
    <s v="USD"/>
    <n v="1489374000"/>
    <n v="1488823290"/>
    <b v="0"/>
    <x v="432"/>
    <b v="1"/>
    <x v="1745"/>
    <n v="4.5712530712530715"/>
    <x v="6"/>
    <s v="tabletop games"/>
    <x v="2243"/>
    <x v="2242"/>
  </r>
  <r>
    <n v="2244"/>
    <s v="Warbands of the Cold North III"/>
    <x v="2242"/>
    <n v="5000"/>
    <n v="18851"/>
    <x v="0"/>
    <x v="0"/>
    <s v="USD"/>
    <n v="1476649800"/>
    <n v="1475609946"/>
    <b v="0"/>
    <x v="126"/>
    <b v="1"/>
    <x v="1746"/>
    <n v="65.00344827586207"/>
    <x v="6"/>
    <s v="tabletop games"/>
    <x v="2244"/>
    <x v="2243"/>
  </r>
  <r>
    <n v="2245"/>
    <s v="TimeWatch: GUMSHOE Investigative Time Travel RPG"/>
    <x v="2243"/>
    <n v="4000"/>
    <n v="105881"/>
    <x v="0"/>
    <x v="0"/>
    <s v="USD"/>
    <n v="1393005600"/>
    <n v="1390323617"/>
    <b v="0"/>
    <x v="433"/>
    <b v="1"/>
    <x v="1747"/>
    <n v="53.475252525252522"/>
    <x v="6"/>
    <s v="tabletop games"/>
    <x v="2245"/>
    <x v="2244"/>
  </r>
  <r>
    <n v="2246"/>
    <s v="The BESPOKE GEEK: Cosplay for Everyday"/>
    <x v="2244"/>
    <n v="2500"/>
    <n v="2503"/>
    <x v="0"/>
    <x v="1"/>
    <s v="GBP"/>
    <n v="1441393210"/>
    <n v="1438801210"/>
    <b v="0"/>
    <x v="7"/>
    <b v="1"/>
    <x v="1684"/>
    <n v="43.912280701754383"/>
    <x v="6"/>
    <s v="tabletop games"/>
    <x v="2246"/>
    <x v="2245"/>
  </r>
  <r>
    <n v="2247"/>
    <s v="Foragers"/>
    <x v="2245"/>
    <n v="18500"/>
    <n v="19324"/>
    <x v="0"/>
    <x v="0"/>
    <s v="USD"/>
    <n v="1438185565"/>
    <n v="1436975965"/>
    <b v="0"/>
    <x v="434"/>
    <b v="1"/>
    <x v="1748"/>
    <n v="50.852631578947367"/>
    <x v="6"/>
    <s v="tabletop games"/>
    <x v="2247"/>
    <x v="2246"/>
  </r>
  <r>
    <n v="2248"/>
    <s v="The Roots of Magic Miniatures Game: Students of Sorcery"/>
    <x v="2246"/>
    <n v="7000"/>
    <n v="7505"/>
    <x v="0"/>
    <x v="1"/>
    <s v="GBP"/>
    <n v="1481749278"/>
    <n v="1479157278"/>
    <b v="0"/>
    <x v="130"/>
    <b v="1"/>
    <x v="1749"/>
    <n v="58.6328125"/>
    <x v="6"/>
    <s v="tabletop games"/>
    <x v="2248"/>
    <x v="2247"/>
  </r>
  <r>
    <n v="2249"/>
    <s v="Centurion: Legionaries of Rome"/>
    <x v="2247"/>
    <n v="3500"/>
    <n v="5907"/>
    <x v="0"/>
    <x v="0"/>
    <s v="USD"/>
    <n v="1364917965"/>
    <n v="1362329565"/>
    <b v="0"/>
    <x v="387"/>
    <b v="1"/>
    <x v="1750"/>
    <n v="32.81666666666667"/>
    <x v="6"/>
    <s v="tabletop games"/>
    <x v="2249"/>
    <x v="2248"/>
  </r>
  <r>
    <n v="2250"/>
    <s v="The Game Anywhere Table"/>
    <x v="2248"/>
    <n v="25000"/>
    <n v="243778"/>
    <x v="0"/>
    <x v="0"/>
    <s v="USD"/>
    <n v="1480727273"/>
    <n v="1478131673"/>
    <b v="0"/>
    <x v="435"/>
    <b v="1"/>
    <x v="1751"/>
    <n v="426.93169877408059"/>
    <x v="6"/>
    <s v="tabletop games"/>
    <x v="2250"/>
    <x v="2249"/>
  </r>
  <r>
    <n v="2251"/>
    <s v="Werewolf: Full Moon Expansion"/>
    <x v="2249"/>
    <n v="8500"/>
    <n v="11428.19"/>
    <x v="0"/>
    <x v="0"/>
    <s v="USD"/>
    <n v="1408177077"/>
    <n v="1406362677"/>
    <b v="0"/>
    <x v="436"/>
    <b v="1"/>
    <x v="1752"/>
    <n v="23.808729166666669"/>
    <x v="6"/>
    <s v="tabletop games"/>
    <x v="2251"/>
    <x v="2250"/>
  </r>
  <r>
    <n v="2252"/>
    <s v="Punkapocalyptic - Black Blood Children Band"/>
    <x v="2250"/>
    <n v="9000"/>
    <n v="24505"/>
    <x v="0"/>
    <x v="3"/>
    <s v="EUR"/>
    <n v="1470469938"/>
    <n v="1469173938"/>
    <b v="0"/>
    <x v="437"/>
    <b v="1"/>
    <x v="1753"/>
    <n v="98.413654618473899"/>
    <x v="6"/>
    <s v="tabletop games"/>
    <x v="2252"/>
    <x v="2251"/>
  </r>
  <r>
    <n v="2253"/>
    <s v="ZoMbushed! - A Zombie Co-Op Survival Card Game"/>
    <x v="2251"/>
    <n v="8000"/>
    <n v="9015"/>
    <x v="0"/>
    <x v="0"/>
    <s v="USD"/>
    <n v="1447862947"/>
    <n v="1445267347"/>
    <b v="0"/>
    <x v="87"/>
    <b v="1"/>
    <x v="1754"/>
    <n v="107.32142857142857"/>
    <x v="6"/>
    <s v="tabletop games"/>
    <x v="2253"/>
    <x v="2252"/>
  </r>
  <r>
    <n v="2254"/>
    <s v="Green Couch Games Limited: FrogFlip!"/>
    <x v="2252"/>
    <n v="500"/>
    <n v="2299"/>
    <x v="0"/>
    <x v="0"/>
    <s v="USD"/>
    <n v="1485271968"/>
    <n v="1484667168"/>
    <b v="0"/>
    <x v="438"/>
    <b v="1"/>
    <x v="1755"/>
    <n v="11.67005076142132"/>
    <x v="6"/>
    <s v="tabletop games"/>
    <x v="2254"/>
    <x v="2253"/>
  </r>
  <r>
    <n v="2255"/>
    <s v="Jumbo Jets - Jet Set Expansion Set #2"/>
    <x v="2253"/>
    <n v="3950"/>
    <n v="11323"/>
    <x v="0"/>
    <x v="0"/>
    <s v="USD"/>
    <n v="1462661451"/>
    <n v="1460069451"/>
    <b v="0"/>
    <x v="197"/>
    <b v="1"/>
    <x v="1756"/>
    <n v="41.782287822878232"/>
    <x v="6"/>
    <s v="tabletop games"/>
    <x v="2255"/>
    <x v="2254"/>
  </r>
  <r>
    <n v="2256"/>
    <s v="Bitcoin Empire"/>
    <x v="2254"/>
    <n v="480"/>
    <n v="1069"/>
    <x v="0"/>
    <x v="1"/>
    <s v="GBP"/>
    <n v="1479811846"/>
    <n v="1478602246"/>
    <b v="0"/>
    <x v="133"/>
    <b v="1"/>
    <x v="1757"/>
    <n v="21.38"/>
    <x v="6"/>
    <s v="tabletop games"/>
    <x v="2256"/>
    <x v="2255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x v="39"/>
    <b v="1"/>
    <x v="1758"/>
    <n v="94.103550295857985"/>
    <x v="6"/>
    <s v="tabletop games"/>
    <x v="2257"/>
    <x v="2256"/>
  </r>
  <r>
    <n v="2258"/>
    <s v="A Sundered World"/>
    <x v="2256"/>
    <n v="2200"/>
    <n v="3223"/>
    <x v="0"/>
    <x v="0"/>
    <s v="USD"/>
    <n v="1434045687"/>
    <n v="1431453687"/>
    <b v="0"/>
    <x v="242"/>
    <b v="1"/>
    <x v="1759"/>
    <n v="15.721951219512196"/>
    <x v="6"/>
    <s v="tabletop games"/>
    <x v="2258"/>
    <x v="2257"/>
  </r>
  <r>
    <n v="2259"/>
    <s v="The Second Breakfast"/>
    <x v="2257"/>
    <n v="1000"/>
    <n v="18671"/>
    <x v="0"/>
    <x v="1"/>
    <s v="GBP"/>
    <n v="1481224736"/>
    <n v="1480360736"/>
    <b v="0"/>
    <x v="190"/>
    <b v="1"/>
    <x v="1760"/>
    <n v="90.635922330097088"/>
    <x v="6"/>
    <s v="tabletop games"/>
    <x v="2259"/>
    <x v="2258"/>
  </r>
  <r>
    <n v="2260"/>
    <s v="Cryptex Dice Vault"/>
    <x v="2258"/>
    <n v="2500"/>
    <n v="8173"/>
    <x v="0"/>
    <x v="0"/>
    <s v="USD"/>
    <n v="1395876250"/>
    <n v="1393287850"/>
    <b v="0"/>
    <x v="87"/>
    <b v="1"/>
    <x v="1761"/>
    <n v="97.297619047619051"/>
    <x v="6"/>
    <s v="tabletop games"/>
    <x v="2260"/>
    <x v="2259"/>
  </r>
  <r>
    <n v="2261"/>
    <s v="Hero: Aluminum dice inspired by super heroes :)"/>
    <x v="2259"/>
    <n v="1000"/>
    <n v="7795"/>
    <x v="0"/>
    <x v="2"/>
    <s v="AUD"/>
    <n v="1487093020"/>
    <n v="1485278620"/>
    <b v="0"/>
    <x v="439"/>
    <b v="1"/>
    <x v="1762"/>
    <n v="37.11904761904762"/>
    <x v="6"/>
    <s v="tabletop games"/>
    <x v="2261"/>
    <x v="2260"/>
  </r>
  <r>
    <n v="2262"/>
    <s v="Riders: A Game About Cheating Doomsday"/>
    <x v="2260"/>
    <n v="3300"/>
    <n v="5087"/>
    <x v="0"/>
    <x v="0"/>
    <s v="USD"/>
    <n v="1416268800"/>
    <n v="1413295358"/>
    <b v="0"/>
    <x v="331"/>
    <b v="1"/>
    <x v="1763"/>
    <n v="28.104972375690608"/>
    <x v="6"/>
    <s v="tabletop games"/>
    <x v="2262"/>
    <x v="2261"/>
  </r>
  <r>
    <n v="2263"/>
    <s v="Corvus Corax Miniatures - Outcasts"/>
    <x v="2261"/>
    <n v="7500"/>
    <n v="8666"/>
    <x v="0"/>
    <x v="11"/>
    <s v="SEK"/>
    <n v="1422734313"/>
    <n v="1420919913"/>
    <b v="0"/>
    <x v="65"/>
    <b v="1"/>
    <x v="1764"/>
    <n v="144.43333333333334"/>
    <x v="6"/>
    <s v="tabletop games"/>
    <x v="2263"/>
    <x v="2262"/>
  </r>
  <r>
    <n v="2264"/>
    <s v="Thunder Alley : Crew Chief by Richard Launius - Final Lap!"/>
    <x v="2262"/>
    <n v="6000"/>
    <n v="10802"/>
    <x v="0"/>
    <x v="0"/>
    <s v="USD"/>
    <n v="1463972400"/>
    <n v="1462543114"/>
    <b v="0"/>
    <x v="440"/>
    <b v="1"/>
    <x v="1765"/>
    <n v="24.274157303370785"/>
    <x v="6"/>
    <s v="tabletop games"/>
    <x v="2264"/>
    <x v="2263"/>
  </r>
  <r>
    <n v="2265"/>
    <s v="Blind Beggar Miniatures presents Second Chance Specials!"/>
    <x v="2263"/>
    <n v="200"/>
    <n v="597"/>
    <x v="0"/>
    <x v="1"/>
    <s v="GBP"/>
    <n v="1479846507"/>
    <n v="1479241707"/>
    <b v="0"/>
    <x v="57"/>
    <b v="1"/>
    <x v="1766"/>
    <n v="35.117647058823529"/>
    <x v="6"/>
    <s v="tabletop games"/>
    <x v="2265"/>
    <x v="2264"/>
  </r>
  <r>
    <n v="2266"/>
    <s v="GOAT LORDS."/>
    <x v="2264"/>
    <n v="1500"/>
    <n v="4804"/>
    <x v="0"/>
    <x v="0"/>
    <s v="USD"/>
    <n v="1461722400"/>
    <n v="1460235592"/>
    <b v="0"/>
    <x v="441"/>
    <b v="1"/>
    <x v="1767"/>
    <n v="24.762886597938145"/>
    <x v="6"/>
    <s v="tabletop games"/>
    <x v="2266"/>
    <x v="2265"/>
  </r>
  <r>
    <n v="2267"/>
    <s v="Stones Dungeon Tiles"/>
    <x v="2265"/>
    <n v="20000"/>
    <n v="76105"/>
    <x v="0"/>
    <x v="0"/>
    <s v="USD"/>
    <n v="1419123600"/>
    <n v="1416945297"/>
    <b v="0"/>
    <x v="442"/>
    <b v="1"/>
    <x v="1768"/>
    <n v="188.37871287128712"/>
    <x v="6"/>
    <s v="tabletop games"/>
    <x v="2267"/>
    <x v="2266"/>
  </r>
  <r>
    <n v="2268"/>
    <s v="Chardonnay Go"/>
    <x v="2266"/>
    <n v="28000"/>
    <n v="28728"/>
    <x v="0"/>
    <x v="0"/>
    <s v="USD"/>
    <n v="1489283915"/>
    <n v="1486691915"/>
    <b v="0"/>
    <x v="441"/>
    <b v="1"/>
    <x v="946"/>
    <n v="148.08247422680412"/>
    <x v="6"/>
    <s v="tabletop games"/>
    <x v="2268"/>
    <x v="2267"/>
  </r>
  <r>
    <n v="2269"/>
    <s v="Treasure Decks for 5th Edition - Only $12!"/>
    <x v="2267"/>
    <n v="2500"/>
    <n v="45041"/>
    <x v="0"/>
    <x v="0"/>
    <s v="USD"/>
    <n v="1488862800"/>
    <n v="1486745663"/>
    <b v="0"/>
    <x v="443"/>
    <b v="1"/>
    <x v="1769"/>
    <n v="49.934589800443462"/>
    <x v="6"/>
    <s v="tabletop games"/>
    <x v="2269"/>
    <x v="2268"/>
  </r>
  <r>
    <n v="2270"/>
    <s v="MCG Premium Sleeves &amp; Accessories"/>
    <x v="2268"/>
    <n v="25000"/>
    <n v="180062"/>
    <x v="0"/>
    <x v="0"/>
    <s v="USD"/>
    <n v="1484085540"/>
    <n v="1482353513"/>
    <b v="0"/>
    <x v="444"/>
    <b v="1"/>
    <x v="1770"/>
    <n v="107.82155688622754"/>
    <x v="6"/>
    <s v="tabletop games"/>
    <x v="2270"/>
    <x v="2269"/>
  </r>
  <r>
    <n v="2271"/>
    <s v="Man vs Meeple Season One Kickstarter"/>
    <x v="2269"/>
    <n v="20000"/>
    <n v="56618"/>
    <x v="0"/>
    <x v="0"/>
    <s v="USD"/>
    <n v="1481328004"/>
    <n v="1478736004"/>
    <b v="0"/>
    <x v="445"/>
    <b v="1"/>
    <x v="1771"/>
    <n v="42.63403614457831"/>
    <x v="6"/>
    <s v="tabletop games"/>
    <x v="2271"/>
    <x v="2270"/>
  </r>
  <r>
    <n v="2272"/>
    <s v="Pick the Lock"/>
    <x v="2270"/>
    <n v="1000"/>
    <n v="13566"/>
    <x v="0"/>
    <x v="0"/>
    <s v="USD"/>
    <n v="1449506836"/>
    <n v="1446914836"/>
    <b v="0"/>
    <x v="446"/>
    <b v="1"/>
    <x v="1772"/>
    <n v="14.370762711864407"/>
    <x v="6"/>
    <s v="tabletop games"/>
    <x v="2272"/>
    <x v="2271"/>
  </r>
  <r>
    <n v="2273"/>
    <s v="Get Adler! Premium Edition"/>
    <x v="2271"/>
    <n v="2500"/>
    <n v="5509"/>
    <x v="0"/>
    <x v="5"/>
    <s v="CAD"/>
    <n v="1489320642"/>
    <n v="1487164242"/>
    <b v="0"/>
    <x v="206"/>
    <b v="1"/>
    <x v="1773"/>
    <n v="37.476190476190474"/>
    <x v="6"/>
    <s v="tabletop games"/>
    <x v="2273"/>
    <x v="2272"/>
  </r>
  <r>
    <n v="2274"/>
    <s v="Ryubix Manor--Madness, Betrayal, Murder, Vengeance... Family"/>
    <x v="2272"/>
    <n v="2500"/>
    <n v="2990"/>
    <x v="0"/>
    <x v="0"/>
    <s v="USD"/>
    <n v="1393156857"/>
    <n v="1390564857"/>
    <b v="0"/>
    <x v="221"/>
    <b v="1"/>
    <x v="1774"/>
    <n v="30.202020202020201"/>
    <x v="6"/>
    <s v="tabletop games"/>
    <x v="2274"/>
    <x v="2273"/>
  </r>
  <r>
    <n v="2275"/>
    <s v="Samurai Dwarves (Korobokuru)"/>
    <x v="2273"/>
    <n v="650"/>
    <n v="2650.5"/>
    <x v="0"/>
    <x v="1"/>
    <s v="GBP"/>
    <n v="1419259679"/>
    <n v="1416667679"/>
    <b v="0"/>
    <x v="1"/>
    <b v="1"/>
    <x v="1775"/>
    <n v="33.550632911392405"/>
    <x v="6"/>
    <s v="tabletop games"/>
    <x v="2275"/>
    <x v="2274"/>
  </r>
  <r>
    <n v="2276"/>
    <s v="Giggle Chips:  ABC Computer Science Game Cards"/>
    <x v="2274"/>
    <n v="4589"/>
    <n v="4856"/>
    <x v="0"/>
    <x v="0"/>
    <s v="USD"/>
    <n v="1388936289"/>
    <n v="1386344289"/>
    <b v="0"/>
    <x v="11"/>
    <b v="1"/>
    <x v="1776"/>
    <n v="64.74666666666667"/>
    <x v="6"/>
    <s v="tabletop games"/>
    <x v="2276"/>
    <x v="2275"/>
  </r>
  <r>
    <n v="2277"/>
    <s v="Police Precinct"/>
    <x v="2275"/>
    <n v="8500"/>
    <n v="11992"/>
    <x v="0"/>
    <x v="0"/>
    <s v="USD"/>
    <n v="1330359423"/>
    <n v="1327767423"/>
    <b v="0"/>
    <x v="447"/>
    <b v="1"/>
    <x v="1777"/>
    <n v="57.932367149758456"/>
    <x v="6"/>
    <s v="tabletop games"/>
    <x v="2277"/>
    <x v="2276"/>
  </r>
  <r>
    <n v="2278"/>
    <s v="Eternity Dice - Regular and D6 Charms Edition"/>
    <x v="2276"/>
    <n v="2000"/>
    <n v="5414"/>
    <x v="0"/>
    <x v="13"/>
    <s v="EUR"/>
    <n v="1451861940"/>
    <n v="1448902867"/>
    <b v="0"/>
    <x v="332"/>
    <b v="1"/>
    <x v="1778"/>
    <n v="53.078431372549019"/>
    <x v="6"/>
    <s v="tabletop games"/>
    <x v="2278"/>
    <x v="2277"/>
  </r>
  <r>
    <n v="2279"/>
    <s v="Zombie Apocalypse Geocaching"/>
    <x v="2277"/>
    <n v="1000"/>
    <n v="1538"/>
    <x v="0"/>
    <x v="0"/>
    <s v="USD"/>
    <n v="1423022400"/>
    <n v="1421436099"/>
    <b v="0"/>
    <x v="58"/>
    <b v="1"/>
    <x v="1779"/>
    <n v="48.0625"/>
    <x v="6"/>
    <s v="tabletop games"/>
    <x v="2279"/>
    <x v="2278"/>
  </r>
  <r>
    <n v="2280"/>
    <s v="Song of Blades: Hammer and Forge"/>
    <x v="2278"/>
    <n v="9800"/>
    <n v="39550.5"/>
    <x v="0"/>
    <x v="0"/>
    <s v="USD"/>
    <n v="1442501991"/>
    <n v="1439909991"/>
    <b v="0"/>
    <x v="436"/>
    <b v="1"/>
    <x v="1780"/>
    <n v="82.396874999999994"/>
    <x v="6"/>
    <s v="tabletop games"/>
    <x v="2280"/>
    <x v="2279"/>
  </r>
  <r>
    <n v="2281"/>
    <s v="Lewis Robertson Band EP!"/>
    <x v="2279"/>
    <n v="300"/>
    <n v="555"/>
    <x v="0"/>
    <x v="0"/>
    <s v="USD"/>
    <n v="1311576600"/>
    <n v="1306219897"/>
    <b v="0"/>
    <x v="202"/>
    <b v="1"/>
    <x v="1781"/>
    <n v="50.454545454545453"/>
    <x v="4"/>
    <s v="rock"/>
    <x v="2281"/>
    <x v="2280"/>
  </r>
  <r>
    <n v="2282"/>
    <s v="Sage King's Debut Album"/>
    <x v="2280"/>
    <n v="750"/>
    <n v="1390"/>
    <x v="0"/>
    <x v="0"/>
    <s v="USD"/>
    <n v="1452744686"/>
    <n v="1447560686"/>
    <b v="0"/>
    <x v="8"/>
    <b v="1"/>
    <x v="1782"/>
    <n v="115.83333333333333"/>
    <x v="4"/>
    <s v="rock"/>
    <x v="2282"/>
    <x v="228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x v="53"/>
    <b v="1"/>
    <x v="1783"/>
    <n v="63.03458333333333"/>
    <x v="4"/>
    <s v="rock"/>
    <x v="2283"/>
    <x v="2282"/>
  </r>
  <r>
    <n v="2284"/>
    <s v="Make a record, write a song, take the Vinyl Skyway. "/>
    <x v="2282"/>
    <n v="6000"/>
    <n v="6373.27"/>
    <x v="0"/>
    <x v="0"/>
    <s v="USD"/>
    <n v="1299902400"/>
    <n v="1297451245"/>
    <b v="0"/>
    <x v="211"/>
    <b v="1"/>
    <x v="1784"/>
    <n v="108.02152542372882"/>
    <x v="4"/>
    <s v="rock"/>
    <x v="2284"/>
    <x v="2283"/>
  </r>
  <r>
    <n v="2285"/>
    <s v="Blue Sky Alert &amp; The Retro Rock Machine of Fun"/>
    <x v="2283"/>
    <n v="3000"/>
    <n v="3641"/>
    <x v="0"/>
    <x v="0"/>
    <s v="USD"/>
    <n v="1340944043"/>
    <n v="1338352043"/>
    <b v="0"/>
    <x v="1"/>
    <b v="1"/>
    <x v="1785"/>
    <n v="46.088607594936711"/>
    <x v="4"/>
    <s v="rock"/>
    <x v="2285"/>
    <x v="2284"/>
  </r>
  <r>
    <n v="2286"/>
    <s v="Arson In The Suburbs"/>
    <x v="2284"/>
    <n v="1500"/>
    <n v="1501"/>
    <x v="0"/>
    <x v="0"/>
    <s v="USD"/>
    <n v="1378439940"/>
    <n v="1376003254"/>
    <b v="0"/>
    <x v="25"/>
    <b v="1"/>
    <x v="1395"/>
    <n v="107.21428571428571"/>
    <x v="4"/>
    <s v="rock"/>
    <x v="2286"/>
    <x v="2285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x v="448"/>
    <b v="1"/>
    <x v="1786"/>
    <n v="50.9338679245283"/>
    <x v="4"/>
    <s v="rock"/>
    <x v="2287"/>
    <x v="2286"/>
  </r>
  <r>
    <n v="2288"/>
    <s v="Press Michael Zucker's 2012 album Technocracy on VINYL!"/>
    <x v="2286"/>
    <n v="1000"/>
    <n v="1001"/>
    <x v="0"/>
    <x v="0"/>
    <s v="USD"/>
    <n v="1340733600"/>
    <n v="1339098689"/>
    <b v="0"/>
    <x v="20"/>
    <b v="1"/>
    <x v="1787"/>
    <n v="40.04"/>
    <x v="4"/>
    <s v="rock"/>
    <x v="2288"/>
    <x v="2287"/>
  </r>
  <r>
    <n v="2289"/>
    <s v="Blind Man Deaf Boy Tour!"/>
    <x v="2287"/>
    <n v="1500"/>
    <n v="1611"/>
    <x v="0"/>
    <x v="0"/>
    <s v="USD"/>
    <n v="1386372120"/>
    <n v="1382659060"/>
    <b v="0"/>
    <x v="20"/>
    <b v="1"/>
    <x v="202"/>
    <n v="64.44"/>
    <x v="4"/>
    <s v="rock"/>
    <x v="2289"/>
    <x v="2288"/>
  </r>
  <r>
    <n v="2290"/>
    <s v="American Standard Needs to Release Their Debut EP"/>
    <x v="2288"/>
    <n v="1500"/>
    <n v="1561"/>
    <x v="0"/>
    <x v="0"/>
    <s v="USD"/>
    <n v="1259686800"/>
    <n v="1252908330"/>
    <b v="0"/>
    <x v="60"/>
    <b v="1"/>
    <x v="1788"/>
    <n v="53.827586206896555"/>
    <x v="4"/>
    <s v="rock"/>
    <x v="2290"/>
    <x v="2289"/>
  </r>
  <r>
    <n v="2291"/>
    <s v="Create thatwasthen's new album with them!"/>
    <x v="2289"/>
    <n v="2500"/>
    <n v="4320"/>
    <x v="0"/>
    <x v="0"/>
    <s v="USD"/>
    <n v="1335153600"/>
    <n v="1332199618"/>
    <b v="0"/>
    <x v="68"/>
    <b v="1"/>
    <x v="1789"/>
    <n v="100.46511627906976"/>
    <x v="4"/>
    <s v="rock"/>
    <x v="2291"/>
    <x v="2290"/>
  </r>
  <r>
    <n v="2292"/>
    <s v="BE A PART OF HISTORY!"/>
    <x v="2290"/>
    <n v="2000"/>
    <n v="2145.0100000000002"/>
    <x v="0"/>
    <x v="0"/>
    <s v="USD"/>
    <n v="1334767476"/>
    <n v="1332175476"/>
    <b v="0"/>
    <x v="67"/>
    <b v="1"/>
    <x v="1790"/>
    <n v="46.630652173913049"/>
    <x v="4"/>
    <s v="rock"/>
    <x v="2292"/>
    <x v="2291"/>
  </r>
  <r>
    <n v="2293"/>
    <s v="&quot;Hurt N' Wrong&quot; New Album Fundraiser!"/>
    <x v="2291"/>
    <n v="850"/>
    <n v="920"/>
    <x v="0"/>
    <x v="0"/>
    <s v="USD"/>
    <n v="1348545540"/>
    <n v="1346345999"/>
    <b v="0"/>
    <x v="74"/>
    <b v="1"/>
    <x v="1791"/>
    <n v="34.074074074074076"/>
    <x v="4"/>
    <s v="rock"/>
    <x v="2293"/>
    <x v="2292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x v="300"/>
    <b v="1"/>
    <x v="1792"/>
    <n v="65.214642857142863"/>
    <x v="4"/>
    <s v="rock"/>
    <x v="2294"/>
    <x v="2293"/>
  </r>
  <r>
    <n v="2295"/>
    <s v="SHADOWRAPTR: The Second Coming. (Sophomore LP)"/>
    <x v="2293"/>
    <n v="1200"/>
    <n v="1503"/>
    <x v="0"/>
    <x v="0"/>
    <s v="USD"/>
    <n v="1359240856"/>
    <n v="1356648856"/>
    <b v="0"/>
    <x v="69"/>
    <b v="1"/>
    <x v="1410"/>
    <n v="44.205882352941174"/>
    <x v="4"/>
    <s v="rock"/>
    <x v="2295"/>
    <x v="2294"/>
  </r>
  <r>
    <n v="2296"/>
    <s v="HAMELL ON TRIAL IS RECORDING AN ALBUM"/>
    <x v="2294"/>
    <n v="7000"/>
    <n v="10435"/>
    <x v="0"/>
    <x v="0"/>
    <s v="USD"/>
    <n v="1330018426"/>
    <n v="1326994426"/>
    <b v="0"/>
    <x v="108"/>
    <b v="1"/>
    <x v="1793"/>
    <n v="71.965517241379317"/>
    <x v="4"/>
    <s v="rock"/>
    <x v="2296"/>
    <x v="2295"/>
  </r>
  <r>
    <n v="2297"/>
    <s v="Company Company: Debut EP"/>
    <x v="2295"/>
    <n v="1000"/>
    <n v="1006"/>
    <x v="0"/>
    <x v="0"/>
    <s v="USD"/>
    <n v="1331697540"/>
    <n v="1328749249"/>
    <b v="0"/>
    <x v="10"/>
    <b v="1"/>
    <x v="1794"/>
    <n v="52.94736842105263"/>
    <x v="4"/>
    <s v="rock"/>
    <x v="2297"/>
    <x v="2296"/>
  </r>
  <r>
    <n v="2298"/>
    <s v="Jonny Gray: First Full Length Album"/>
    <x v="2296"/>
    <n v="30000"/>
    <n v="31522"/>
    <x v="0"/>
    <x v="0"/>
    <s v="USD"/>
    <n v="1395861033"/>
    <n v="1393272633"/>
    <b v="0"/>
    <x v="449"/>
    <b v="1"/>
    <x v="1795"/>
    <n v="109.45138888888889"/>
    <x v="4"/>
    <s v="rock"/>
    <x v="2298"/>
    <x v="2297"/>
  </r>
  <r>
    <n v="2299"/>
    <s v="HELP FLY RADIO FINISH THEIR FULL LENGTH ALBUM!"/>
    <x v="2297"/>
    <n v="300"/>
    <n v="1050.5"/>
    <x v="0"/>
    <x v="0"/>
    <s v="USD"/>
    <n v="1296953209"/>
    <n v="1295657209"/>
    <b v="0"/>
    <x v="25"/>
    <b v="1"/>
    <x v="1796"/>
    <n v="75.035714285714292"/>
    <x v="4"/>
    <s v="rock"/>
    <x v="2299"/>
    <x v="2298"/>
  </r>
  <r>
    <n v="2300"/>
    <s v="Keep The Prison Van Rolling"/>
    <x v="2298"/>
    <n v="800"/>
    <n v="810"/>
    <x v="0"/>
    <x v="0"/>
    <s v="USD"/>
    <n v="1340904416"/>
    <n v="1339694816"/>
    <b v="0"/>
    <x v="63"/>
    <b v="1"/>
    <x v="982"/>
    <n v="115.71428571428571"/>
    <x v="4"/>
    <s v="rock"/>
    <x v="2300"/>
    <x v="2299"/>
  </r>
  <r>
    <n v="2301"/>
    <s v="Time Crash"/>
    <x v="2299"/>
    <n v="5000"/>
    <n v="6680.22"/>
    <x v="0"/>
    <x v="0"/>
    <s v="USD"/>
    <n v="1371785496"/>
    <n v="1369193496"/>
    <b v="1"/>
    <x v="263"/>
    <b v="1"/>
    <x v="1797"/>
    <n v="31.659810426540286"/>
    <x v="4"/>
    <s v="indie rock"/>
    <x v="2301"/>
    <x v="2300"/>
  </r>
  <r>
    <n v="2302"/>
    <s v="Wildcat Strike's 2nd album release - Digital Age"/>
    <x v="2300"/>
    <n v="2300"/>
    <n v="3925"/>
    <x v="0"/>
    <x v="0"/>
    <s v="USD"/>
    <n v="1388473200"/>
    <n v="1385585434"/>
    <b v="1"/>
    <x v="268"/>
    <b v="1"/>
    <x v="1798"/>
    <n v="46.176470588235297"/>
    <x v="4"/>
    <s v="indie rock"/>
    <x v="2302"/>
    <x v="2301"/>
  </r>
  <r>
    <n v="2303"/>
    <s v="Abby Travis Vinyl Picture Disc/ Limited edition CD"/>
    <x v="2301"/>
    <n v="6450"/>
    <n v="7053.61"/>
    <x v="0"/>
    <x v="0"/>
    <s v="USD"/>
    <n v="1323747596"/>
    <n v="1320287996"/>
    <b v="1"/>
    <x v="273"/>
    <b v="1"/>
    <x v="1799"/>
    <n v="68.481650485436887"/>
    <x v="4"/>
    <s v="indie rock"/>
    <x v="2303"/>
    <x v="2302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x v="116"/>
    <b v="1"/>
    <x v="1800"/>
    <n v="53.469203539823013"/>
    <x v="4"/>
    <s v="indie rock"/>
    <x v="2304"/>
    <x v="1254"/>
  </r>
  <r>
    <n v="2305"/>
    <s v="HANK &amp; CUPCAKES 'CA$H 4 GOLD' MEGA TOUR!"/>
    <x v="2303"/>
    <n v="18000"/>
    <n v="18221"/>
    <x v="0"/>
    <x v="0"/>
    <s v="USD"/>
    <n v="1407520800"/>
    <n v="1405356072"/>
    <b v="1"/>
    <x v="157"/>
    <b v="1"/>
    <x v="1801"/>
    <n v="109.10778443113773"/>
    <x v="4"/>
    <s v="indie rock"/>
    <x v="2305"/>
    <x v="2303"/>
  </r>
  <r>
    <n v="2306"/>
    <s v="Cook Up a Record with Dewveall"/>
    <x v="2304"/>
    <n v="3500"/>
    <n v="3736.55"/>
    <x v="0"/>
    <x v="0"/>
    <s v="USD"/>
    <n v="1331352129"/>
    <n v="1328760129"/>
    <b v="1"/>
    <x v="196"/>
    <b v="1"/>
    <x v="1802"/>
    <n v="51.185616438356163"/>
    <x v="4"/>
    <s v="indie rock"/>
    <x v="2306"/>
    <x v="2304"/>
  </r>
  <r>
    <n v="2307"/>
    <s v="Bones - The New EP by Matt Phillips"/>
    <x v="2305"/>
    <n v="1964.47"/>
    <n v="2095.2600000000002"/>
    <x v="0"/>
    <x v="0"/>
    <s v="USD"/>
    <n v="1336245328"/>
    <n v="1333653333"/>
    <b v="1"/>
    <x v="11"/>
    <b v="1"/>
    <x v="1803"/>
    <n v="27.936800000000002"/>
    <x v="4"/>
    <s v="indie rock"/>
    <x v="2307"/>
    <x v="2305"/>
  </r>
  <r>
    <n v="2308"/>
    <s v="The Ember Days Audio/Visual Experience"/>
    <x v="2306"/>
    <n v="50000"/>
    <n v="50653.11"/>
    <x v="0"/>
    <x v="0"/>
    <s v="USD"/>
    <n v="1409274000"/>
    <n v="1406847996"/>
    <b v="1"/>
    <x v="450"/>
    <b v="1"/>
    <x v="1804"/>
    <n v="82.496921824104234"/>
    <x v="4"/>
    <s v="indie rock"/>
    <x v="2308"/>
    <x v="2306"/>
  </r>
  <r>
    <n v="2309"/>
    <s v="// Marny Lion Proudfit /\/\/\ Album Release \\"/>
    <x v="2307"/>
    <n v="6000"/>
    <n v="6400.47"/>
    <x v="0"/>
    <x v="0"/>
    <s v="USD"/>
    <n v="1362872537"/>
    <n v="1359848537"/>
    <b v="1"/>
    <x v="329"/>
    <b v="1"/>
    <x v="1805"/>
    <n v="59.817476635514019"/>
    <x v="4"/>
    <s v="indie rock"/>
    <x v="2309"/>
    <x v="2307"/>
  </r>
  <r>
    <n v="2310"/>
    <s v="John Vanderslice's DAGGER BEACH: The New Album"/>
    <x v="2308"/>
    <n v="18500"/>
    <n v="79335.360000000001"/>
    <x v="0"/>
    <x v="0"/>
    <s v="USD"/>
    <n v="1363889015"/>
    <n v="1361300615"/>
    <b v="1"/>
    <x v="451"/>
    <b v="1"/>
    <x v="1806"/>
    <n v="64.816470588235291"/>
    <x v="4"/>
    <s v="indie rock"/>
    <x v="2310"/>
    <x v="2308"/>
  </r>
  <r>
    <n v="2311"/>
    <s v="Mary Fagan's CD Project!"/>
    <x v="2309"/>
    <n v="9000"/>
    <n v="9370"/>
    <x v="0"/>
    <x v="0"/>
    <s v="USD"/>
    <n v="1399421189"/>
    <n v="1396829189"/>
    <b v="1"/>
    <x v="201"/>
    <b v="1"/>
    <x v="1807"/>
    <n v="90.09615384615384"/>
    <x v="4"/>
    <s v="indie rock"/>
    <x v="2311"/>
    <x v="2309"/>
  </r>
  <r>
    <n v="2312"/>
    <s v="DINOWALRUS: 3RD RECORD ON VINYL"/>
    <x v="2310"/>
    <n v="3000"/>
    <n v="3236"/>
    <x v="0"/>
    <x v="0"/>
    <s v="USD"/>
    <n v="1397862000"/>
    <n v="1395155478"/>
    <b v="1"/>
    <x v="1"/>
    <b v="1"/>
    <x v="1808"/>
    <n v="40.962025316455694"/>
    <x v="4"/>
    <s v="indie rock"/>
    <x v="2312"/>
    <x v="2310"/>
  </r>
  <r>
    <n v="2313"/>
    <s v="A SUNNY DAY IN GLASGOW"/>
    <x v="2311"/>
    <n v="5000"/>
    <n v="8792.02"/>
    <x v="0"/>
    <x v="0"/>
    <s v="USD"/>
    <n v="1336086026"/>
    <n v="1333494026"/>
    <b v="1"/>
    <x v="328"/>
    <b v="1"/>
    <x v="1809"/>
    <n v="56.000127388535034"/>
    <x v="4"/>
    <s v="indie rock"/>
    <x v="2313"/>
    <x v="2311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x v="133"/>
    <b v="1"/>
    <x v="1810"/>
    <n v="37.672800000000002"/>
    <x v="4"/>
    <s v="indie rock"/>
    <x v="2314"/>
    <x v="2312"/>
  </r>
  <r>
    <n v="2315"/>
    <s v="RICE Presses Their Debut Album 'Keep Warm' On Vinyl"/>
    <x v="2313"/>
    <n v="2500"/>
    <n v="2565"/>
    <x v="0"/>
    <x v="0"/>
    <s v="USD"/>
    <n v="1336238743"/>
    <n v="1333646743"/>
    <b v="1"/>
    <x v="31"/>
    <b v="1"/>
    <x v="946"/>
    <n v="40.078125"/>
    <x v="4"/>
    <s v="indie rock"/>
    <x v="2315"/>
    <x v="2313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x v="452"/>
    <b v="1"/>
    <x v="1811"/>
    <n v="78.031999999999996"/>
    <x v="4"/>
    <s v="indie rock"/>
    <x v="2316"/>
    <x v="2314"/>
  </r>
  <r>
    <n v="2317"/>
    <s v="ibreatheFUR / He Can Jog split Cassette"/>
    <x v="2315"/>
    <n v="400"/>
    <n v="416"/>
    <x v="0"/>
    <x v="0"/>
    <s v="USD"/>
    <n v="1266210000"/>
    <n v="1263474049"/>
    <b v="1"/>
    <x v="19"/>
    <b v="1"/>
    <x v="87"/>
    <n v="18.90909090909091"/>
    <x v="4"/>
    <s v="indie rock"/>
    <x v="2317"/>
    <x v="2315"/>
  </r>
  <r>
    <n v="2318"/>
    <s v="Songs For Unusual Creatures"/>
    <x v="2316"/>
    <n v="5000"/>
    <n v="6053"/>
    <x v="0"/>
    <x v="0"/>
    <s v="USD"/>
    <n v="1253937540"/>
    <n v="1251214014"/>
    <b v="1"/>
    <x v="430"/>
    <b v="1"/>
    <x v="1812"/>
    <n v="37.134969325153371"/>
    <x v="4"/>
    <s v="indie rock"/>
    <x v="2318"/>
    <x v="2316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x v="99"/>
    <b v="1"/>
    <x v="1813"/>
    <n v="41.961038961038959"/>
    <x v="4"/>
    <s v="indie rock"/>
    <x v="2319"/>
    <x v="2317"/>
  </r>
  <r>
    <n v="2320"/>
    <s v="Ocean Versus Daughter's New Album!"/>
    <x v="2318"/>
    <n v="5000"/>
    <n v="5433"/>
    <x v="0"/>
    <x v="0"/>
    <s v="USD"/>
    <n v="1396463800"/>
    <n v="1393443400"/>
    <b v="1"/>
    <x v="30"/>
    <b v="1"/>
    <x v="1814"/>
    <n v="61.044943820224717"/>
    <x v="4"/>
    <s v="indie rock"/>
    <x v="2320"/>
    <x v="2318"/>
  </r>
  <r>
    <n v="2321"/>
    <s v="WienerWÃ¼rze"/>
    <x v="2319"/>
    <n v="10557"/>
    <n v="4130"/>
    <x v="3"/>
    <x v="15"/>
    <s v="EUR"/>
    <n v="1491282901"/>
    <n v="1488694501"/>
    <b v="0"/>
    <x v="31"/>
    <b v="0"/>
    <x v="1815"/>
    <n v="64.53125"/>
    <x v="7"/>
    <s v="small batch"/>
    <x v="2321"/>
    <x v="2319"/>
  </r>
  <r>
    <n v="2322"/>
    <s v="Jen bakes shortbread needs a commercial kitchen!"/>
    <x v="2320"/>
    <n v="2700"/>
    <n v="85"/>
    <x v="3"/>
    <x v="0"/>
    <s v="USD"/>
    <n v="1491769769"/>
    <n v="1489181369"/>
    <b v="0"/>
    <x v="80"/>
    <b v="0"/>
    <x v="1816"/>
    <n v="21.25"/>
    <x v="7"/>
    <s v="small batch"/>
    <x v="2322"/>
    <x v="2320"/>
  </r>
  <r>
    <n v="2323"/>
    <s v="Beef Sticks, the Ultimate Protein Snack"/>
    <x v="2321"/>
    <n v="250"/>
    <n v="120"/>
    <x v="3"/>
    <x v="0"/>
    <s v="USD"/>
    <n v="1490033247"/>
    <n v="1489428447"/>
    <b v="0"/>
    <x v="80"/>
    <b v="0"/>
    <x v="1817"/>
    <n v="30"/>
    <x v="7"/>
    <s v="small batch"/>
    <x v="2323"/>
    <x v="2321"/>
  </r>
  <r>
    <n v="2324"/>
    <s v="Pies not Lies"/>
    <x v="2322"/>
    <n v="7500"/>
    <n v="1555"/>
    <x v="3"/>
    <x v="1"/>
    <s v="GBP"/>
    <n v="1490559285"/>
    <n v="1487970885"/>
    <b v="0"/>
    <x v="42"/>
    <b v="0"/>
    <x v="1818"/>
    <n v="25.491803278688526"/>
    <x v="7"/>
    <s v="small batch"/>
    <x v="2324"/>
    <x v="2322"/>
  </r>
  <r>
    <n v="2325"/>
    <s v="MAGA Private Label Spicy Sauce"/>
    <x v="2323"/>
    <n v="1000"/>
    <n v="80"/>
    <x v="3"/>
    <x v="0"/>
    <s v="USD"/>
    <n v="1490830331"/>
    <n v="1488241931"/>
    <b v="0"/>
    <x v="63"/>
    <b v="0"/>
    <x v="1819"/>
    <n v="11.428571428571429"/>
    <x v="7"/>
    <s v="small batch"/>
    <x v="2325"/>
    <x v="2323"/>
  </r>
  <r>
    <n v="2326"/>
    <s v="Gourmet Steak Hot Dogs By The Savage Wienerâ„¢"/>
    <x v="2324"/>
    <n v="15000"/>
    <n v="108"/>
    <x v="3"/>
    <x v="0"/>
    <s v="USD"/>
    <n v="1493571600"/>
    <n v="1489106948"/>
    <b v="0"/>
    <x v="29"/>
    <b v="0"/>
    <x v="174"/>
    <n v="108"/>
    <x v="7"/>
    <s v="small batch"/>
    <x v="2326"/>
    <x v="2324"/>
  </r>
  <r>
    <n v="2327"/>
    <s v="Kraut Source - Fermentation Made Simple"/>
    <x v="2325"/>
    <n v="35000"/>
    <n v="184133.01"/>
    <x v="0"/>
    <x v="0"/>
    <s v="USD"/>
    <n v="1409090440"/>
    <n v="1406066440"/>
    <b v="1"/>
    <x v="453"/>
    <b v="1"/>
    <x v="1820"/>
    <n v="54.883162444113267"/>
    <x v="7"/>
    <s v="small batch"/>
    <x v="2327"/>
    <x v="2325"/>
  </r>
  <r>
    <n v="2328"/>
    <s v="Bravado Spice | Bigger &amp; Bolder"/>
    <x v="2326"/>
    <n v="10000"/>
    <n v="25445"/>
    <x v="0"/>
    <x v="0"/>
    <s v="USD"/>
    <n v="1434307537"/>
    <n v="1431715537"/>
    <b v="1"/>
    <x v="416"/>
    <b v="1"/>
    <x v="1821"/>
    <n v="47.383612662942269"/>
    <x v="7"/>
    <s v="small batch"/>
    <x v="2328"/>
    <x v="2326"/>
  </r>
  <r>
    <n v="2329"/>
    <s v="Half Moon Bay Distillery"/>
    <x v="2327"/>
    <n v="25000"/>
    <n v="26480"/>
    <x v="0"/>
    <x v="0"/>
    <s v="USD"/>
    <n v="1405609146"/>
    <n v="1403017146"/>
    <b v="1"/>
    <x v="207"/>
    <b v="1"/>
    <x v="1822"/>
    <n v="211.84"/>
    <x v="7"/>
    <s v="small batch"/>
    <x v="2329"/>
    <x v="2327"/>
  </r>
  <r>
    <n v="2330"/>
    <s v="Let's Launch Griffo Distillery's Whiskey Barrel Program!"/>
    <x v="2328"/>
    <n v="35000"/>
    <n v="35848"/>
    <x v="0"/>
    <x v="0"/>
    <s v="USD"/>
    <n v="1451001600"/>
    <n v="1448400943"/>
    <b v="1"/>
    <x v="430"/>
    <b v="1"/>
    <x v="1823"/>
    <n v="219.92638036809817"/>
    <x v="7"/>
    <s v="small batch"/>
    <x v="2330"/>
    <x v="2328"/>
  </r>
  <r>
    <n v="2331"/>
    <s v="Meadowlands Chocolate"/>
    <x v="2329"/>
    <n v="8000"/>
    <n v="11545.1"/>
    <x v="0"/>
    <x v="0"/>
    <s v="USD"/>
    <n v="1408320490"/>
    <n v="1405728490"/>
    <b v="1"/>
    <x v="454"/>
    <b v="1"/>
    <x v="1824"/>
    <n v="40.795406360424032"/>
    <x v="7"/>
    <s v="small batch"/>
    <x v="2331"/>
    <x v="2329"/>
  </r>
  <r>
    <n v="2332"/>
    <s v="Organic, Small Batch Dried Pastas Made in Los Angeles"/>
    <x v="2330"/>
    <n v="25000"/>
    <n v="26577"/>
    <x v="0"/>
    <x v="0"/>
    <s v="USD"/>
    <n v="1423235071"/>
    <n v="1420643071"/>
    <b v="1"/>
    <x v="455"/>
    <b v="1"/>
    <x v="1825"/>
    <n v="75.502840909090907"/>
    <x v="7"/>
    <s v="small batch"/>
    <x v="2332"/>
    <x v="2330"/>
  </r>
  <r>
    <n v="2333"/>
    <s v="Two Hundred Chocolate Truffles"/>
    <x v="2331"/>
    <n v="600"/>
    <n v="1273"/>
    <x v="0"/>
    <x v="0"/>
    <s v="USD"/>
    <n v="1401385800"/>
    <n v="1399563390"/>
    <b v="1"/>
    <x v="225"/>
    <b v="1"/>
    <x v="1826"/>
    <n v="13.542553191489361"/>
    <x v="7"/>
    <s v="small batch"/>
    <x v="2333"/>
    <x v="2331"/>
  </r>
  <r>
    <n v="2334"/>
    <s v="Picnic Pops in Your Grocery Store!"/>
    <x v="2332"/>
    <n v="4000"/>
    <n v="4078"/>
    <x v="0"/>
    <x v="0"/>
    <s v="USD"/>
    <n v="1415208840"/>
    <n v="1412611498"/>
    <b v="1"/>
    <x v="85"/>
    <b v="1"/>
    <x v="1827"/>
    <n v="60.865671641791046"/>
    <x v="7"/>
    <s v="small batch"/>
    <x v="2334"/>
    <x v="2332"/>
  </r>
  <r>
    <n v="2335"/>
    <s v="A Modern-Day Salt Works in Gloucester, Mass.!"/>
    <x v="2333"/>
    <n v="25000"/>
    <n v="25568"/>
    <x v="0"/>
    <x v="0"/>
    <s v="USD"/>
    <n v="1402494243"/>
    <n v="1399902243"/>
    <b v="1"/>
    <x v="170"/>
    <b v="1"/>
    <x v="1828"/>
    <n v="115.69230769230769"/>
    <x v="7"/>
    <s v="small batch"/>
    <x v="2335"/>
    <x v="2333"/>
  </r>
  <r>
    <n v="2336"/>
    <s v="SOSU Barrel-Aged Sriracha"/>
    <x v="2334"/>
    <n v="20000"/>
    <n v="104146.51"/>
    <x v="0"/>
    <x v="0"/>
    <s v="USD"/>
    <n v="1394316695"/>
    <n v="1390860695"/>
    <b v="1"/>
    <x v="456"/>
    <b v="1"/>
    <x v="1829"/>
    <n v="48.104623556581984"/>
    <x v="7"/>
    <s v="small batch"/>
    <x v="2336"/>
    <x v="2334"/>
  </r>
  <r>
    <n v="2337"/>
    <s v="The Hudson Standard Bitters and Shrubs"/>
    <x v="2335"/>
    <n v="12000"/>
    <n v="13279"/>
    <x v="0"/>
    <x v="0"/>
    <s v="USD"/>
    <n v="1403796143"/>
    <n v="1401204143"/>
    <b v="1"/>
    <x v="122"/>
    <b v="1"/>
    <x v="1830"/>
    <n v="74.184357541899445"/>
    <x v="7"/>
    <s v="small batch"/>
    <x v="2337"/>
    <x v="2335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x v="252"/>
    <b v="1"/>
    <x v="1831"/>
    <n v="123.34552845528455"/>
    <x v="7"/>
    <s v="small batch"/>
    <x v="2338"/>
    <x v="2336"/>
  </r>
  <r>
    <n v="2339"/>
    <s v="CACOCO - The Drinking Chocolate Revival"/>
    <x v="2337"/>
    <n v="25000"/>
    <n v="73552"/>
    <x v="0"/>
    <x v="0"/>
    <s v="USD"/>
    <n v="1482134340"/>
    <n v="1479496309"/>
    <b v="1"/>
    <x v="457"/>
    <b v="1"/>
    <x v="1832"/>
    <n v="66.623188405797094"/>
    <x v="7"/>
    <s v="small batch"/>
    <x v="2339"/>
    <x v="2337"/>
  </r>
  <r>
    <n v="2340"/>
    <s v="Doughnuts with love by Strange Matter Coffee"/>
    <x v="2338"/>
    <n v="40000"/>
    <n v="42311"/>
    <x v="0"/>
    <x v="0"/>
    <s v="USD"/>
    <n v="1477841138"/>
    <n v="1475249138"/>
    <b v="1"/>
    <x v="458"/>
    <b v="1"/>
    <x v="1833"/>
    <n v="104.99007444168734"/>
    <x v="7"/>
    <s v="small batch"/>
    <x v="2340"/>
    <x v="2338"/>
  </r>
  <r>
    <n v="2341"/>
    <s v="Cutting Edge Fitness Website (Canceled)"/>
    <x v="2339"/>
    <n v="5000"/>
    <n v="0"/>
    <x v="1"/>
    <x v="0"/>
    <s v="USD"/>
    <n v="1436729504"/>
    <n v="1434137504"/>
    <b v="0"/>
    <x v="78"/>
    <b v="0"/>
    <x v="109"/>
    <e v="#DIV/0!"/>
    <x v="2"/>
    <s v="web"/>
    <x v="2341"/>
    <x v="2339"/>
  </r>
  <r>
    <n v="2342"/>
    <s v="The Future Mind of Business Project (Canceled)"/>
    <x v="2340"/>
    <n v="5500"/>
    <n v="0"/>
    <x v="1"/>
    <x v="0"/>
    <s v="USD"/>
    <n v="1412571600"/>
    <n v="1410799870"/>
    <b v="0"/>
    <x v="78"/>
    <b v="0"/>
    <x v="109"/>
    <e v="#DIV/0!"/>
    <x v="2"/>
    <s v="web"/>
    <x v="2342"/>
    <x v="2340"/>
  </r>
  <r>
    <n v="2343"/>
    <s v="Mobile Excellence Awards (Canceled)"/>
    <x v="2341"/>
    <n v="10000"/>
    <n v="300"/>
    <x v="1"/>
    <x v="0"/>
    <s v="USD"/>
    <n v="1452282420"/>
    <n v="1447962505"/>
    <b v="0"/>
    <x v="29"/>
    <b v="0"/>
    <x v="419"/>
    <n v="300"/>
    <x v="2"/>
    <s v="web"/>
    <x v="2343"/>
    <x v="2341"/>
  </r>
  <r>
    <n v="2344"/>
    <s v="Tired of Corporation Negotiation? THINK MIDDLE MEDIATION!"/>
    <x v="2342"/>
    <n v="1000"/>
    <n v="1"/>
    <x v="1"/>
    <x v="5"/>
    <s v="CAD"/>
    <n v="1466789269"/>
    <n v="1464197269"/>
    <b v="0"/>
    <x v="29"/>
    <b v="0"/>
    <x v="370"/>
    <n v="1"/>
    <x v="2"/>
    <s v="web"/>
    <x v="2344"/>
    <x v="2342"/>
  </r>
  <r>
    <n v="2345"/>
    <s v="Social Media Website (Canceled)"/>
    <x v="2343"/>
    <n v="3000"/>
    <n v="0"/>
    <x v="1"/>
    <x v="0"/>
    <s v="USD"/>
    <n v="1427845140"/>
    <n v="1424822556"/>
    <b v="0"/>
    <x v="78"/>
    <b v="0"/>
    <x v="109"/>
    <e v="#DIV/0!"/>
    <x v="2"/>
    <s v="web"/>
    <x v="2345"/>
    <x v="2343"/>
  </r>
  <r>
    <n v="2346"/>
    <s v="Ez 2c 3D Viewers (Canceled)"/>
    <x v="2344"/>
    <n v="60000"/>
    <n v="39"/>
    <x v="1"/>
    <x v="0"/>
    <s v="USD"/>
    <n v="1476731431"/>
    <n v="1472843431"/>
    <b v="0"/>
    <x v="83"/>
    <b v="0"/>
    <x v="1834"/>
    <n v="13"/>
    <x v="2"/>
    <s v="web"/>
    <x v="2346"/>
    <x v="2344"/>
  </r>
  <r>
    <n v="2347"/>
    <s v="Course: Create Complete Web Apps without Coding (Canceled)"/>
    <x v="2345"/>
    <n v="1000"/>
    <n v="15"/>
    <x v="1"/>
    <x v="0"/>
    <s v="USD"/>
    <n v="1472135676"/>
    <n v="1469543676"/>
    <b v="0"/>
    <x v="29"/>
    <b v="0"/>
    <x v="1835"/>
    <n v="15"/>
    <x v="2"/>
    <s v="web"/>
    <x v="2347"/>
    <x v="2345"/>
  </r>
  <r>
    <n v="2348"/>
    <s v="Business &amp; Entertainment In 3D World! (Canceled)"/>
    <x v="2346"/>
    <n v="70000"/>
    <n v="270"/>
    <x v="1"/>
    <x v="0"/>
    <s v="USD"/>
    <n v="1456006938"/>
    <n v="1450822938"/>
    <b v="0"/>
    <x v="81"/>
    <b v="0"/>
    <x v="1836"/>
    <n v="54"/>
    <x v="2"/>
    <s v="web"/>
    <x v="2348"/>
    <x v="2346"/>
  </r>
  <r>
    <n v="2349"/>
    <s v="POLIWORD - an internet project that could change the world"/>
    <x v="2347"/>
    <n v="474900"/>
    <n v="0"/>
    <x v="1"/>
    <x v="11"/>
    <s v="SEK"/>
    <n v="1439318228"/>
    <n v="1436812628"/>
    <b v="0"/>
    <x v="78"/>
    <b v="0"/>
    <x v="109"/>
    <e v="#DIV/0!"/>
    <x v="2"/>
    <s v="web"/>
    <x v="2349"/>
    <x v="234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x v="78"/>
    <b v="0"/>
    <x v="109"/>
    <e v="#DIV/0!"/>
    <x v="2"/>
    <s v="web"/>
    <x v="2350"/>
    <x v="2348"/>
  </r>
  <r>
    <n v="2351"/>
    <s v="NZ Auction site.  No listing or success fees. Only $2 p/m"/>
    <x v="2349"/>
    <n v="18900"/>
    <n v="108"/>
    <x v="1"/>
    <x v="4"/>
    <s v="NZD"/>
    <n v="1430360739"/>
    <n v="1427768739"/>
    <b v="0"/>
    <x v="63"/>
    <b v="0"/>
    <x v="1837"/>
    <n v="15.428571428571429"/>
    <x v="2"/>
    <s v="web"/>
    <x v="2351"/>
    <x v="2349"/>
  </r>
  <r>
    <n v="2352"/>
    <s v="The Seeker's School of Thought and Philosophy (Canceled)"/>
    <x v="2350"/>
    <n v="2000"/>
    <n v="0"/>
    <x v="1"/>
    <x v="0"/>
    <s v="USD"/>
    <n v="1433603552"/>
    <n v="1428419552"/>
    <b v="0"/>
    <x v="78"/>
    <b v="0"/>
    <x v="109"/>
    <e v="#DIV/0!"/>
    <x v="2"/>
    <s v="web"/>
    <x v="2352"/>
    <x v="2350"/>
  </r>
  <r>
    <n v="2353"/>
    <s v="A Brony and Pegasister dating website (Canceled)"/>
    <x v="2351"/>
    <n v="1000"/>
    <n v="0"/>
    <x v="1"/>
    <x v="0"/>
    <s v="USD"/>
    <n v="1429632822"/>
    <n v="1428596022"/>
    <b v="0"/>
    <x v="78"/>
    <b v="0"/>
    <x v="109"/>
    <e v="#DIV/0!"/>
    <x v="2"/>
    <s v="web"/>
    <x v="2353"/>
    <x v="2351"/>
  </r>
  <r>
    <n v="2354"/>
    <s v="Dissertation (Canceled)"/>
    <x v="2352"/>
    <n v="35000"/>
    <n v="25"/>
    <x v="1"/>
    <x v="0"/>
    <s v="USD"/>
    <n v="1420910460"/>
    <n v="1415726460"/>
    <b v="0"/>
    <x v="29"/>
    <b v="0"/>
    <x v="1838"/>
    <n v="25"/>
    <x v="2"/>
    <s v="web"/>
    <x v="2354"/>
    <x v="2352"/>
  </r>
  <r>
    <n v="2355"/>
    <s v="PriceItUpPlease (Canceled)"/>
    <x v="2353"/>
    <n v="8000"/>
    <n v="55"/>
    <x v="1"/>
    <x v="2"/>
    <s v="AUD"/>
    <n v="1430604136"/>
    <n v="1428012136"/>
    <b v="0"/>
    <x v="84"/>
    <b v="0"/>
    <x v="1839"/>
    <n v="27.5"/>
    <x v="2"/>
    <s v="web"/>
    <x v="2355"/>
    <x v="2353"/>
  </r>
  <r>
    <n v="2356"/>
    <s v="HardstyleUnited.com (Canceled)"/>
    <x v="2354"/>
    <n v="10000"/>
    <n v="0"/>
    <x v="1"/>
    <x v="9"/>
    <s v="EUR"/>
    <n v="1433530104"/>
    <n v="1430938104"/>
    <b v="0"/>
    <x v="78"/>
    <b v="0"/>
    <x v="109"/>
    <e v="#DIV/0!"/>
    <x v="2"/>
    <s v="web"/>
    <x v="2356"/>
    <x v="2354"/>
  </r>
  <r>
    <n v="2357"/>
    <s v="Online therapist directory - Click For Therapy (Canceled)"/>
    <x v="2355"/>
    <n v="27000"/>
    <n v="0"/>
    <x v="1"/>
    <x v="1"/>
    <s v="GBP"/>
    <n v="1445093578"/>
    <n v="1442501578"/>
    <b v="0"/>
    <x v="78"/>
    <b v="0"/>
    <x v="109"/>
    <e v="#DIV/0!"/>
    <x v="2"/>
    <s v="web"/>
    <x v="2357"/>
    <x v="2355"/>
  </r>
  <r>
    <n v="2358"/>
    <s v="Auction, Sell Swap without excessive fees, the next ebay."/>
    <x v="2356"/>
    <n v="1500"/>
    <n v="0"/>
    <x v="1"/>
    <x v="1"/>
    <s v="GBP"/>
    <n v="1422664740"/>
    <n v="1417818036"/>
    <b v="0"/>
    <x v="78"/>
    <b v="0"/>
    <x v="109"/>
    <e v="#DIV/0!"/>
    <x v="2"/>
    <s v="web"/>
    <x v="2358"/>
    <x v="2356"/>
  </r>
  <r>
    <n v="2359"/>
    <s v="crowd-funded public genome sequencing (Canceled)"/>
    <x v="2357"/>
    <n v="7500"/>
    <n v="1101"/>
    <x v="1"/>
    <x v="0"/>
    <s v="USD"/>
    <n v="1438616124"/>
    <n v="1433432124"/>
    <b v="0"/>
    <x v="83"/>
    <b v="0"/>
    <x v="1840"/>
    <n v="367"/>
    <x v="2"/>
    <s v="web"/>
    <x v="2359"/>
    <x v="2357"/>
  </r>
  <r>
    <n v="2360"/>
    <s v="Bee Bay Microjobs (Canceled)"/>
    <x v="2358"/>
    <n v="5000"/>
    <n v="2"/>
    <x v="1"/>
    <x v="5"/>
    <s v="CAD"/>
    <n v="1454864280"/>
    <n v="1452272280"/>
    <b v="0"/>
    <x v="29"/>
    <b v="0"/>
    <x v="167"/>
    <n v="2"/>
    <x v="2"/>
    <s v="web"/>
    <x v="2360"/>
    <x v="2358"/>
  </r>
  <r>
    <n v="2361"/>
    <s v="Lemme Grab it (Canceled)"/>
    <x v="2359"/>
    <n v="200"/>
    <n v="0"/>
    <x v="1"/>
    <x v="5"/>
    <s v="CAD"/>
    <n v="1462053600"/>
    <n v="1459975008"/>
    <b v="0"/>
    <x v="78"/>
    <b v="0"/>
    <x v="109"/>
    <e v="#DIV/0!"/>
    <x v="2"/>
    <s v="web"/>
    <x v="2361"/>
    <x v="2359"/>
  </r>
  <r>
    <n v="2362"/>
    <s v="Help CRB obtain 501(c)(3) status! (Canceled)"/>
    <x v="2360"/>
    <n v="420"/>
    <n v="120"/>
    <x v="1"/>
    <x v="0"/>
    <s v="USD"/>
    <n v="1418315470"/>
    <n v="1415723470"/>
    <b v="0"/>
    <x v="84"/>
    <b v="0"/>
    <x v="1841"/>
    <n v="60"/>
    <x v="2"/>
    <s v="web"/>
    <x v="2362"/>
    <x v="2360"/>
  </r>
  <r>
    <n v="2363"/>
    <s v="Top~Notch - Helping Every Day People Change Their Future"/>
    <x v="2361"/>
    <n v="175000"/>
    <n v="0"/>
    <x v="1"/>
    <x v="0"/>
    <s v="USD"/>
    <n v="1451348200"/>
    <n v="1447460200"/>
    <b v="0"/>
    <x v="78"/>
    <b v="0"/>
    <x v="109"/>
    <e v="#DIV/0!"/>
    <x v="2"/>
    <s v="web"/>
    <x v="2363"/>
    <x v="2361"/>
  </r>
  <r>
    <n v="2364"/>
    <s v="Minecraft Server and Website Help (Name: Forge Realms)"/>
    <x v="2362"/>
    <n v="128"/>
    <n v="0"/>
    <x v="1"/>
    <x v="0"/>
    <s v="USD"/>
    <n v="1445898356"/>
    <n v="1441146356"/>
    <b v="0"/>
    <x v="78"/>
    <b v="0"/>
    <x v="109"/>
    <e v="#DIV/0!"/>
    <x v="2"/>
    <s v="web"/>
    <x v="2364"/>
    <x v="2362"/>
  </r>
  <r>
    <n v="2365"/>
    <s v="IMI - It's My Identity (Canceled)"/>
    <x v="2363"/>
    <n v="1000"/>
    <n v="0"/>
    <x v="1"/>
    <x v="13"/>
    <s v="EUR"/>
    <n v="1453071600"/>
    <n v="1449596425"/>
    <b v="0"/>
    <x v="78"/>
    <b v="0"/>
    <x v="109"/>
    <e v="#DIV/0!"/>
    <x v="2"/>
    <s v="web"/>
    <x v="2365"/>
    <x v="2363"/>
  </r>
  <r>
    <n v="2366"/>
    <s v="iDEA On Demand Virtual Activities. Get Active! (Canceled)"/>
    <x v="2364"/>
    <n v="25000"/>
    <n v="2630"/>
    <x v="1"/>
    <x v="1"/>
    <s v="GBP"/>
    <n v="1445431533"/>
    <n v="1442839533"/>
    <b v="0"/>
    <x v="74"/>
    <b v="0"/>
    <x v="1842"/>
    <n v="97.407407407407405"/>
    <x v="2"/>
    <s v="web"/>
    <x v="2366"/>
    <x v="2364"/>
  </r>
  <r>
    <n v="2367"/>
    <s v="Help us Make a Website Like Chegg but Free and wayyy Better!"/>
    <x v="2365"/>
    <n v="50000"/>
    <n v="670"/>
    <x v="1"/>
    <x v="0"/>
    <s v="USD"/>
    <n v="1461622616"/>
    <n v="1456442216"/>
    <b v="0"/>
    <x v="25"/>
    <b v="0"/>
    <x v="1843"/>
    <n v="47.857142857142854"/>
    <x v="2"/>
    <s v="web"/>
    <x v="2367"/>
    <x v="2365"/>
  </r>
  <r>
    <n v="2368"/>
    <s v="Lavvoro - A new LinkedIn and Facebook for the job market"/>
    <x v="2366"/>
    <n v="40000"/>
    <n v="100"/>
    <x v="1"/>
    <x v="0"/>
    <s v="USD"/>
    <n v="1429028365"/>
    <n v="1425143965"/>
    <b v="0"/>
    <x v="84"/>
    <b v="0"/>
    <x v="1161"/>
    <n v="50"/>
    <x v="2"/>
    <s v="web"/>
    <x v="2368"/>
    <x v="2366"/>
  </r>
  <r>
    <n v="2369"/>
    <s v="Site so businesses can offer deals to community - Let's Go!"/>
    <x v="2367"/>
    <n v="25000"/>
    <n v="0"/>
    <x v="1"/>
    <x v="0"/>
    <s v="USD"/>
    <n v="1455132611"/>
    <n v="1452540611"/>
    <b v="0"/>
    <x v="78"/>
    <b v="0"/>
    <x v="109"/>
    <e v="#DIV/0!"/>
    <x v="2"/>
    <s v="web"/>
    <x v="2369"/>
    <x v="2367"/>
  </r>
  <r>
    <n v="2370"/>
    <s v="TaxSaver USA Affordable Tax App Development and Launch"/>
    <x v="2368"/>
    <n v="25000"/>
    <n v="82"/>
    <x v="1"/>
    <x v="0"/>
    <s v="USD"/>
    <n v="1418877141"/>
    <n v="1416285141"/>
    <b v="0"/>
    <x v="80"/>
    <b v="0"/>
    <x v="1844"/>
    <n v="20.5"/>
    <x v="2"/>
    <s v="web"/>
    <x v="2370"/>
    <x v="2368"/>
  </r>
  <r>
    <n v="2371"/>
    <s v="ProjectPetal.com (Canceled)"/>
    <x v="2369"/>
    <n v="2000"/>
    <n v="0"/>
    <x v="1"/>
    <x v="0"/>
    <s v="USD"/>
    <n v="1435257596"/>
    <n v="1432665596"/>
    <b v="0"/>
    <x v="78"/>
    <b v="0"/>
    <x v="109"/>
    <e v="#DIV/0!"/>
    <x v="2"/>
    <s v="web"/>
    <x v="2371"/>
    <x v="2369"/>
  </r>
  <r>
    <n v="2372"/>
    <s v="Finding Pets - Bringing Lost Pets Home (Canceled)"/>
    <x v="2370"/>
    <n v="5500"/>
    <n v="180"/>
    <x v="1"/>
    <x v="2"/>
    <s v="AUD"/>
    <n v="1429839571"/>
    <n v="1427247571"/>
    <b v="0"/>
    <x v="79"/>
    <b v="0"/>
    <x v="1845"/>
    <n v="30"/>
    <x v="2"/>
    <s v="web"/>
    <x v="2372"/>
    <x v="2370"/>
  </r>
  <r>
    <n v="2373"/>
    <s v="Cykelauktion.com (Canceled)"/>
    <x v="2371"/>
    <n v="850000"/>
    <n v="50"/>
    <x v="1"/>
    <x v="11"/>
    <s v="SEK"/>
    <n v="1440863624"/>
    <n v="1438271624"/>
    <b v="0"/>
    <x v="29"/>
    <b v="0"/>
    <x v="1846"/>
    <n v="50"/>
    <x v="2"/>
    <s v="web"/>
    <x v="2373"/>
    <x v="2371"/>
  </r>
  <r>
    <n v="2374"/>
    <s v="Alcohol On Call (Canceled)"/>
    <x v="2372"/>
    <n v="22000"/>
    <n v="10"/>
    <x v="1"/>
    <x v="0"/>
    <s v="USD"/>
    <n v="1423772060"/>
    <n v="1421180060"/>
    <b v="0"/>
    <x v="29"/>
    <b v="0"/>
    <x v="1847"/>
    <n v="10"/>
    <x v="2"/>
    <s v="web"/>
    <x v="2374"/>
    <x v="2372"/>
  </r>
  <r>
    <n v="2375"/>
    <s v="Slice Trade- Phone Trade-In, Made Simple (Canceled)"/>
    <x v="2373"/>
    <n v="10000"/>
    <n v="0"/>
    <x v="1"/>
    <x v="0"/>
    <s v="USD"/>
    <n v="1473451437"/>
    <n v="1470859437"/>
    <b v="0"/>
    <x v="78"/>
    <b v="0"/>
    <x v="109"/>
    <e v="#DIV/0!"/>
    <x v="2"/>
    <s v="web"/>
    <x v="2375"/>
    <x v="2373"/>
  </r>
  <r>
    <n v="2376"/>
    <s v="Phone Tags: lost and found stickers (Canceled)"/>
    <x v="2374"/>
    <n v="3000"/>
    <n v="326.33"/>
    <x v="1"/>
    <x v="0"/>
    <s v="USD"/>
    <n v="1449785566"/>
    <n v="1447193566"/>
    <b v="0"/>
    <x v="80"/>
    <b v="0"/>
    <x v="1848"/>
    <n v="81.582499999999996"/>
    <x v="2"/>
    <s v="web"/>
    <x v="2376"/>
    <x v="2374"/>
  </r>
  <r>
    <n v="2377"/>
    <s v="Fluttify - New Canadian Tech Start Up (Canceled)"/>
    <x v="2375"/>
    <n v="2500"/>
    <n v="0"/>
    <x v="1"/>
    <x v="5"/>
    <s v="CAD"/>
    <n v="1480110783"/>
    <n v="1477515183"/>
    <b v="0"/>
    <x v="78"/>
    <b v="0"/>
    <x v="109"/>
    <e v="#DIV/0!"/>
    <x v="2"/>
    <s v="web"/>
    <x v="2377"/>
    <x v="2375"/>
  </r>
  <r>
    <n v="2378"/>
    <s v="KEEPUP INC (Canceled)"/>
    <x v="2376"/>
    <n v="110000"/>
    <n v="0"/>
    <x v="1"/>
    <x v="0"/>
    <s v="USD"/>
    <n v="1440548330"/>
    <n v="1438042730"/>
    <b v="0"/>
    <x v="78"/>
    <b v="0"/>
    <x v="109"/>
    <e v="#DIV/0!"/>
    <x v="2"/>
    <s v="web"/>
    <x v="2378"/>
    <x v="2376"/>
  </r>
  <r>
    <n v="2379"/>
    <s v="SelectCooks.com (Canceled)"/>
    <x v="2377"/>
    <n v="30000"/>
    <n v="0"/>
    <x v="1"/>
    <x v="0"/>
    <s v="USD"/>
    <n v="1444004616"/>
    <n v="1440116616"/>
    <b v="0"/>
    <x v="78"/>
    <b v="0"/>
    <x v="109"/>
    <e v="#DIV/0!"/>
    <x v="2"/>
    <s v="web"/>
    <x v="2379"/>
    <x v="2377"/>
  </r>
  <r>
    <n v="2380"/>
    <s v="Finit - Hashtag Chatting (Canceled)"/>
    <x v="2378"/>
    <n v="15000"/>
    <n v="55"/>
    <x v="1"/>
    <x v="0"/>
    <s v="USD"/>
    <n v="1443726142"/>
    <n v="1441134142"/>
    <b v="0"/>
    <x v="83"/>
    <b v="0"/>
    <x v="456"/>
    <n v="18.333333333333332"/>
    <x v="2"/>
    <s v="web"/>
    <x v="2380"/>
    <x v="2378"/>
  </r>
  <r>
    <n v="2381"/>
    <s v="Cannabis Connection (Canceled)"/>
    <x v="2379"/>
    <n v="86350"/>
    <n v="1571"/>
    <x v="1"/>
    <x v="0"/>
    <s v="USD"/>
    <n v="1428704848"/>
    <n v="1426112848"/>
    <b v="0"/>
    <x v="63"/>
    <b v="0"/>
    <x v="1849"/>
    <n v="224.42857142857142"/>
    <x v="2"/>
    <s v="web"/>
    <x v="2381"/>
    <x v="2379"/>
  </r>
  <r>
    <n v="2382"/>
    <s v="These Easy Days (Canceled)"/>
    <x v="2380"/>
    <n v="3000"/>
    <n v="75"/>
    <x v="1"/>
    <x v="0"/>
    <s v="USD"/>
    <n v="1438662603"/>
    <n v="1436502603"/>
    <b v="0"/>
    <x v="84"/>
    <b v="0"/>
    <x v="453"/>
    <n v="37.5"/>
    <x v="2"/>
    <s v="web"/>
    <x v="2382"/>
    <x v="2380"/>
  </r>
  <r>
    <n v="2383"/>
    <s v="KindaQuirky (Canceled)"/>
    <x v="2381"/>
    <n v="10000"/>
    <n v="435"/>
    <x v="1"/>
    <x v="4"/>
    <s v="NZD"/>
    <n v="1424568107"/>
    <n v="1421976107"/>
    <b v="0"/>
    <x v="83"/>
    <b v="0"/>
    <x v="1850"/>
    <n v="145"/>
    <x v="2"/>
    <s v="web"/>
    <x v="2383"/>
    <x v="2381"/>
  </r>
  <r>
    <n v="2384"/>
    <s v="Social Rewards - A new twist on social media (Canceled)"/>
    <x v="2382"/>
    <n v="1000"/>
    <n v="8"/>
    <x v="1"/>
    <x v="0"/>
    <s v="USD"/>
    <n v="1415932643"/>
    <n v="1413337043"/>
    <b v="0"/>
    <x v="22"/>
    <b v="0"/>
    <x v="417"/>
    <n v="1"/>
    <x v="2"/>
    <s v="web"/>
    <x v="2384"/>
    <x v="2382"/>
  </r>
  <r>
    <n v="2385"/>
    <s v="Search every sneaker site and local store at once (Canceled)"/>
    <x v="2383"/>
    <n v="65000"/>
    <n v="788"/>
    <x v="1"/>
    <x v="0"/>
    <s v="USD"/>
    <n v="1438793432"/>
    <n v="1436201432"/>
    <b v="0"/>
    <x v="63"/>
    <b v="0"/>
    <x v="1851"/>
    <n v="112.57142857142857"/>
    <x v="2"/>
    <s v="web"/>
    <x v="2385"/>
    <x v="2383"/>
  </r>
  <r>
    <n v="2386"/>
    <s v="Realjobmatch.com (Canceled)"/>
    <x v="2384"/>
    <n v="30000"/>
    <n v="0"/>
    <x v="1"/>
    <x v="5"/>
    <s v="CAD"/>
    <n v="1420920424"/>
    <n v="1415736424"/>
    <b v="0"/>
    <x v="78"/>
    <b v="0"/>
    <x v="109"/>
    <e v="#DIV/0!"/>
    <x v="2"/>
    <s v="web"/>
    <x v="2386"/>
    <x v="2384"/>
  </r>
  <r>
    <n v="2387"/>
    <s v="Building an interactive web-based health community."/>
    <x v="2385"/>
    <n v="150000"/>
    <n v="1026"/>
    <x v="1"/>
    <x v="0"/>
    <s v="USD"/>
    <n v="1469199740"/>
    <n v="1465311740"/>
    <b v="0"/>
    <x v="83"/>
    <b v="0"/>
    <x v="1852"/>
    <n v="342"/>
    <x v="2"/>
    <s v="web"/>
    <x v="2387"/>
    <x v="2385"/>
  </r>
  <r>
    <n v="2388"/>
    <s v="Virtual Restart - Stock Market For You and Your Loved Ones"/>
    <x v="2386"/>
    <n v="37000"/>
    <n v="463"/>
    <x v="1"/>
    <x v="0"/>
    <s v="USD"/>
    <n v="1421350140"/>
    <n v="1418761759"/>
    <b v="0"/>
    <x v="22"/>
    <b v="0"/>
    <x v="1853"/>
    <n v="57.875"/>
    <x v="2"/>
    <s v="web"/>
    <x v="2388"/>
    <x v="2386"/>
  </r>
  <r>
    <n v="2389"/>
    <s v="Et si Kiwwi vous trouvait un job ? (Canceled)"/>
    <x v="2387"/>
    <n v="16000"/>
    <n v="30"/>
    <x v="1"/>
    <x v="6"/>
    <s v="EUR"/>
    <n v="1437861540"/>
    <n v="1435160452"/>
    <b v="0"/>
    <x v="29"/>
    <b v="0"/>
    <x v="1854"/>
    <n v="30"/>
    <x v="2"/>
    <s v="web"/>
    <x v="2389"/>
    <x v="2387"/>
  </r>
  <r>
    <n v="2390"/>
    <s v="iHorizon Pty Ltd (Enterprise Planning &amp; Forecasting)"/>
    <x v="2388"/>
    <n v="510000"/>
    <n v="0"/>
    <x v="1"/>
    <x v="2"/>
    <s v="AUD"/>
    <n v="1420352264"/>
    <n v="1416896264"/>
    <b v="0"/>
    <x v="78"/>
    <b v="0"/>
    <x v="109"/>
    <e v="#DIV/0!"/>
    <x v="2"/>
    <s v="web"/>
    <x v="2390"/>
    <x v="2388"/>
  </r>
  <r>
    <n v="2391"/>
    <s v="oToBOTS.com - Freedom from high cost auto repairs (Canceled)"/>
    <x v="2389"/>
    <n v="20000"/>
    <n v="25"/>
    <x v="1"/>
    <x v="0"/>
    <s v="USD"/>
    <n v="1427825044"/>
    <n v="1425236644"/>
    <b v="0"/>
    <x v="29"/>
    <b v="0"/>
    <x v="415"/>
    <n v="25"/>
    <x v="2"/>
    <s v="web"/>
    <x v="2391"/>
    <x v="2389"/>
  </r>
  <r>
    <n v="2392"/>
    <s v="WILLAMETTE EXTRA BOARD (Canceled)"/>
    <x v="2390"/>
    <n v="4200"/>
    <n v="0"/>
    <x v="1"/>
    <x v="0"/>
    <s v="USD"/>
    <n v="1446087223"/>
    <n v="1443495223"/>
    <b v="0"/>
    <x v="78"/>
    <b v="0"/>
    <x v="109"/>
    <e v="#DIV/0!"/>
    <x v="2"/>
    <s v="web"/>
    <x v="2392"/>
    <x v="2390"/>
  </r>
  <r>
    <n v="2393"/>
    <s v="Game Swapper (Canceled)"/>
    <x v="2391"/>
    <n v="100000"/>
    <n v="50"/>
    <x v="1"/>
    <x v="0"/>
    <s v="USD"/>
    <n v="1439048017"/>
    <n v="1436456017"/>
    <b v="0"/>
    <x v="29"/>
    <b v="0"/>
    <x v="833"/>
    <n v="50"/>
    <x v="2"/>
    <s v="web"/>
    <x v="2393"/>
    <x v="2391"/>
  </r>
  <r>
    <n v="2394"/>
    <s v="Wriyon - WRIte Your Own (Canceled)"/>
    <x v="2392"/>
    <n v="5000"/>
    <n v="3"/>
    <x v="1"/>
    <x v="17"/>
    <s v="EUR"/>
    <n v="1424940093"/>
    <n v="1422348093"/>
    <b v="0"/>
    <x v="84"/>
    <b v="0"/>
    <x v="1855"/>
    <n v="1.5"/>
    <x v="2"/>
    <s v="web"/>
    <x v="2394"/>
    <x v="2392"/>
  </r>
  <r>
    <n v="2395"/>
    <s v="VENT it out (Canceled)"/>
    <x v="2393"/>
    <n v="33000"/>
    <n v="0"/>
    <x v="1"/>
    <x v="0"/>
    <s v="USD"/>
    <n v="1484038620"/>
    <n v="1481597687"/>
    <b v="0"/>
    <x v="78"/>
    <b v="0"/>
    <x v="109"/>
    <e v="#DIV/0!"/>
    <x v="2"/>
    <s v="web"/>
    <x v="2395"/>
    <x v="2393"/>
  </r>
  <r>
    <n v="2396"/>
    <s v="Projektwebseite (Canceled)"/>
    <x v="2394"/>
    <n v="5000"/>
    <n v="10"/>
    <x v="1"/>
    <x v="16"/>
    <s v="CHF"/>
    <n v="1444940558"/>
    <n v="1442348558"/>
    <b v="0"/>
    <x v="29"/>
    <b v="0"/>
    <x v="418"/>
    <n v="10"/>
    <x v="2"/>
    <s v="web"/>
    <x v="2396"/>
    <x v="2394"/>
  </r>
  <r>
    <n v="2397"/>
    <s v="#ADOPTROHINGYA PROJECT (Canceled)"/>
    <x v="2395"/>
    <n v="124000"/>
    <n v="0"/>
    <x v="1"/>
    <x v="0"/>
    <s v="USD"/>
    <n v="1420233256"/>
    <n v="1417641256"/>
    <b v="0"/>
    <x v="78"/>
    <b v="0"/>
    <x v="109"/>
    <e v="#DIV/0!"/>
    <x v="2"/>
    <s v="web"/>
    <x v="2397"/>
    <x v="2395"/>
  </r>
  <r>
    <n v="2398"/>
    <s v="Roekee.com (Canceled)"/>
    <x v="2396"/>
    <n v="4000"/>
    <n v="0"/>
    <x v="1"/>
    <x v="0"/>
    <s v="USD"/>
    <n v="1435874384"/>
    <n v="1433282384"/>
    <b v="0"/>
    <x v="78"/>
    <b v="0"/>
    <x v="109"/>
    <e v="#DIV/0!"/>
    <x v="2"/>
    <s v="web"/>
    <x v="2398"/>
    <x v="2396"/>
  </r>
  <r>
    <n v="2399"/>
    <s v="SheLifts - the #1 Female Bodybuilding HUB (Canceled)"/>
    <x v="2397"/>
    <n v="13000"/>
    <n v="0"/>
    <x v="1"/>
    <x v="11"/>
    <s v="SEK"/>
    <n v="1418934506"/>
    <n v="1415910506"/>
    <b v="0"/>
    <x v="78"/>
    <b v="0"/>
    <x v="109"/>
    <e v="#DIV/0!"/>
    <x v="2"/>
    <s v="web"/>
    <x v="2399"/>
    <x v="2397"/>
  </r>
  <r>
    <n v="2400"/>
    <s v="NEW 2016 Social Media Litesbook (Canceled)"/>
    <x v="2398"/>
    <n v="50000"/>
    <n v="0"/>
    <x v="1"/>
    <x v="2"/>
    <s v="AUD"/>
    <n v="1460615164"/>
    <n v="1458023164"/>
    <b v="0"/>
    <x v="78"/>
    <b v="0"/>
    <x v="109"/>
    <e v="#DIV/0!"/>
    <x v="2"/>
    <s v="web"/>
    <x v="2400"/>
    <x v="2398"/>
  </r>
  <r>
    <n v="2401"/>
    <s v="The Dancing Elephant, Traditional Dosa and Indian Cuisine"/>
    <x v="2399"/>
    <n v="28000"/>
    <n v="201"/>
    <x v="2"/>
    <x v="0"/>
    <s v="USD"/>
    <n v="1457207096"/>
    <n v="1452023096"/>
    <b v="0"/>
    <x v="82"/>
    <b v="0"/>
    <x v="1856"/>
    <n v="22.333333333333332"/>
    <x v="7"/>
    <s v="food trucks"/>
    <x v="2401"/>
    <x v="2399"/>
  </r>
  <r>
    <n v="2402"/>
    <s v="Cupcake Truck Unite"/>
    <x v="2400"/>
    <n v="12000"/>
    <n v="52"/>
    <x v="2"/>
    <x v="0"/>
    <s v="USD"/>
    <n v="1431533931"/>
    <n v="1428941931"/>
    <b v="0"/>
    <x v="29"/>
    <b v="0"/>
    <x v="414"/>
    <n v="52"/>
    <x v="7"/>
    <s v="food trucks"/>
    <x v="2402"/>
    <x v="2400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x v="8"/>
    <b v="0"/>
    <x v="1857"/>
    <n v="16.833333333333332"/>
    <x v="7"/>
    <s v="food trucks"/>
    <x v="2403"/>
    <x v="2401"/>
  </r>
  <r>
    <n v="2404"/>
    <s v="Square Donuts Truck"/>
    <x v="2402"/>
    <n v="15000"/>
    <n v="0"/>
    <x v="2"/>
    <x v="0"/>
    <s v="USD"/>
    <n v="1451782607"/>
    <n v="1449190607"/>
    <b v="0"/>
    <x v="78"/>
    <b v="0"/>
    <x v="109"/>
    <e v="#DIV/0!"/>
    <x v="7"/>
    <s v="food trucks"/>
    <x v="2404"/>
    <x v="2402"/>
  </r>
  <r>
    <n v="2405"/>
    <s v="JoyShtick Food Truck"/>
    <x v="2403"/>
    <n v="5000"/>
    <n v="1126"/>
    <x v="2"/>
    <x v="0"/>
    <s v="USD"/>
    <n v="1472911375"/>
    <n v="1471096975"/>
    <b v="0"/>
    <x v="9"/>
    <b v="0"/>
    <x v="1858"/>
    <n v="56.3"/>
    <x v="7"/>
    <s v="food trucks"/>
    <x v="2405"/>
    <x v="2403"/>
  </r>
  <r>
    <n v="2406"/>
    <s v="Arnold's Happy Days Food Truck"/>
    <x v="2404"/>
    <n v="3250"/>
    <n v="1345"/>
    <x v="2"/>
    <x v="0"/>
    <s v="USD"/>
    <n v="1421635190"/>
    <n v="1418179190"/>
    <b v="0"/>
    <x v="38"/>
    <b v="0"/>
    <x v="1859"/>
    <n v="84.0625"/>
    <x v="7"/>
    <s v="food trucks"/>
    <x v="2406"/>
    <x v="2404"/>
  </r>
  <r>
    <n v="2407"/>
    <s v="&quot;PASHUT&quot;-(Means â€˜simpleâ€™ in Hebrew)"/>
    <x v="2405"/>
    <n v="22000"/>
    <n v="5557"/>
    <x v="2"/>
    <x v="0"/>
    <s v="USD"/>
    <n v="1428732000"/>
    <n v="1426772928"/>
    <b v="0"/>
    <x v="51"/>
    <b v="0"/>
    <x v="1860"/>
    <n v="168.39393939393941"/>
    <x v="7"/>
    <s v="food trucks"/>
    <x v="2407"/>
    <x v="2405"/>
  </r>
  <r>
    <n v="2408"/>
    <s v="Sabroso On Wheels"/>
    <x v="2406"/>
    <n v="15000"/>
    <n v="30"/>
    <x v="2"/>
    <x v="0"/>
    <s v="USD"/>
    <n v="1415247757"/>
    <n v="1412652157"/>
    <b v="0"/>
    <x v="84"/>
    <b v="0"/>
    <x v="418"/>
    <n v="15"/>
    <x v="7"/>
    <s v="food trucks"/>
    <x v="2408"/>
    <x v="2406"/>
  </r>
  <r>
    <n v="2409"/>
    <s v="Johnny's Food Truck a Puerto Rican and BBQ infusion"/>
    <x v="2407"/>
    <n v="25000"/>
    <n v="460"/>
    <x v="2"/>
    <x v="0"/>
    <s v="USD"/>
    <n v="1439931675"/>
    <n v="1437339675"/>
    <b v="0"/>
    <x v="79"/>
    <b v="0"/>
    <x v="1861"/>
    <n v="76.666666666666671"/>
    <x v="7"/>
    <s v="food trucks"/>
    <x v="2409"/>
    <x v="2407"/>
  </r>
  <r>
    <n v="2410"/>
    <s v="Websters grill truck       slow cooked meats"/>
    <x v="2408"/>
    <n v="15000"/>
    <n v="0"/>
    <x v="2"/>
    <x v="2"/>
    <s v="AUD"/>
    <n v="1441619275"/>
    <n v="1439027275"/>
    <b v="0"/>
    <x v="78"/>
    <b v="0"/>
    <x v="109"/>
    <e v="#DIV/0!"/>
    <x v="7"/>
    <s v="food trucks"/>
    <x v="2410"/>
    <x v="2408"/>
  </r>
  <r>
    <n v="2411"/>
    <s v="Was ist das"/>
    <x v="2409"/>
    <n v="25000"/>
    <n v="151"/>
    <x v="2"/>
    <x v="0"/>
    <s v="USD"/>
    <n v="1440524082"/>
    <n v="1437932082"/>
    <b v="0"/>
    <x v="83"/>
    <b v="0"/>
    <x v="1862"/>
    <n v="50.333333333333336"/>
    <x v="7"/>
    <s v="food trucks"/>
    <x v="2411"/>
    <x v="2409"/>
  </r>
  <r>
    <n v="2412"/>
    <s v="Food-truck 100 % carnivore : &quot;Le camion qui grille&quot;"/>
    <x v="2410"/>
    <n v="8000"/>
    <n v="0"/>
    <x v="2"/>
    <x v="6"/>
    <s v="EUR"/>
    <n v="1480185673"/>
    <n v="1476294073"/>
    <b v="0"/>
    <x v="78"/>
    <b v="0"/>
    <x v="109"/>
    <e v="#DIV/0!"/>
    <x v="7"/>
    <s v="food trucks"/>
    <x v="2412"/>
    <x v="2410"/>
  </r>
  <r>
    <n v="2413"/>
    <s v="Lone Pine Coffee Brewery"/>
    <x v="2411"/>
    <n v="3000"/>
    <n v="25"/>
    <x v="2"/>
    <x v="0"/>
    <s v="USD"/>
    <n v="1401579000"/>
    <n v="1398911882"/>
    <b v="0"/>
    <x v="83"/>
    <b v="0"/>
    <x v="1863"/>
    <n v="8.3333333333333339"/>
    <x v="7"/>
    <s v="food trucks"/>
    <x v="2413"/>
    <x v="2411"/>
  </r>
  <r>
    <n v="2414"/>
    <s v="Help 95th St.Tacos get a food truck in Atlanta"/>
    <x v="2412"/>
    <n v="15000"/>
    <n v="460"/>
    <x v="2"/>
    <x v="0"/>
    <s v="USD"/>
    <n v="1440215940"/>
    <n v="1436805660"/>
    <b v="0"/>
    <x v="62"/>
    <b v="0"/>
    <x v="1864"/>
    <n v="35.384615384615387"/>
    <x v="7"/>
    <s v="food trucks"/>
    <x v="2414"/>
    <x v="2412"/>
  </r>
  <r>
    <n v="2415"/>
    <s v="Local Food Truck is Off the Hoof!"/>
    <x v="2413"/>
    <n v="60000"/>
    <n v="335"/>
    <x v="2"/>
    <x v="0"/>
    <s v="USD"/>
    <n v="1468615346"/>
    <n v="1466023346"/>
    <b v="0"/>
    <x v="79"/>
    <b v="0"/>
    <x v="1865"/>
    <n v="55.833333333333336"/>
    <x v="7"/>
    <s v="food trucks"/>
    <x v="2415"/>
    <x v="2413"/>
  </r>
  <r>
    <n v="2416"/>
    <s v="Smokin' J's BBQ. food truck"/>
    <x v="2414"/>
    <n v="20000"/>
    <n v="5"/>
    <x v="2"/>
    <x v="0"/>
    <s v="USD"/>
    <n v="1426345200"/>
    <n v="1421343743"/>
    <b v="0"/>
    <x v="29"/>
    <b v="0"/>
    <x v="1866"/>
    <n v="5"/>
    <x v="7"/>
    <s v="food trucks"/>
    <x v="2416"/>
    <x v="2414"/>
  </r>
  <r>
    <n v="2417"/>
    <s v="I want to make the best fried chicken!!"/>
    <x v="2415"/>
    <n v="1000"/>
    <n v="0"/>
    <x v="2"/>
    <x v="0"/>
    <s v="USD"/>
    <n v="1407705187"/>
    <n v="1405113187"/>
    <b v="0"/>
    <x v="78"/>
    <b v="0"/>
    <x v="109"/>
    <e v="#DIV/0!"/>
    <x v="7"/>
    <s v="food trucks"/>
    <x v="2417"/>
    <x v="2415"/>
  </r>
  <r>
    <n v="2418"/>
    <s v="Mexican food truck"/>
    <x v="2416"/>
    <n v="25000"/>
    <n v="5"/>
    <x v="2"/>
    <x v="0"/>
    <s v="USD"/>
    <n v="1427225644"/>
    <n v="1422045244"/>
    <b v="0"/>
    <x v="81"/>
    <b v="0"/>
    <x v="459"/>
    <n v="1"/>
    <x v="7"/>
    <s v="food trucks"/>
    <x v="2418"/>
    <x v="2416"/>
  </r>
  <r>
    <n v="2419"/>
    <s v="Grateful Gourmet Grub! farm to table: food truck &amp; hot dog !"/>
    <x v="2417"/>
    <n v="3000"/>
    <n v="0"/>
    <x v="2"/>
    <x v="0"/>
    <s v="USD"/>
    <n v="1424281389"/>
    <n v="1419097389"/>
    <b v="0"/>
    <x v="78"/>
    <b v="0"/>
    <x v="109"/>
    <e v="#DIV/0!"/>
    <x v="7"/>
    <s v="food trucks"/>
    <x v="2419"/>
    <x v="2417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x v="17"/>
    <b v="0"/>
    <x v="1867"/>
    <n v="69.472222222222229"/>
    <x v="7"/>
    <s v="food trucks"/>
    <x v="2420"/>
    <x v="2418"/>
  </r>
  <r>
    <n v="2421"/>
    <s v="hot dog cart"/>
    <x v="2419"/>
    <n v="6000"/>
    <n v="1"/>
    <x v="2"/>
    <x v="0"/>
    <s v="USD"/>
    <n v="1424536196"/>
    <n v="1421944196"/>
    <b v="0"/>
    <x v="29"/>
    <b v="0"/>
    <x v="374"/>
    <n v="1"/>
    <x v="7"/>
    <s v="food trucks"/>
    <x v="2421"/>
    <x v="2419"/>
  </r>
  <r>
    <n v="2422"/>
    <s v="Help starting a family owned food truck"/>
    <x v="2420"/>
    <n v="500"/>
    <n v="1"/>
    <x v="2"/>
    <x v="0"/>
    <s v="USD"/>
    <n v="1426091036"/>
    <n v="1423502636"/>
    <b v="0"/>
    <x v="29"/>
    <b v="0"/>
    <x v="418"/>
    <n v="1"/>
    <x v="7"/>
    <s v="food trucks"/>
    <x v="2422"/>
    <x v="2420"/>
  </r>
  <r>
    <n v="2423"/>
    <s v="FBTR BBQ"/>
    <x v="2421"/>
    <n v="60000"/>
    <n v="8"/>
    <x v="2"/>
    <x v="0"/>
    <s v="USD"/>
    <n v="1420044890"/>
    <n v="1417452890"/>
    <b v="0"/>
    <x v="29"/>
    <b v="0"/>
    <x v="473"/>
    <n v="8"/>
    <x v="7"/>
    <s v="food trucks"/>
    <x v="2423"/>
    <x v="2421"/>
  </r>
  <r>
    <n v="2424"/>
    <s v="Lily and Memphs"/>
    <x v="2422"/>
    <n v="25000"/>
    <n v="310"/>
    <x v="2"/>
    <x v="0"/>
    <s v="USD"/>
    <n v="1414445108"/>
    <n v="1411853108"/>
    <b v="0"/>
    <x v="82"/>
    <b v="0"/>
    <x v="1868"/>
    <n v="34.444444444444443"/>
    <x v="7"/>
    <s v="food trucks"/>
    <x v="2424"/>
    <x v="2422"/>
  </r>
  <r>
    <n v="2425"/>
    <s v="Food Cart Tour With Raz Simone and Macklemore"/>
    <x v="2423"/>
    <n v="3500"/>
    <n v="1"/>
    <x v="2"/>
    <x v="0"/>
    <s v="USD"/>
    <n v="1464386640"/>
    <n v="1463090149"/>
    <b v="0"/>
    <x v="29"/>
    <b v="0"/>
    <x v="1869"/>
    <n v="1"/>
    <x v="7"/>
    <s v="food trucks"/>
    <x v="2425"/>
    <x v="2423"/>
  </r>
  <r>
    <n v="2426"/>
    <s v="The Low-Calorie Food Truck"/>
    <x v="2424"/>
    <n v="20000"/>
    <n v="0"/>
    <x v="2"/>
    <x v="0"/>
    <s v="USD"/>
    <n v="1439006692"/>
    <n v="1433822692"/>
    <b v="0"/>
    <x v="78"/>
    <b v="0"/>
    <x v="109"/>
    <e v="#DIV/0!"/>
    <x v="7"/>
    <s v="food trucks"/>
    <x v="2426"/>
    <x v="2424"/>
  </r>
  <r>
    <n v="2427"/>
    <s v="Wraps in a snap. Fast lunch with a gourmet punch!"/>
    <x v="2425"/>
    <n v="50000"/>
    <n v="1"/>
    <x v="2"/>
    <x v="0"/>
    <s v="USD"/>
    <n v="1458715133"/>
    <n v="1455262733"/>
    <b v="0"/>
    <x v="29"/>
    <b v="0"/>
    <x v="133"/>
    <n v="1"/>
    <x v="7"/>
    <s v="food trucks"/>
    <x v="2427"/>
    <x v="2425"/>
  </r>
  <r>
    <n v="2428"/>
    <s v="Premium Burgers"/>
    <x v="2426"/>
    <n v="35000"/>
    <n v="1"/>
    <x v="2"/>
    <x v="0"/>
    <s v="USD"/>
    <n v="1426182551"/>
    <n v="1423594151"/>
    <b v="0"/>
    <x v="29"/>
    <b v="0"/>
    <x v="1870"/>
    <n v="1"/>
    <x v="7"/>
    <s v="food trucks"/>
    <x v="2428"/>
    <x v="2426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x v="80"/>
    <b v="0"/>
    <x v="1871"/>
    <n v="501.25"/>
    <x v="7"/>
    <s v="food trucks"/>
    <x v="2429"/>
    <x v="2427"/>
  </r>
  <r>
    <n v="2430"/>
    <s v="It's so cute! - Great food!"/>
    <x v="2428"/>
    <n v="3000"/>
    <n v="21"/>
    <x v="2"/>
    <x v="0"/>
    <s v="USD"/>
    <n v="1455246504"/>
    <n v="1452654504"/>
    <b v="0"/>
    <x v="84"/>
    <b v="0"/>
    <x v="449"/>
    <n v="10.5"/>
    <x v="7"/>
    <s v="food trucks"/>
    <x v="2430"/>
    <x v="2428"/>
  </r>
  <r>
    <n v="2431"/>
    <s v="Murphy's good eatin'"/>
    <x v="2429"/>
    <n v="100000"/>
    <n v="2"/>
    <x v="2"/>
    <x v="0"/>
    <s v="USD"/>
    <n v="1467080613"/>
    <n v="1461896613"/>
    <b v="0"/>
    <x v="84"/>
    <b v="0"/>
    <x v="133"/>
    <n v="1"/>
    <x v="7"/>
    <s v="food trucks"/>
    <x v="2431"/>
    <x v="2429"/>
  </r>
  <r>
    <n v="2432"/>
    <s v="funding for bbq trailer"/>
    <x v="2430"/>
    <n v="14000"/>
    <n v="2"/>
    <x v="2"/>
    <x v="0"/>
    <s v="USD"/>
    <n v="1425791697"/>
    <n v="1423199697"/>
    <b v="0"/>
    <x v="84"/>
    <b v="0"/>
    <x v="107"/>
    <n v="1"/>
    <x v="7"/>
    <s v="food trucks"/>
    <x v="2432"/>
    <x v="2430"/>
  </r>
  <r>
    <n v="2433"/>
    <s v="TWIZTID CREATIONS"/>
    <x v="2431"/>
    <n v="10000"/>
    <n v="0"/>
    <x v="2"/>
    <x v="0"/>
    <s v="USD"/>
    <n v="1456608943"/>
    <n v="1454016943"/>
    <b v="0"/>
    <x v="78"/>
    <b v="0"/>
    <x v="109"/>
    <e v="#DIV/0!"/>
    <x v="7"/>
    <s v="food trucks"/>
    <x v="2433"/>
    <x v="2431"/>
  </r>
  <r>
    <n v="2434"/>
    <s v="Fresh fruit and veggies for the hood!"/>
    <x v="2432"/>
    <n v="20000"/>
    <n v="26"/>
    <x v="2"/>
    <x v="0"/>
    <s v="USD"/>
    <n v="1438662474"/>
    <n v="1435206474"/>
    <b v="0"/>
    <x v="84"/>
    <b v="0"/>
    <x v="1872"/>
    <n v="13"/>
    <x v="7"/>
    <s v="food trucks"/>
    <x v="2434"/>
    <x v="2432"/>
  </r>
  <r>
    <n v="2435"/>
    <s v="Paleo food as a Take Away-food, order and pay in the app"/>
    <x v="2433"/>
    <n v="250000"/>
    <n v="1224"/>
    <x v="2"/>
    <x v="11"/>
    <s v="SEK"/>
    <n v="1444027186"/>
    <n v="1441435186"/>
    <b v="0"/>
    <x v="80"/>
    <b v="0"/>
    <x v="1873"/>
    <n v="306"/>
    <x v="7"/>
    <s v="food trucks"/>
    <x v="2435"/>
    <x v="2433"/>
  </r>
  <r>
    <n v="2436"/>
    <s v="Waistband: Solar Powered Vegan Quality of Life Truck"/>
    <x v="2434"/>
    <n v="117000"/>
    <n v="45"/>
    <x v="2"/>
    <x v="5"/>
    <s v="CAD"/>
    <n v="1454078770"/>
    <n v="1448894770"/>
    <b v="0"/>
    <x v="84"/>
    <b v="0"/>
    <x v="1874"/>
    <n v="22.5"/>
    <x v="7"/>
    <s v="food trucks"/>
    <x v="2436"/>
    <x v="2434"/>
  </r>
  <r>
    <n v="2437"/>
    <s v="Cuppa Gumbos"/>
    <x v="2435"/>
    <n v="8000"/>
    <n v="0"/>
    <x v="2"/>
    <x v="0"/>
    <s v="USD"/>
    <n v="1426615200"/>
    <n v="1422400188"/>
    <b v="0"/>
    <x v="78"/>
    <b v="0"/>
    <x v="109"/>
    <e v="#DIV/0!"/>
    <x v="7"/>
    <s v="food trucks"/>
    <x v="2437"/>
    <x v="2435"/>
  </r>
  <r>
    <n v="2438"/>
    <s v="FOOD|Art"/>
    <x v="2436"/>
    <n v="15000"/>
    <n v="50"/>
    <x v="2"/>
    <x v="0"/>
    <s v="USD"/>
    <n v="1449529062"/>
    <n v="1444341462"/>
    <b v="0"/>
    <x v="29"/>
    <b v="0"/>
    <x v="119"/>
    <n v="50"/>
    <x v="7"/>
    <s v="food trucks"/>
    <x v="2438"/>
    <x v="2436"/>
  </r>
  <r>
    <n v="2439"/>
    <s v="Pillow Puffs Concessions"/>
    <x v="2437"/>
    <n v="10000"/>
    <n v="0"/>
    <x v="2"/>
    <x v="0"/>
    <s v="USD"/>
    <n v="1445197129"/>
    <n v="1442605129"/>
    <b v="0"/>
    <x v="78"/>
    <b v="0"/>
    <x v="109"/>
    <e v="#DIV/0!"/>
    <x v="7"/>
    <s v="food trucks"/>
    <x v="2439"/>
    <x v="2437"/>
  </r>
  <r>
    <n v="2440"/>
    <s v="The first green Food Truck in Phnom Penh"/>
    <x v="2438"/>
    <n v="5000"/>
    <n v="10"/>
    <x v="2"/>
    <x v="18"/>
    <s v="EUR"/>
    <n v="1455399313"/>
    <n v="1452807313"/>
    <b v="0"/>
    <x v="84"/>
    <b v="0"/>
    <x v="418"/>
    <n v="5"/>
    <x v="7"/>
    <s v="food trucks"/>
    <x v="2440"/>
    <x v="2438"/>
  </r>
  <r>
    <n v="2441"/>
    <s v="Bring Alchemy Pops to the People!"/>
    <x v="2439"/>
    <n v="7500"/>
    <n v="8091"/>
    <x v="0"/>
    <x v="0"/>
    <s v="USD"/>
    <n v="1437627540"/>
    <n v="1435806054"/>
    <b v="0"/>
    <x v="280"/>
    <b v="1"/>
    <x v="1875"/>
    <n v="74.22935779816514"/>
    <x v="7"/>
    <s v="small batch"/>
    <x v="2441"/>
    <x v="2439"/>
  </r>
  <r>
    <n v="2442"/>
    <s v="Young Mountain Tea: A New White Tea from India's Himalayas"/>
    <x v="2440"/>
    <n v="24000"/>
    <n v="30226"/>
    <x v="0"/>
    <x v="0"/>
    <s v="USD"/>
    <n v="1426777228"/>
    <n v="1424188828"/>
    <b v="0"/>
    <x v="459"/>
    <b v="1"/>
    <x v="1876"/>
    <n v="81.252688172043008"/>
    <x v="7"/>
    <s v="small batch"/>
    <x v="2442"/>
    <x v="2440"/>
  </r>
  <r>
    <n v="2443"/>
    <s v="VEGA: One-of-A-Kind Coffee that Changes Lives"/>
    <x v="2441"/>
    <n v="20000"/>
    <n v="40502.99"/>
    <x v="0"/>
    <x v="0"/>
    <s v="USD"/>
    <n v="1408114822"/>
    <n v="1405522822"/>
    <b v="0"/>
    <x v="409"/>
    <b v="1"/>
    <x v="1877"/>
    <n v="130.23469453376205"/>
    <x v="7"/>
    <s v="small batch"/>
    <x v="2443"/>
    <x v="2441"/>
  </r>
  <r>
    <n v="2444"/>
    <s v="Trish's Truffles &amp; Sweet Treats."/>
    <x v="2442"/>
    <n v="3000"/>
    <n v="3258"/>
    <x v="0"/>
    <x v="0"/>
    <s v="USD"/>
    <n v="1464199591"/>
    <n v="1461607591"/>
    <b v="0"/>
    <x v="42"/>
    <b v="1"/>
    <x v="1878"/>
    <n v="53.409836065573771"/>
    <x v="7"/>
    <s v="small batch"/>
    <x v="2444"/>
    <x v="2442"/>
  </r>
  <r>
    <n v="2445"/>
    <s v="Joe's Cellar Phase 1 - Sit down, shut up &amp; EAT!"/>
    <x v="2443"/>
    <n v="5000"/>
    <n v="8640"/>
    <x v="0"/>
    <x v="0"/>
    <s v="USD"/>
    <n v="1443242021"/>
    <n v="1440650021"/>
    <b v="0"/>
    <x v="248"/>
    <b v="1"/>
    <x v="1789"/>
    <n v="75.130434782608702"/>
    <x v="7"/>
    <s v="small batch"/>
    <x v="2445"/>
    <x v="2443"/>
  </r>
  <r>
    <n v="2446"/>
    <s v="Brooklyn Cookie Company is growing!"/>
    <x v="2444"/>
    <n v="5000"/>
    <n v="8399"/>
    <x v="0"/>
    <x v="0"/>
    <s v="USD"/>
    <n v="1480174071"/>
    <n v="1477578471"/>
    <b v="0"/>
    <x v="112"/>
    <b v="1"/>
    <x v="1879"/>
    <n v="75.666666666666671"/>
    <x v="7"/>
    <s v="small batch"/>
    <x v="2446"/>
    <x v="2444"/>
  </r>
  <r>
    <n v="2447"/>
    <s v="The Workingman's Cake by Delectabites"/>
    <x v="2445"/>
    <n v="2500"/>
    <n v="10680"/>
    <x v="0"/>
    <x v="0"/>
    <s v="USD"/>
    <n v="1478923200"/>
    <n v="1476184593"/>
    <b v="0"/>
    <x v="152"/>
    <b v="1"/>
    <x v="1880"/>
    <n v="31.691394658753708"/>
    <x v="7"/>
    <s v="small batch"/>
    <x v="2447"/>
    <x v="2445"/>
  </r>
  <r>
    <n v="2448"/>
    <s v="Ninja Narwhal Coffee Company 13oz. Campfire Coffee Mug"/>
    <x v="2446"/>
    <n v="400"/>
    <n v="430"/>
    <x v="0"/>
    <x v="0"/>
    <s v="USD"/>
    <n v="1472621760"/>
    <n v="1472110513"/>
    <b v="0"/>
    <x v="82"/>
    <b v="1"/>
    <x v="1881"/>
    <n v="47.777777777777779"/>
    <x v="7"/>
    <s v="small batch"/>
    <x v="2448"/>
    <x v="2446"/>
  </r>
  <r>
    <n v="2449"/>
    <s v="Born to Crunch - Jackson Holesome Granola"/>
    <x v="2447"/>
    <n v="10000"/>
    <n v="10800"/>
    <x v="0"/>
    <x v="0"/>
    <s v="USD"/>
    <n v="1417321515"/>
    <n v="1414725915"/>
    <b v="0"/>
    <x v="148"/>
    <b v="1"/>
    <x v="1277"/>
    <n v="90"/>
    <x v="7"/>
    <s v="small batch"/>
    <x v="2449"/>
    <x v="2447"/>
  </r>
  <r>
    <n v="2450"/>
    <s v="Old Coast Ales: Brewery and Taproom"/>
    <x v="2448"/>
    <n v="15000"/>
    <n v="15230.03"/>
    <x v="0"/>
    <x v="0"/>
    <s v="USD"/>
    <n v="1414465860"/>
    <n v="1411177456"/>
    <b v="0"/>
    <x v="332"/>
    <b v="1"/>
    <x v="1882"/>
    <n v="149.31401960784314"/>
    <x v="7"/>
    <s v="small batch"/>
    <x v="2450"/>
    <x v="2448"/>
  </r>
  <r>
    <n v="2451"/>
    <s v="Boss Balls Protein Balls"/>
    <x v="2449"/>
    <n v="10000"/>
    <n v="11545"/>
    <x v="0"/>
    <x v="0"/>
    <s v="USD"/>
    <n v="1488750490"/>
    <n v="1487022490"/>
    <b v="0"/>
    <x v="153"/>
    <b v="1"/>
    <x v="1883"/>
    <n v="62.06989247311828"/>
    <x v="7"/>
    <s v="small batch"/>
    <x v="2451"/>
    <x v="2449"/>
  </r>
  <r>
    <n v="2452"/>
    <s v="Kickstart for a Startup Nebraska Food Business"/>
    <x v="2450"/>
    <n v="600"/>
    <n v="801"/>
    <x v="0"/>
    <x v="0"/>
    <s v="USD"/>
    <n v="1451430000"/>
    <n v="1448914500"/>
    <b v="0"/>
    <x v="41"/>
    <b v="1"/>
    <x v="1884"/>
    <n v="53.4"/>
    <x v="7"/>
    <s v="small batch"/>
    <x v="2452"/>
    <x v="2450"/>
  </r>
  <r>
    <n v="2453"/>
    <s v="Bounce Jerky - Natural - Hand-Crafted - Quality"/>
    <x v="2451"/>
    <n v="3000"/>
    <n v="4641"/>
    <x v="0"/>
    <x v="0"/>
    <s v="USD"/>
    <n v="1486053409"/>
    <n v="1483461409"/>
    <b v="0"/>
    <x v="85"/>
    <b v="1"/>
    <x v="1885"/>
    <n v="69.268656716417908"/>
    <x v="7"/>
    <s v="small batch"/>
    <x v="2453"/>
    <x v="2451"/>
  </r>
  <r>
    <n v="2454"/>
    <s v="Bine Brewing - Brewed Within Reach"/>
    <x v="2452"/>
    <n v="35000"/>
    <n v="35296"/>
    <x v="0"/>
    <x v="0"/>
    <s v="USD"/>
    <n v="1489207808"/>
    <n v="1486183808"/>
    <b v="0"/>
    <x v="208"/>
    <b v="1"/>
    <x v="1886"/>
    <n v="271.50769230769231"/>
    <x v="7"/>
    <s v="small batch"/>
    <x v="2454"/>
    <x v="2452"/>
  </r>
  <r>
    <n v="2455"/>
    <s v="Yo Mama's Sauces &amp; Rubs"/>
    <x v="2453"/>
    <n v="300"/>
    <n v="546"/>
    <x v="0"/>
    <x v="0"/>
    <s v="USD"/>
    <n v="1461177950"/>
    <n v="1458758750"/>
    <b v="0"/>
    <x v="38"/>
    <b v="1"/>
    <x v="1887"/>
    <n v="34.125"/>
    <x v="7"/>
    <s v="small batch"/>
    <x v="2455"/>
    <x v="2453"/>
  </r>
  <r>
    <n v="2456"/>
    <s v="Beef Sticks to Chomp On!!"/>
    <x v="2454"/>
    <n v="1500"/>
    <n v="2713"/>
    <x v="0"/>
    <x v="0"/>
    <s v="USD"/>
    <n v="1488063839"/>
    <n v="1485471839"/>
    <b v="0"/>
    <x v="85"/>
    <b v="1"/>
    <x v="1888"/>
    <n v="40.492537313432834"/>
    <x v="7"/>
    <s v="small batch"/>
    <x v="2456"/>
    <x v="2454"/>
  </r>
  <r>
    <n v="2457"/>
    <s v="NDWK The North Dakota Wine Kitchen"/>
    <x v="2455"/>
    <n v="23000"/>
    <n v="23530"/>
    <x v="0"/>
    <x v="0"/>
    <s v="USD"/>
    <n v="1458826056"/>
    <n v="1456237656"/>
    <b v="0"/>
    <x v="204"/>
    <b v="1"/>
    <x v="1889"/>
    <n v="189.75806451612902"/>
    <x v="7"/>
    <s v="small batch"/>
    <x v="2457"/>
    <x v="2455"/>
  </r>
  <r>
    <n v="2458"/>
    <s v="Smoke, Loaf &amp; Saucer"/>
    <x v="2456"/>
    <n v="5000"/>
    <n v="5509"/>
    <x v="0"/>
    <x v="0"/>
    <s v="USD"/>
    <n v="1465498800"/>
    <n v="1462481718"/>
    <b v="0"/>
    <x v="144"/>
    <b v="1"/>
    <x v="1890"/>
    <n v="68.862499999999997"/>
    <x v="7"/>
    <s v="small batch"/>
    <x v="2458"/>
    <x v="2456"/>
  </r>
  <r>
    <n v="2459"/>
    <s v="Amy's Cupcake Shoppe, Bringing sweet treats to Hopkins"/>
    <x v="2457"/>
    <n v="30000"/>
    <n v="30675"/>
    <x v="0"/>
    <x v="0"/>
    <s v="USD"/>
    <n v="1458742685"/>
    <n v="1454858285"/>
    <b v="0"/>
    <x v="460"/>
    <b v="1"/>
    <x v="1891"/>
    <n v="108.77659574468085"/>
    <x v="7"/>
    <s v="small batch"/>
    <x v="2459"/>
    <x v="2457"/>
  </r>
  <r>
    <n v="2460"/>
    <s v="Grano: The Good Place to Get Great Bread"/>
    <x v="2458"/>
    <n v="8500"/>
    <n v="8567"/>
    <x v="0"/>
    <x v="0"/>
    <s v="USD"/>
    <n v="1483417020"/>
    <n v="1480480167"/>
    <b v="0"/>
    <x v="32"/>
    <b v="1"/>
    <x v="1892"/>
    <n v="125.98529411764706"/>
    <x v="7"/>
    <s v="small batch"/>
    <x v="2460"/>
    <x v="2458"/>
  </r>
  <r>
    <n v="2461"/>
    <s v="Christian &amp; The Sinners"/>
    <x v="2459"/>
    <n v="7500"/>
    <n v="7785"/>
    <x v="0"/>
    <x v="0"/>
    <s v="USD"/>
    <n v="1317438000"/>
    <n v="1314577097"/>
    <b v="0"/>
    <x v="48"/>
    <b v="1"/>
    <x v="965"/>
    <n v="90.523255813953483"/>
    <x v="4"/>
    <s v="indie rock"/>
    <x v="2461"/>
    <x v="1837"/>
  </r>
  <r>
    <n v="2462"/>
    <s v="Help CHURCHES turn this song into an LGBT anthem!"/>
    <x v="2460"/>
    <n v="3000"/>
    <n v="3321.25"/>
    <x v="0"/>
    <x v="0"/>
    <s v="USD"/>
    <n v="1342672096"/>
    <n v="1340944096"/>
    <b v="0"/>
    <x v="248"/>
    <b v="1"/>
    <x v="1893"/>
    <n v="28.880434782608695"/>
    <x v="4"/>
    <s v="indie rock"/>
    <x v="2462"/>
    <x v="2459"/>
  </r>
  <r>
    <n v="2463"/>
    <s v="Emma Ate the Lion &quot;Songs Two Count Too&quot;"/>
    <x v="2461"/>
    <n v="2000"/>
    <n v="2325"/>
    <x v="0"/>
    <x v="0"/>
    <s v="USD"/>
    <n v="1366138800"/>
    <n v="1362710425"/>
    <b v="0"/>
    <x v="11"/>
    <b v="1"/>
    <x v="63"/>
    <n v="31"/>
    <x v="4"/>
    <s v="indie rock"/>
    <x v="2463"/>
    <x v="2460"/>
  </r>
  <r>
    <n v="2464"/>
    <s v="The Enemy Feathers NEW EP"/>
    <x v="2462"/>
    <n v="2000"/>
    <n v="2222"/>
    <x v="0"/>
    <x v="5"/>
    <s v="CAD"/>
    <n v="1443641340"/>
    <n v="1441143397"/>
    <b v="0"/>
    <x v="68"/>
    <b v="1"/>
    <x v="206"/>
    <n v="51.674418604651166"/>
    <x v="4"/>
    <s v="indie rock"/>
    <x v="2464"/>
    <x v="2461"/>
  </r>
  <r>
    <n v="2465"/>
    <s v="The Lion Oh My - Our first full length release"/>
    <x v="2463"/>
    <n v="700"/>
    <n v="1261"/>
    <x v="0"/>
    <x v="0"/>
    <s v="USD"/>
    <n v="1348420548"/>
    <n v="1345828548"/>
    <b v="0"/>
    <x v="53"/>
    <b v="1"/>
    <x v="1894"/>
    <n v="26.270833333333332"/>
    <x v="4"/>
    <s v="indie rock"/>
    <x v="2465"/>
    <x v="2462"/>
  </r>
  <r>
    <n v="2466"/>
    <s v="Jesse Alexander's Independent Debut Album"/>
    <x v="2464"/>
    <n v="2500"/>
    <n v="2500"/>
    <x v="0"/>
    <x v="0"/>
    <s v="USD"/>
    <n v="1368066453"/>
    <n v="1365474453"/>
    <b v="0"/>
    <x v="47"/>
    <b v="1"/>
    <x v="31"/>
    <n v="48.07692307692308"/>
    <x v="4"/>
    <s v="indie rock"/>
    <x v="2466"/>
    <x v="2463"/>
  </r>
  <r>
    <n v="2467"/>
    <s v="Nature Boy Explorer EP"/>
    <x v="2465"/>
    <n v="1000"/>
    <n v="1185"/>
    <x v="0"/>
    <x v="0"/>
    <s v="USD"/>
    <n v="1336669200"/>
    <n v="1335473931"/>
    <b v="0"/>
    <x v="68"/>
    <b v="1"/>
    <x v="23"/>
    <n v="27.558139534883722"/>
    <x v="4"/>
    <s v="indie rock"/>
    <x v="2467"/>
    <x v="2464"/>
  </r>
  <r>
    <n v="2468"/>
    <s v="New &quot;Jesse Denaro&quot; Album!"/>
    <x v="2466"/>
    <n v="2000"/>
    <n v="2144.34"/>
    <x v="0"/>
    <x v="0"/>
    <s v="USD"/>
    <n v="1351400400"/>
    <n v="1348285321"/>
    <b v="0"/>
    <x v="6"/>
    <b v="1"/>
    <x v="1895"/>
    <n v="36.97137931034483"/>
    <x v="4"/>
    <s v="indie rock"/>
    <x v="2468"/>
    <x v="2465"/>
  </r>
  <r>
    <n v="2469"/>
    <s v="Some Dark, Beautiful Morning - Greg Byers' EP"/>
    <x v="2467"/>
    <n v="1200"/>
    <n v="1364"/>
    <x v="0"/>
    <x v="0"/>
    <s v="USD"/>
    <n v="1297160329"/>
    <n v="1295000329"/>
    <b v="0"/>
    <x v="5"/>
    <b v="1"/>
    <x v="981"/>
    <n v="29.021276595744681"/>
    <x v="4"/>
    <s v="indie rock"/>
    <x v="2469"/>
    <x v="2466"/>
  </r>
  <r>
    <n v="2470"/>
    <s v="Geoff Zimmerman's Urban-Folk/ Indie-Rock Album"/>
    <x v="2468"/>
    <n v="1000"/>
    <n v="1031.6400000000001"/>
    <x v="0"/>
    <x v="0"/>
    <s v="USD"/>
    <n v="1337824055"/>
    <n v="1335232055"/>
    <b v="0"/>
    <x v="17"/>
    <b v="1"/>
    <x v="1896"/>
    <n v="28.65666666666667"/>
    <x v="4"/>
    <s v="indie rock"/>
    <x v="2470"/>
    <x v="2467"/>
  </r>
  <r>
    <n v="2471"/>
    <s v="Confused Disciples - &quot;Sleepamation&quot;"/>
    <x v="2469"/>
    <n v="500"/>
    <n v="640"/>
    <x v="0"/>
    <x v="0"/>
    <s v="USD"/>
    <n v="1327535392"/>
    <n v="1324079392"/>
    <b v="0"/>
    <x v="57"/>
    <b v="1"/>
    <x v="602"/>
    <n v="37.647058823529413"/>
    <x v="4"/>
    <s v="indie rock"/>
    <x v="2471"/>
    <x v="2468"/>
  </r>
  <r>
    <n v="2472"/>
    <s v="Help Ben Hardt Release 3 Albums In 9 Months!"/>
    <x v="2470"/>
    <n v="7500"/>
    <n v="10182.02"/>
    <x v="0"/>
    <x v="0"/>
    <s v="USD"/>
    <n v="1283562180"/>
    <n v="1277433980"/>
    <b v="0"/>
    <x v="201"/>
    <b v="1"/>
    <x v="1897"/>
    <n v="97.904038461538462"/>
    <x v="4"/>
    <s v="indie rock"/>
    <x v="2472"/>
    <x v="2469"/>
  </r>
  <r>
    <n v="2473"/>
    <s v="Mike Midwestern &quot;Oh My Soul&quot; Album"/>
    <x v="2471"/>
    <n v="2000"/>
    <n v="2000"/>
    <x v="0"/>
    <x v="0"/>
    <s v="USD"/>
    <n v="1352573869"/>
    <n v="1349978269"/>
    <b v="0"/>
    <x v="5"/>
    <b v="1"/>
    <x v="31"/>
    <n v="42.553191489361701"/>
    <x v="4"/>
    <s v="indie rock"/>
    <x v="2473"/>
    <x v="2470"/>
  </r>
  <r>
    <n v="2474"/>
    <s v="Suggestion's Upcoming Album!"/>
    <x v="2472"/>
    <n v="5000"/>
    <n v="5000.18"/>
    <x v="0"/>
    <x v="0"/>
    <s v="USD"/>
    <n v="1286756176"/>
    <n v="1282868176"/>
    <b v="0"/>
    <x v="44"/>
    <b v="1"/>
    <x v="1898"/>
    <n v="131.58368421052631"/>
    <x v="4"/>
    <s v="indie rock"/>
    <x v="2474"/>
    <x v="2471"/>
  </r>
  <r>
    <n v="2475"/>
    <s v="BRANDTSON - &quot;Send Us A Signal&quot; Vinyl LP"/>
    <x v="2473"/>
    <n v="2500"/>
    <n v="2618"/>
    <x v="0"/>
    <x v="0"/>
    <s v="USD"/>
    <n v="1278799200"/>
    <n v="1273647255"/>
    <b v="0"/>
    <x v="75"/>
    <b v="1"/>
    <x v="1262"/>
    <n v="32.320987654320987"/>
    <x v="4"/>
    <s v="indie rock"/>
    <x v="2475"/>
    <x v="2472"/>
  </r>
  <r>
    <n v="2476"/>
    <s v="Arts &amp; Crafts"/>
    <x v="2474"/>
    <n v="3200"/>
    <n v="3360.72"/>
    <x v="0"/>
    <x v="0"/>
    <s v="USD"/>
    <n v="1415004770"/>
    <n v="1412149970"/>
    <b v="0"/>
    <x v="165"/>
    <b v="1"/>
    <x v="1899"/>
    <n v="61.103999999999999"/>
    <x v="4"/>
    <s v="indie rock"/>
    <x v="2476"/>
    <x v="2473"/>
  </r>
  <r>
    <n v="2477"/>
    <s v="Debut Album"/>
    <x v="2475"/>
    <n v="750"/>
    <n v="1285"/>
    <x v="0"/>
    <x v="0"/>
    <s v="USD"/>
    <n v="1344789345"/>
    <n v="1340901345"/>
    <b v="0"/>
    <x v="14"/>
    <b v="1"/>
    <x v="1900"/>
    <n v="31.341463414634145"/>
    <x v="4"/>
    <s v="indie rock"/>
    <x v="2477"/>
    <x v="247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x v="1"/>
    <b v="1"/>
    <x v="1901"/>
    <n v="129.1139240506329"/>
    <x v="4"/>
    <s v="indie rock"/>
    <x v="2478"/>
    <x v="2475"/>
  </r>
  <r>
    <n v="2479"/>
    <s v="FUEL FAKE NATIVES"/>
    <x v="2477"/>
    <n v="300"/>
    <n v="400.33"/>
    <x v="0"/>
    <x v="0"/>
    <s v="USD"/>
    <n v="1343440800"/>
    <n v="1342545994"/>
    <b v="0"/>
    <x v="38"/>
    <b v="1"/>
    <x v="1902"/>
    <n v="25.020624999999999"/>
    <x v="4"/>
    <s v="indie rock"/>
    <x v="2479"/>
    <x v="2476"/>
  </r>
  <r>
    <n v="2480"/>
    <s v="Either, Either EP"/>
    <x v="2478"/>
    <n v="2000"/>
    <n v="2000"/>
    <x v="0"/>
    <x v="0"/>
    <s v="USD"/>
    <n v="1444516084"/>
    <n v="1439332084"/>
    <b v="0"/>
    <x v="22"/>
    <b v="1"/>
    <x v="31"/>
    <n v="250"/>
    <x v="4"/>
    <s v="indie rock"/>
    <x v="2480"/>
    <x v="2477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x v="195"/>
    <b v="1"/>
    <x v="1903"/>
    <n v="47.541473684210523"/>
    <x v="4"/>
    <s v="indie rock"/>
    <x v="2481"/>
    <x v="2478"/>
  </r>
  <r>
    <n v="2482"/>
    <s v="Journey to Japan"/>
    <x v="2480"/>
    <n v="1000"/>
    <n v="1001"/>
    <x v="0"/>
    <x v="0"/>
    <s v="USD"/>
    <n v="1312224383"/>
    <n v="1308336383"/>
    <b v="0"/>
    <x v="20"/>
    <b v="1"/>
    <x v="1787"/>
    <n v="40.04"/>
    <x v="4"/>
    <s v="indie rock"/>
    <x v="2482"/>
    <x v="2479"/>
  </r>
  <r>
    <n v="2483"/>
    <s v="Intangible Animal's &quot;Oh The Humanity&quot; Tour"/>
    <x v="2481"/>
    <n v="1100"/>
    <n v="1251"/>
    <x v="0"/>
    <x v="0"/>
    <s v="USD"/>
    <n v="1335891603"/>
    <n v="1330711203"/>
    <b v="0"/>
    <x v="10"/>
    <b v="1"/>
    <x v="1904"/>
    <n v="65.84210526315789"/>
    <x v="4"/>
    <s v="indie rock"/>
    <x v="2483"/>
    <x v="2480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x v="240"/>
    <b v="1"/>
    <x v="1905"/>
    <n v="46.401222222222216"/>
    <x v="4"/>
    <s v="indie rock"/>
    <x v="2484"/>
    <x v="2481"/>
  </r>
  <r>
    <n v="2485"/>
    <s v="Calli Dollinger and The Dusters Fall Tour Fund"/>
    <x v="2483"/>
    <n v="2000"/>
    <n v="2065"/>
    <x v="0"/>
    <x v="0"/>
    <s v="USD"/>
    <n v="1318463879"/>
    <n v="1315439879"/>
    <b v="0"/>
    <x v="14"/>
    <b v="1"/>
    <x v="1906"/>
    <n v="50.365853658536587"/>
    <x v="4"/>
    <s v="indie rock"/>
    <x v="2485"/>
    <x v="2482"/>
  </r>
  <r>
    <n v="2486"/>
    <s v="Help Michael Trieb make CD's for his new EP!"/>
    <x v="2484"/>
    <n v="300"/>
    <n v="797"/>
    <x v="0"/>
    <x v="0"/>
    <s v="USD"/>
    <n v="1335113976"/>
    <n v="1332521976"/>
    <b v="0"/>
    <x v="209"/>
    <b v="1"/>
    <x v="1907"/>
    <n v="26.566666666666666"/>
    <x v="4"/>
    <s v="indie rock"/>
    <x v="2486"/>
    <x v="2483"/>
  </r>
  <r>
    <n v="2487"/>
    <s v="Copyrighting 1978 Champs Finished Album"/>
    <x v="2485"/>
    <n v="1500"/>
    <n v="1500.76"/>
    <x v="0"/>
    <x v="0"/>
    <s v="USD"/>
    <n v="1338083997"/>
    <n v="1335491997"/>
    <b v="0"/>
    <x v="44"/>
    <b v="1"/>
    <x v="1908"/>
    <n v="39.493684210526318"/>
    <x v="4"/>
    <s v="indie rock"/>
    <x v="2487"/>
    <x v="2484"/>
  </r>
  <r>
    <n v="2488"/>
    <s v="Pull Some Strings For Jameson Elder"/>
    <x v="2486"/>
    <n v="3000"/>
    <n v="3201"/>
    <x v="0"/>
    <x v="0"/>
    <s v="USD"/>
    <n v="1321459908"/>
    <n v="1318864308"/>
    <b v="0"/>
    <x v="71"/>
    <b v="1"/>
    <x v="1909"/>
    <n v="49.246153846153845"/>
    <x v="4"/>
    <s v="indie rock"/>
    <x v="2488"/>
    <x v="2485"/>
  </r>
  <r>
    <n v="2489"/>
    <s v="&quot;Death Anxiety&quot;, a new album by Pocket Vinyl"/>
    <x v="2487"/>
    <n v="3500"/>
    <n v="4678.5"/>
    <x v="0"/>
    <x v="0"/>
    <s v="USD"/>
    <n v="1368117239"/>
    <n v="1365525239"/>
    <b v="0"/>
    <x v="11"/>
    <b v="1"/>
    <x v="1910"/>
    <n v="62.38"/>
    <x v="4"/>
    <s v="indie rock"/>
    <x v="2489"/>
    <x v="2486"/>
  </r>
  <r>
    <n v="2490"/>
    <s v="The Offbeats Summer Tour 2012"/>
    <x v="2488"/>
    <n v="500"/>
    <n v="607"/>
    <x v="0"/>
    <x v="0"/>
    <s v="USD"/>
    <n v="1340429276"/>
    <n v="1335245276"/>
    <b v="0"/>
    <x v="38"/>
    <b v="1"/>
    <x v="1911"/>
    <n v="37.9375"/>
    <x v="4"/>
    <s v="indie rock"/>
    <x v="2490"/>
    <x v="2487"/>
  </r>
  <r>
    <n v="2491"/>
    <s v="Nathan Evans - Remove The Illusion EP "/>
    <x v="2489"/>
    <n v="500"/>
    <n v="516"/>
    <x v="0"/>
    <x v="0"/>
    <s v="USD"/>
    <n v="1295142660"/>
    <n v="1293739714"/>
    <b v="0"/>
    <x v="73"/>
    <b v="1"/>
    <x v="1912"/>
    <n v="51.6"/>
    <x v="4"/>
    <s v="indie rock"/>
    <x v="2491"/>
    <x v="2488"/>
  </r>
  <r>
    <n v="2492"/>
    <s v="SUPER NICE EP 2012"/>
    <x v="2490"/>
    <n v="600"/>
    <n v="750"/>
    <x v="0"/>
    <x v="0"/>
    <s v="USD"/>
    <n v="1339840740"/>
    <n v="1335397188"/>
    <b v="0"/>
    <x v="74"/>
    <b v="1"/>
    <x v="1054"/>
    <n v="27.777777777777779"/>
    <x v="4"/>
    <s v="indie rock"/>
    <x v="2492"/>
    <x v="2489"/>
  </r>
  <r>
    <n v="2493"/>
    <s v="Lets Make A Record Together!"/>
    <x v="2491"/>
    <n v="20000"/>
    <n v="25740"/>
    <x v="0"/>
    <x v="0"/>
    <s v="USD"/>
    <n v="1367208140"/>
    <n v="1363320140"/>
    <b v="0"/>
    <x v="461"/>
    <b v="1"/>
    <x v="1913"/>
    <n v="99.382239382239376"/>
    <x v="4"/>
    <s v="indie rock"/>
    <x v="2493"/>
    <x v="2490"/>
  </r>
  <r>
    <n v="2494"/>
    <s v="Motive Makes a Man - Heavy Boots Album Production"/>
    <x v="2492"/>
    <n v="1500"/>
    <n v="1515.08"/>
    <x v="0"/>
    <x v="0"/>
    <s v="USD"/>
    <n v="1337786944"/>
    <n v="1335194944"/>
    <b v="0"/>
    <x v="70"/>
    <b v="1"/>
    <x v="1914"/>
    <n v="38.848205128205123"/>
    <x v="4"/>
    <s v="indie rock"/>
    <x v="2494"/>
    <x v="2491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x v="288"/>
    <b v="1"/>
    <x v="1915"/>
    <n v="45.548809523809524"/>
    <x v="4"/>
    <s v="indie rock"/>
    <x v="2495"/>
    <x v="2492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x v="73"/>
    <b v="1"/>
    <x v="31"/>
    <n v="600"/>
    <x v="4"/>
    <s v="indie rock"/>
    <x v="2496"/>
    <x v="2493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x v="66"/>
    <b v="1"/>
    <x v="1916"/>
    <n v="80.551071428571419"/>
    <x v="4"/>
    <s v="indie rock"/>
    <x v="2497"/>
    <x v="2494"/>
  </r>
  <r>
    <n v="2498"/>
    <s v="Race Bandit's Debut EP Validated"/>
    <x v="2496"/>
    <n v="1000"/>
    <n v="1056"/>
    <x v="0"/>
    <x v="0"/>
    <s v="USD"/>
    <n v="1422400387"/>
    <n v="1421190787"/>
    <b v="0"/>
    <x v="9"/>
    <b v="1"/>
    <x v="1917"/>
    <n v="52.8"/>
    <x v="4"/>
    <s v="indie rock"/>
    <x v="2498"/>
    <x v="2495"/>
  </r>
  <r>
    <n v="2499"/>
    <s v="Ryan Hamilton : UK House Party Tour 2013"/>
    <x v="2497"/>
    <n v="4000"/>
    <n v="8105"/>
    <x v="0"/>
    <x v="0"/>
    <s v="USD"/>
    <n v="1356976800"/>
    <n v="1352820837"/>
    <b v="0"/>
    <x v="203"/>
    <b v="1"/>
    <x v="1918"/>
    <n v="47.676470588235297"/>
    <x v="4"/>
    <s v="indie rock"/>
    <x v="2499"/>
    <x v="2496"/>
  </r>
  <r>
    <n v="2500"/>
    <s v="Completing &quot;God's Justice&quot;"/>
    <x v="2498"/>
    <n v="600"/>
    <n v="680"/>
    <x v="0"/>
    <x v="0"/>
    <s v="USD"/>
    <n v="1340476375"/>
    <n v="1337884375"/>
    <b v="0"/>
    <x v="60"/>
    <b v="1"/>
    <x v="1614"/>
    <n v="23.448275862068964"/>
    <x v="4"/>
    <s v="indie rock"/>
    <x v="2500"/>
    <x v="2497"/>
  </r>
  <r>
    <n v="2501"/>
    <s v="The Bent King board game cafÃ© and wine lounge"/>
    <x v="2499"/>
    <n v="11000"/>
    <n v="281"/>
    <x v="2"/>
    <x v="5"/>
    <s v="CAD"/>
    <n v="1443379104"/>
    <n v="1440787104"/>
    <b v="0"/>
    <x v="63"/>
    <b v="0"/>
    <x v="1919"/>
    <n v="40.142857142857146"/>
    <x v="7"/>
    <s v="restaurants"/>
    <x v="2501"/>
    <x v="2498"/>
  </r>
  <r>
    <n v="2502"/>
    <s v="Cupcake Chaos"/>
    <x v="2500"/>
    <n v="110000"/>
    <n v="86"/>
    <x v="2"/>
    <x v="0"/>
    <s v="USD"/>
    <n v="1411328918"/>
    <n v="1407440918"/>
    <b v="0"/>
    <x v="81"/>
    <b v="0"/>
    <x v="1920"/>
    <n v="17.2"/>
    <x v="7"/>
    <s v="restaurants"/>
    <x v="2502"/>
    <x v="2499"/>
  </r>
  <r>
    <n v="2503"/>
    <s v="Cardinal Bistro BYOB Start Up"/>
    <x v="2501"/>
    <n v="10000"/>
    <n v="0"/>
    <x v="2"/>
    <x v="0"/>
    <s v="USD"/>
    <n v="1465333560"/>
    <n v="1462743308"/>
    <b v="0"/>
    <x v="78"/>
    <b v="0"/>
    <x v="109"/>
    <e v="#DIV/0!"/>
    <x v="7"/>
    <s v="restaurants"/>
    <x v="2503"/>
    <x v="2500"/>
  </r>
  <r>
    <n v="2504"/>
    <s v="Halal Restaurant and Internet Cafe"/>
    <x v="2502"/>
    <n v="35000"/>
    <n v="0"/>
    <x v="2"/>
    <x v="0"/>
    <s v="USD"/>
    <n v="1416014534"/>
    <n v="1413418934"/>
    <b v="0"/>
    <x v="78"/>
    <b v="0"/>
    <x v="109"/>
    <e v="#DIV/0!"/>
    <x v="7"/>
    <s v="restaurants"/>
    <x v="2504"/>
    <x v="2501"/>
  </r>
  <r>
    <n v="2505"/>
    <s v="PASTATUTION"/>
    <x v="2503"/>
    <n v="7000"/>
    <n v="0"/>
    <x v="2"/>
    <x v="0"/>
    <s v="USD"/>
    <n v="1426292416"/>
    <n v="1423704016"/>
    <b v="0"/>
    <x v="78"/>
    <b v="0"/>
    <x v="109"/>
    <e v="#DIV/0!"/>
    <x v="7"/>
    <s v="restaurants"/>
    <x v="2505"/>
    <x v="2502"/>
  </r>
  <r>
    <n v="2506"/>
    <s v="Bowlz Cafe, Hull"/>
    <x v="2504"/>
    <n v="5000"/>
    <n v="30"/>
    <x v="2"/>
    <x v="1"/>
    <s v="GBP"/>
    <n v="1443906000"/>
    <n v="1441955269"/>
    <b v="0"/>
    <x v="84"/>
    <b v="0"/>
    <x v="722"/>
    <n v="15"/>
    <x v="7"/>
    <s v="restaurants"/>
    <x v="2506"/>
    <x v="2503"/>
  </r>
  <r>
    <n v="2507"/>
    <s v="Help Cafe Talavera get a New Kitchen!"/>
    <x v="2505"/>
    <n v="42850"/>
    <n v="0"/>
    <x v="2"/>
    <x v="0"/>
    <s v="USD"/>
    <n v="1431308704"/>
    <n v="1428716704"/>
    <b v="0"/>
    <x v="78"/>
    <b v="0"/>
    <x v="109"/>
    <e v="#DIV/0!"/>
    <x v="7"/>
    <s v="restaurants"/>
    <x v="2507"/>
    <x v="2504"/>
  </r>
  <r>
    <n v="2508"/>
    <s v="Silver Linning Gourmet Fudge"/>
    <x v="2506"/>
    <n v="20000"/>
    <n v="0"/>
    <x v="2"/>
    <x v="0"/>
    <s v="USD"/>
    <n v="1408056634"/>
    <n v="1405464634"/>
    <b v="0"/>
    <x v="78"/>
    <b v="0"/>
    <x v="109"/>
    <e v="#DIV/0!"/>
    <x v="7"/>
    <s v="restaurants"/>
    <x v="2508"/>
    <x v="2505"/>
  </r>
  <r>
    <n v="2509"/>
    <s v="&quot;Chuck J. Brubecker&quot;"/>
    <x v="2507"/>
    <n v="95000"/>
    <n v="1000"/>
    <x v="2"/>
    <x v="1"/>
    <s v="GBP"/>
    <n v="1429554349"/>
    <n v="1424719549"/>
    <b v="0"/>
    <x v="33"/>
    <b v="0"/>
    <x v="1921"/>
    <n v="35.714285714285715"/>
    <x v="7"/>
    <s v="restaurants"/>
    <x v="2509"/>
    <x v="2506"/>
  </r>
  <r>
    <n v="2510"/>
    <s v="Dugout Dogs, Americas love of hot dogs and baseball!"/>
    <x v="2508"/>
    <n v="50000"/>
    <n v="75"/>
    <x v="2"/>
    <x v="0"/>
    <s v="USD"/>
    <n v="1431647772"/>
    <n v="1426463772"/>
    <b v="0"/>
    <x v="84"/>
    <b v="0"/>
    <x v="840"/>
    <n v="37.5"/>
    <x v="7"/>
    <s v="restaurants"/>
    <x v="2510"/>
    <x v="2507"/>
  </r>
  <r>
    <n v="2511"/>
    <s v="loluli's"/>
    <x v="2509"/>
    <n v="100000"/>
    <n v="0"/>
    <x v="2"/>
    <x v="1"/>
    <s v="GBP"/>
    <n v="1454323413"/>
    <n v="1451731413"/>
    <b v="0"/>
    <x v="78"/>
    <b v="0"/>
    <x v="109"/>
    <e v="#DIV/0!"/>
    <x v="7"/>
    <s v="restaurants"/>
    <x v="2511"/>
    <x v="2508"/>
  </r>
  <r>
    <n v="2512"/>
    <s v="Somethin' Tasty"/>
    <x v="2510"/>
    <n v="1150"/>
    <n v="0"/>
    <x v="2"/>
    <x v="0"/>
    <s v="USD"/>
    <n v="1418504561"/>
    <n v="1417208561"/>
    <b v="0"/>
    <x v="78"/>
    <b v="0"/>
    <x v="109"/>
    <e v="#DIV/0!"/>
    <x v="7"/>
    <s v="restaurants"/>
    <x v="2512"/>
    <x v="2509"/>
  </r>
  <r>
    <n v="2513"/>
    <s v="Yahu Restaurants"/>
    <x v="2511"/>
    <n v="180000"/>
    <n v="0"/>
    <x v="2"/>
    <x v="12"/>
    <s v="EUR"/>
    <n v="1488067789"/>
    <n v="1482883789"/>
    <b v="0"/>
    <x v="78"/>
    <b v="0"/>
    <x v="109"/>
    <e v="#DIV/0!"/>
    <x v="7"/>
    <s v="restaurants"/>
    <x v="2513"/>
    <x v="2510"/>
  </r>
  <r>
    <n v="2514"/>
    <s v="Lunch For Tots"/>
    <x v="2512"/>
    <n v="12000"/>
    <n v="210"/>
    <x v="2"/>
    <x v="0"/>
    <s v="USD"/>
    <n v="1408526477"/>
    <n v="1407057677"/>
    <b v="0"/>
    <x v="80"/>
    <b v="0"/>
    <x v="1922"/>
    <n v="52.5"/>
    <x v="7"/>
    <s v="restaurants"/>
    <x v="2514"/>
    <x v="2511"/>
  </r>
  <r>
    <n v="2515"/>
    <s v="The Barrel Room Restaurant &amp; Tavern"/>
    <x v="2513"/>
    <n v="5000"/>
    <n v="930"/>
    <x v="2"/>
    <x v="0"/>
    <s v="USD"/>
    <n v="1424635753"/>
    <n v="1422043753"/>
    <b v="0"/>
    <x v="8"/>
    <b v="0"/>
    <x v="1923"/>
    <n v="77.5"/>
    <x v="7"/>
    <s v="restaurants"/>
    <x v="2515"/>
    <x v="2512"/>
  </r>
  <r>
    <n v="2516"/>
    <s v="Morning Glory"/>
    <x v="2514"/>
    <n v="22000"/>
    <n v="0"/>
    <x v="2"/>
    <x v="0"/>
    <s v="USD"/>
    <n v="1417279252"/>
    <n v="1414683652"/>
    <b v="0"/>
    <x v="78"/>
    <b v="0"/>
    <x v="109"/>
    <e v="#DIV/0!"/>
    <x v="7"/>
    <s v="restaurants"/>
    <x v="2516"/>
    <x v="2513"/>
  </r>
  <r>
    <n v="2517"/>
    <s v="The Canteen"/>
    <x v="2515"/>
    <n v="18000"/>
    <n v="1767"/>
    <x v="2"/>
    <x v="5"/>
    <s v="CAD"/>
    <n v="1426788930"/>
    <n v="1424200530"/>
    <b v="0"/>
    <x v="51"/>
    <b v="0"/>
    <x v="1924"/>
    <n v="53.545454545454547"/>
    <x v="7"/>
    <s v="restaurants"/>
    <x v="2517"/>
    <x v="2514"/>
  </r>
  <r>
    <n v="2518"/>
    <s v="Southern California's Backroad Eateries"/>
    <x v="2516"/>
    <n v="5000"/>
    <n v="0"/>
    <x v="2"/>
    <x v="0"/>
    <s v="USD"/>
    <n v="1415899228"/>
    <n v="1413303628"/>
    <b v="0"/>
    <x v="78"/>
    <b v="0"/>
    <x v="109"/>
    <e v="#DIV/0!"/>
    <x v="7"/>
    <s v="restaurants"/>
    <x v="2518"/>
    <x v="2515"/>
  </r>
  <r>
    <n v="2519"/>
    <s v="Kelli's Kitchen"/>
    <x v="2517"/>
    <n v="150000"/>
    <n v="65"/>
    <x v="2"/>
    <x v="0"/>
    <s v="USD"/>
    <n v="1405741404"/>
    <n v="1403149404"/>
    <b v="0"/>
    <x v="80"/>
    <b v="0"/>
    <x v="1925"/>
    <n v="16.25"/>
    <x v="7"/>
    <s v="restaurants"/>
    <x v="2519"/>
    <x v="2516"/>
  </r>
  <r>
    <n v="2520"/>
    <s v="The Aurora Outpost Restaurant/NightClub"/>
    <x v="2518"/>
    <n v="100000"/>
    <n v="0"/>
    <x v="2"/>
    <x v="0"/>
    <s v="USD"/>
    <n v="1476559260"/>
    <n v="1472567085"/>
    <b v="0"/>
    <x v="78"/>
    <b v="0"/>
    <x v="109"/>
    <e v="#DIV/0!"/>
    <x v="7"/>
    <s v="restaurants"/>
    <x v="2520"/>
    <x v="2517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x v="462"/>
    <b v="1"/>
    <x v="1926"/>
    <n v="103.68174242424243"/>
    <x v="4"/>
    <s v="classical music"/>
    <x v="2521"/>
    <x v="2518"/>
  </r>
  <r>
    <n v="2522"/>
    <s v="FALLING MAN @ Center for Contemporary Opera"/>
    <x v="2520"/>
    <n v="5000"/>
    <n v="5000"/>
    <x v="0"/>
    <x v="0"/>
    <s v="USD"/>
    <n v="1461336720"/>
    <n v="1459431960"/>
    <b v="0"/>
    <x v="74"/>
    <b v="1"/>
    <x v="31"/>
    <n v="185.18518518518519"/>
    <x v="4"/>
    <s v="classical music"/>
    <x v="2522"/>
    <x v="2519"/>
  </r>
  <r>
    <n v="2523"/>
    <s v="Pater Noster Project"/>
    <x v="2521"/>
    <n v="900"/>
    <n v="1408"/>
    <x v="0"/>
    <x v="0"/>
    <s v="USD"/>
    <n v="1416270292"/>
    <n v="1413674692"/>
    <b v="0"/>
    <x v="55"/>
    <b v="1"/>
    <x v="1927"/>
    <n v="54.153846153846153"/>
    <x v="4"/>
    <s v="classical music"/>
    <x v="2523"/>
    <x v="2520"/>
  </r>
  <r>
    <n v="2524"/>
    <s v="Les Bostonades' First CD"/>
    <x v="2522"/>
    <n v="7500"/>
    <n v="7620"/>
    <x v="0"/>
    <x v="0"/>
    <s v="USD"/>
    <n v="1419136200"/>
    <n v="1416338557"/>
    <b v="0"/>
    <x v="68"/>
    <b v="1"/>
    <x v="264"/>
    <n v="177.2093023255814"/>
    <x v="4"/>
    <s v="classical music"/>
    <x v="2524"/>
    <x v="2521"/>
  </r>
  <r>
    <n v="2525"/>
    <s v="Jenny &amp; Rossâ”‚To Sing in Germany"/>
    <x v="2523"/>
    <n v="8000"/>
    <n v="8026"/>
    <x v="0"/>
    <x v="0"/>
    <s v="USD"/>
    <n v="1340914571"/>
    <n v="1338322571"/>
    <b v="0"/>
    <x v="144"/>
    <b v="1"/>
    <x v="1928"/>
    <n v="100.325"/>
    <x v="4"/>
    <s v="classical music"/>
    <x v="2525"/>
    <x v="2522"/>
  </r>
  <r>
    <n v="2526"/>
    <s v="10 Years and Counting...a new album by Valor Brass!"/>
    <x v="2524"/>
    <n v="4000"/>
    <n v="4518"/>
    <x v="0"/>
    <x v="0"/>
    <s v="USD"/>
    <n v="1418014740"/>
    <n v="1415585474"/>
    <b v="0"/>
    <x v="51"/>
    <b v="1"/>
    <x v="1929"/>
    <n v="136.90909090909091"/>
    <x v="4"/>
    <s v="classical music"/>
    <x v="2526"/>
    <x v="2523"/>
  </r>
  <r>
    <n v="2527"/>
    <s v="Britten in Song: A Centennial Celebration"/>
    <x v="2525"/>
    <n v="4000"/>
    <n v="4085"/>
    <x v="0"/>
    <x v="0"/>
    <s v="USD"/>
    <n v="1382068740"/>
    <n v="1380477691"/>
    <b v="0"/>
    <x v="26"/>
    <b v="1"/>
    <x v="1930"/>
    <n v="57.535211267605632"/>
    <x v="4"/>
    <s v="classical music"/>
    <x v="2527"/>
    <x v="2524"/>
  </r>
  <r>
    <n v="2528"/>
    <s v="Three Voices"/>
    <x v="2526"/>
    <n v="4000"/>
    <n v="4289.99"/>
    <x v="0"/>
    <x v="1"/>
    <s v="GBP"/>
    <n v="1440068400"/>
    <n v="1438459303"/>
    <b v="0"/>
    <x v="75"/>
    <b v="1"/>
    <x v="1931"/>
    <n v="52.962839506172834"/>
    <x v="4"/>
    <s v="classical music"/>
    <x v="2528"/>
    <x v="2525"/>
  </r>
  <r>
    <n v="2529"/>
    <s v="UrbanArias is DC's Contemporary Opera Company"/>
    <x v="2527"/>
    <n v="6000"/>
    <n v="6257"/>
    <x v="0"/>
    <x v="0"/>
    <s v="USD"/>
    <n v="1332636975"/>
    <n v="1328752575"/>
    <b v="0"/>
    <x v="88"/>
    <b v="1"/>
    <x v="1932"/>
    <n v="82.328947368421055"/>
    <x v="4"/>
    <s v="classical music"/>
    <x v="2529"/>
    <x v="2526"/>
  </r>
  <r>
    <n v="2530"/>
    <s v="OK Mozart Festival premiere by The Tulsa Youth Symphony"/>
    <x v="2528"/>
    <n v="6500"/>
    <n v="6500"/>
    <x v="0"/>
    <x v="0"/>
    <s v="USD"/>
    <n v="1429505400"/>
    <n v="1426711505"/>
    <b v="0"/>
    <x v="53"/>
    <b v="1"/>
    <x v="31"/>
    <n v="135.41666666666666"/>
    <x v="4"/>
    <s v="classical music"/>
    <x v="2530"/>
    <x v="2527"/>
  </r>
  <r>
    <n v="2531"/>
    <s v="Modern Chamber Music"/>
    <x v="2529"/>
    <n v="4500"/>
    <n v="4518"/>
    <x v="0"/>
    <x v="0"/>
    <s v="USD"/>
    <n v="1439611140"/>
    <n v="1437668354"/>
    <b v="0"/>
    <x v="42"/>
    <b v="1"/>
    <x v="84"/>
    <n v="74.06557377049181"/>
    <x v="4"/>
    <s v="classical music"/>
    <x v="2531"/>
    <x v="2528"/>
  </r>
  <r>
    <n v="2532"/>
    <s v="The Pacific Guitar Ensemble's Debut Recording!"/>
    <x v="2530"/>
    <n v="4000"/>
    <n v="5045"/>
    <x v="0"/>
    <x v="0"/>
    <s v="USD"/>
    <n v="1345148566"/>
    <n v="1342556566"/>
    <b v="0"/>
    <x v="65"/>
    <b v="1"/>
    <x v="1933"/>
    <n v="84.083333333333329"/>
    <x v="4"/>
    <s v="classical music"/>
    <x v="2532"/>
    <x v="2529"/>
  </r>
  <r>
    <n v="2533"/>
    <s v="HOLOGRAPHIC - 2013 Concert and Commission Campaign"/>
    <x v="2531"/>
    <n v="7500"/>
    <n v="8300"/>
    <x v="0"/>
    <x v="0"/>
    <s v="USD"/>
    <n v="1362160868"/>
    <n v="1359568911"/>
    <b v="0"/>
    <x v="327"/>
    <b v="1"/>
    <x v="1934"/>
    <n v="61.029411764705884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x v="25"/>
    <b v="1"/>
    <x v="2"/>
    <n v="150"/>
    <x v="4"/>
    <s v="classical music"/>
    <x v="2534"/>
    <x v="2531"/>
  </r>
  <r>
    <n v="2535"/>
    <s v="Mark Hayes Requiem Recording"/>
    <x v="2533"/>
    <n v="20000"/>
    <n v="20755"/>
    <x v="0"/>
    <x v="0"/>
    <s v="USD"/>
    <n v="1417463945"/>
    <n v="1414781945"/>
    <b v="0"/>
    <x v="76"/>
    <b v="1"/>
    <x v="640"/>
    <n v="266.08974358974359"/>
    <x v="4"/>
    <s v="classical music"/>
    <x v="2535"/>
    <x v="2532"/>
  </r>
  <r>
    <n v="2536"/>
    <s v="Become the subject of my next composition!"/>
    <x v="2534"/>
    <n v="25"/>
    <n v="29"/>
    <x v="0"/>
    <x v="0"/>
    <s v="USD"/>
    <n v="1375151566"/>
    <n v="1373337166"/>
    <b v="0"/>
    <x v="80"/>
    <b v="1"/>
    <x v="1339"/>
    <n v="7.25"/>
    <x v="4"/>
    <s v="classical music"/>
    <x v="2536"/>
    <x v="2533"/>
  </r>
  <r>
    <n v="2537"/>
    <s v="The Philadelphia Opera Collective presents Susannah"/>
    <x v="2535"/>
    <n v="1000"/>
    <n v="1100"/>
    <x v="0"/>
    <x v="0"/>
    <s v="USD"/>
    <n v="1312212855"/>
    <n v="1307028855"/>
    <b v="0"/>
    <x v="202"/>
    <b v="1"/>
    <x v="1007"/>
    <n v="100"/>
    <x v="4"/>
    <s v="classical music"/>
    <x v="2537"/>
    <x v="2534"/>
  </r>
  <r>
    <n v="2538"/>
    <s v="Me, Myself and Albinoni"/>
    <x v="2536"/>
    <n v="18000"/>
    <n v="20343.169999999998"/>
    <x v="0"/>
    <x v="0"/>
    <s v="USD"/>
    <n v="1361681940"/>
    <n v="1359029661"/>
    <b v="0"/>
    <x v="333"/>
    <b v="1"/>
    <x v="1935"/>
    <n v="109.96308108108107"/>
    <x v="4"/>
    <s v="classical music"/>
    <x v="2538"/>
    <x v="2535"/>
  </r>
  <r>
    <n v="2539"/>
    <s v="The Flying Gambas"/>
    <x v="2537"/>
    <n v="10000"/>
    <n v="10025"/>
    <x v="0"/>
    <x v="0"/>
    <s v="USD"/>
    <n v="1422913152"/>
    <n v="1417729152"/>
    <b v="0"/>
    <x v="211"/>
    <b v="1"/>
    <x v="598"/>
    <n v="169.91525423728814"/>
    <x v="4"/>
    <s v="classical music"/>
    <x v="2539"/>
    <x v="2536"/>
  </r>
  <r>
    <n v="2540"/>
    <s v="Vladimir in Butterfly Country"/>
    <x v="2538"/>
    <n v="2500"/>
    <n v="2585"/>
    <x v="0"/>
    <x v="0"/>
    <s v="USD"/>
    <n v="1319904721"/>
    <n v="1314720721"/>
    <b v="0"/>
    <x v="74"/>
    <b v="1"/>
    <x v="1936"/>
    <n v="95.740740740740748"/>
    <x v="4"/>
    <s v="classical music"/>
    <x v="2540"/>
    <x v="2537"/>
  </r>
  <r>
    <n v="2541"/>
    <s v="Completion of Unique Recording of British and Finnish Music"/>
    <x v="2539"/>
    <n v="3500"/>
    <n v="3746"/>
    <x v="0"/>
    <x v="1"/>
    <s v="GBP"/>
    <n v="1380192418"/>
    <n v="1375008418"/>
    <b v="0"/>
    <x v="287"/>
    <b v="1"/>
    <x v="1937"/>
    <n v="59.460317460317462"/>
    <x v="4"/>
    <s v="classical music"/>
    <x v="2541"/>
    <x v="2538"/>
  </r>
  <r>
    <n v="2542"/>
    <s v="Classical Music by Marquita"/>
    <x v="2540"/>
    <n v="700"/>
    <n v="725"/>
    <x v="0"/>
    <x v="0"/>
    <s v="USD"/>
    <n v="1380599940"/>
    <n v="1377252857"/>
    <b v="0"/>
    <x v="62"/>
    <b v="1"/>
    <x v="1938"/>
    <n v="55.769230769230766"/>
    <x v="4"/>
    <s v="classical music"/>
    <x v="2542"/>
    <x v="2539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x v="62"/>
    <b v="1"/>
    <x v="1939"/>
    <n v="30.076923076923077"/>
    <x v="4"/>
    <s v="classical music"/>
    <x v="2543"/>
    <x v="2540"/>
  </r>
  <r>
    <n v="2544"/>
    <s v="Singing City Children's Choir"/>
    <x v="2542"/>
    <n v="5000"/>
    <n v="5041"/>
    <x v="0"/>
    <x v="0"/>
    <s v="USD"/>
    <n v="1341750569"/>
    <n v="1339158569"/>
    <b v="0"/>
    <x v="7"/>
    <b v="1"/>
    <x v="1940"/>
    <n v="88.438596491228068"/>
    <x v="4"/>
    <s v="classical music"/>
    <x v="2544"/>
    <x v="2541"/>
  </r>
  <r>
    <n v="2545"/>
    <s v="Larchmere String Quartet Debut Album: Music by Stephan Krehl"/>
    <x v="2543"/>
    <n v="2000"/>
    <n v="3906"/>
    <x v="0"/>
    <x v="0"/>
    <s v="USD"/>
    <n v="1424997000"/>
    <n v="1421983138"/>
    <b v="0"/>
    <x v="42"/>
    <b v="1"/>
    <x v="1941"/>
    <n v="64.032786885245898"/>
    <x v="4"/>
    <s v="classical music"/>
    <x v="2545"/>
    <x v="2542"/>
  </r>
  <r>
    <n v="2546"/>
    <s v="Cor Cantiamo's First Commercially Released Recording"/>
    <x v="2544"/>
    <n v="3500"/>
    <n v="3910"/>
    <x v="0"/>
    <x v="0"/>
    <s v="USD"/>
    <n v="1380949200"/>
    <n v="1378586179"/>
    <b v="0"/>
    <x v="71"/>
    <b v="1"/>
    <x v="1942"/>
    <n v="60.153846153846153"/>
    <x v="4"/>
    <s v="classical music"/>
    <x v="2546"/>
    <x v="2543"/>
  </r>
  <r>
    <n v="2547"/>
    <s v="Classical Guitar Music of Hawaii"/>
    <x v="2545"/>
    <n v="5500"/>
    <n v="6592"/>
    <x v="0"/>
    <x v="0"/>
    <s v="USD"/>
    <n v="1333560803"/>
    <n v="1330972403"/>
    <b v="0"/>
    <x v="179"/>
    <b v="1"/>
    <x v="1943"/>
    <n v="49.194029850746269"/>
    <x v="4"/>
    <s v="classical music"/>
    <x v="2547"/>
    <x v="2544"/>
  </r>
  <r>
    <n v="2548"/>
    <s v="IYSO Orchestra Academy &amp; Symphonic Concert 2016"/>
    <x v="2546"/>
    <n v="6000"/>
    <n v="6111"/>
    <x v="0"/>
    <x v="6"/>
    <s v="EUR"/>
    <n v="1475209620"/>
    <n v="1473087637"/>
    <b v="0"/>
    <x v="77"/>
    <b v="1"/>
    <x v="1944"/>
    <n v="165.16216216216216"/>
    <x v="4"/>
    <s v="classical music"/>
    <x v="2548"/>
    <x v="2545"/>
  </r>
  <r>
    <n v="2549"/>
    <s v="The Miller's Wife, a new opera"/>
    <x v="2547"/>
    <n v="1570"/>
    <n v="1614"/>
    <x v="0"/>
    <x v="1"/>
    <s v="GBP"/>
    <n v="1370019600"/>
    <n v="1366999870"/>
    <b v="0"/>
    <x v="77"/>
    <b v="1"/>
    <x v="1945"/>
    <n v="43.621621621621621"/>
    <x v="4"/>
    <s v="classical music"/>
    <x v="2549"/>
    <x v="2546"/>
  </r>
  <r>
    <n v="2550"/>
    <s v="RESTLESS: Ashley Bathgate and Karl Larson Record Ken Thomson"/>
    <x v="2548"/>
    <n v="6500"/>
    <n v="6555"/>
    <x v="0"/>
    <x v="0"/>
    <s v="USD"/>
    <n v="1444276740"/>
    <n v="1439392406"/>
    <b v="0"/>
    <x v="3"/>
    <b v="1"/>
    <x v="1946"/>
    <n v="43.7"/>
    <x v="4"/>
    <s v="classical music"/>
    <x v="2550"/>
    <x v="2547"/>
  </r>
  <r>
    <n v="2551"/>
    <s v="Mozart Requiem with Bach Cantata 106 &amp; Brahms NÃ¤nie"/>
    <x v="2549"/>
    <n v="3675"/>
    <n v="3775.5"/>
    <x v="0"/>
    <x v="0"/>
    <s v="USD"/>
    <n v="1332362880"/>
    <n v="1329890585"/>
    <b v="0"/>
    <x v="66"/>
    <b v="1"/>
    <x v="1947"/>
    <n v="67.419642857142861"/>
    <x v="4"/>
    <s v="classical music"/>
    <x v="2551"/>
    <x v="2548"/>
  </r>
  <r>
    <n v="2552"/>
    <s v="DAVID, The Oratorio"/>
    <x v="2550"/>
    <n v="3000"/>
    <n v="3195"/>
    <x v="0"/>
    <x v="0"/>
    <s v="USD"/>
    <n v="1488741981"/>
    <n v="1486149981"/>
    <b v="0"/>
    <x v="59"/>
    <b v="1"/>
    <x v="1635"/>
    <n v="177.5"/>
    <x v="4"/>
    <s v="classical music"/>
    <x v="2552"/>
    <x v="2549"/>
  </r>
  <r>
    <n v="2553"/>
    <s v="Help Fund Tara's Album of Rare 18-19th Century Italian Songs"/>
    <x v="2551"/>
    <n v="1500"/>
    <n v="2333"/>
    <x v="0"/>
    <x v="0"/>
    <s v="USD"/>
    <n v="1348202807"/>
    <n v="1343018807"/>
    <b v="0"/>
    <x v="65"/>
    <b v="1"/>
    <x v="1948"/>
    <n v="38.883333333333333"/>
    <x v="4"/>
    <s v="classical music"/>
    <x v="2553"/>
    <x v="2550"/>
  </r>
  <r>
    <n v="2554"/>
    <s v="Patagonia Winds: Wind Quintet Commission Project"/>
    <x v="2552"/>
    <n v="3000"/>
    <n v="3684"/>
    <x v="0"/>
    <x v="0"/>
    <s v="USD"/>
    <n v="1433131140"/>
    <n v="1430445163"/>
    <b v="0"/>
    <x v="85"/>
    <b v="1"/>
    <x v="1949"/>
    <n v="54.985074626865675"/>
    <x v="4"/>
    <s v="classical music"/>
    <x v="2554"/>
    <x v="2551"/>
  </r>
  <r>
    <n v="2555"/>
    <s v="Send Brandon Rumsey to Brevard Music Center"/>
    <x v="2553"/>
    <n v="2000"/>
    <n v="2147"/>
    <x v="0"/>
    <x v="0"/>
    <s v="USD"/>
    <n v="1338219793"/>
    <n v="1335541393"/>
    <b v="0"/>
    <x v="2"/>
    <b v="1"/>
    <x v="1950"/>
    <n v="61.342857142857142"/>
    <x v="4"/>
    <s v="classical music"/>
    <x v="2555"/>
    <x v="2552"/>
  </r>
  <r>
    <n v="2556"/>
    <s v="Grind Violin: Analog DIYalog: Composers Vinyl Compilation"/>
    <x v="2554"/>
    <n v="745"/>
    <n v="786"/>
    <x v="0"/>
    <x v="0"/>
    <s v="USD"/>
    <n v="1356392857"/>
    <n v="1352504857"/>
    <b v="0"/>
    <x v="69"/>
    <b v="1"/>
    <x v="1951"/>
    <n v="23.117647058823529"/>
    <x v="4"/>
    <s v="classical music"/>
    <x v="2556"/>
    <x v="2553"/>
  </r>
  <r>
    <n v="2557"/>
    <s v="European Tour"/>
    <x v="2555"/>
    <n v="900"/>
    <n v="1066"/>
    <x v="0"/>
    <x v="1"/>
    <s v="GBP"/>
    <n v="1400176386"/>
    <n v="1397584386"/>
    <b v="0"/>
    <x v="17"/>
    <b v="1"/>
    <x v="1952"/>
    <n v="29.611111111111111"/>
    <x v="4"/>
    <s v="classical music"/>
    <x v="2557"/>
    <x v="2554"/>
  </r>
  <r>
    <n v="2558"/>
    <s v="Hopkins Sinfonia 2015 Season"/>
    <x v="2556"/>
    <n v="1250"/>
    <n v="1361"/>
    <x v="0"/>
    <x v="2"/>
    <s v="AUD"/>
    <n v="1430488740"/>
    <n v="1427747906"/>
    <b v="0"/>
    <x v="59"/>
    <b v="1"/>
    <x v="1953"/>
    <n v="75.611111111111114"/>
    <x v="4"/>
    <s v="classical music"/>
    <x v="2558"/>
    <x v="2555"/>
  </r>
  <r>
    <n v="2559"/>
    <s v="India Meets String Quartet"/>
    <x v="2557"/>
    <n v="800"/>
    <n v="890"/>
    <x v="0"/>
    <x v="0"/>
    <s v="USD"/>
    <n v="1321385820"/>
    <n v="1318539484"/>
    <b v="0"/>
    <x v="20"/>
    <b v="1"/>
    <x v="1954"/>
    <n v="35.6"/>
    <x v="4"/>
    <s v="classical music"/>
    <x v="2559"/>
    <x v="2556"/>
  </r>
  <r>
    <n v="2560"/>
    <s v="Courting Rites of Cranes CD recording"/>
    <x v="2558"/>
    <n v="3000"/>
    <n v="3003"/>
    <x v="0"/>
    <x v="1"/>
    <s v="GBP"/>
    <n v="1425682174"/>
    <n v="1423090174"/>
    <b v="0"/>
    <x v="64"/>
    <b v="1"/>
    <x v="1787"/>
    <n v="143"/>
    <x v="4"/>
    <s v="classical music"/>
    <x v="2560"/>
    <x v="2557"/>
  </r>
  <r>
    <n v="2561"/>
    <s v="Project Bearnaise Trucks (Canceled)"/>
    <x v="2559"/>
    <n v="100000"/>
    <n v="0"/>
    <x v="1"/>
    <x v="5"/>
    <s v="CAD"/>
    <n v="1444740089"/>
    <n v="1442148089"/>
    <b v="0"/>
    <x v="78"/>
    <b v="0"/>
    <x v="109"/>
    <e v="#DIV/0!"/>
    <x v="7"/>
    <s v="food trucks"/>
    <x v="2561"/>
    <x v="2558"/>
  </r>
  <r>
    <n v="2562"/>
    <s v="Jamaican food truck in Munich in the making! (Canceled)"/>
    <x v="2560"/>
    <n v="10000"/>
    <n v="75"/>
    <x v="1"/>
    <x v="12"/>
    <s v="EUR"/>
    <n v="1476189339"/>
    <n v="1471005339"/>
    <b v="0"/>
    <x v="83"/>
    <b v="0"/>
    <x v="571"/>
    <n v="25"/>
    <x v="7"/>
    <s v="food trucks"/>
    <x v="2562"/>
    <x v="2559"/>
  </r>
  <r>
    <n v="2563"/>
    <s v="Phoenix Pearl Boba Tea Truck (Canceled)"/>
    <x v="2561"/>
    <n v="20000"/>
    <n v="0"/>
    <x v="1"/>
    <x v="0"/>
    <s v="USD"/>
    <n v="1438226451"/>
    <n v="1433042451"/>
    <b v="0"/>
    <x v="78"/>
    <b v="0"/>
    <x v="109"/>
    <e v="#DIV/0!"/>
    <x v="7"/>
    <s v="food trucks"/>
    <x v="2563"/>
    <x v="2560"/>
  </r>
  <r>
    <n v="2564"/>
    <s v="Seaside Eddy's - Wheels on the Ground! (Canceled)"/>
    <x v="2562"/>
    <n v="40000"/>
    <n v="0"/>
    <x v="1"/>
    <x v="5"/>
    <s v="CAD"/>
    <n v="1406854699"/>
    <n v="1404262699"/>
    <b v="0"/>
    <x v="78"/>
    <b v="0"/>
    <x v="109"/>
    <e v="#DIV/0!"/>
    <x v="7"/>
    <s v="food trucks"/>
    <x v="2564"/>
    <x v="2561"/>
  </r>
  <r>
    <n v="2565"/>
    <s v="The Sketchy Pelican (Canceled)"/>
    <x v="2563"/>
    <n v="10000"/>
    <n v="100"/>
    <x v="1"/>
    <x v="0"/>
    <s v="USD"/>
    <n v="1462827000"/>
    <n v="1457710589"/>
    <b v="0"/>
    <x v="29"/>
    <b v="0"/>
    <x v="460"/>
    <n v="100"/>
    <x v="7"/>
    <s v="food trucks"/>
    <x v="2565"/>
    <x v="2562"/>
  </r>
  <r>
    <n v="2566"/>
    <s v="Mamma B's Pizza Get's Rolling (Canceled)"/>
    <x v="2564"/>
    <n v="35000"/>
    <n v="0"/>
    <x v="1"/>
    <x v="0"/>
    <s v="USD"/>
    <n v="1408663948"/>
    <n v="1406071948"/>
    <b v="0"/>
    <x v="78"/>
    <b v="0"/>
    <x v="109"/>
    <e v="#DIV/0!"/>
    <x v="7"/>
    <s v="food trucks"/>
    <x v="2566"/>
    <x v="2563"/>
  </r>
  <r>
    <n v="2567"/>
    <s v="Burgers and Babes Food Truck (Canceled)"/>
    <x v="2565"/>
    <n v="45000"/>
    <n v="120"/>
    <x v="1"/>
    <x v="0"/>
    <s v="USD"/>
    <n v="1429823138"/>
    <n v="1427231138"/>
    <b v="0"/>
    <x v="84"/>
    <b v="0"/>
    <x v="480"/>
    <n v="60"/>
    <x v="7"/>
    <s v="food trucks"/>
    <x v="2567"/>
    <x v="2564"/>
  </r>
  <r>
    <n v="2568"/>
    <s v="Barney's, deliciously New York - Vintage 1972 Chevy P10"/>
    <x v="2566"/>
    <n v="10000"/>
    <n v="50"/>
    <x v="1"/>
    <x v="1"/>
    <s v="GBP"/>
    <n v="1472745594"/>
    <n v="1470153594"/>
    <b v="0"/>
    <x v="29"/>
    <b v="0"/>
    <x v="724"/>
    <n v="50"/>
    <x v="7"/>
    <s v="food trucks"/>
    <x v="2568"/>
    <x v="2565"/>
  </r>
  <r>
    <n v="2569"/>
    <s v="Rochester Needs a Dessert Food Truck (Canceled)"/>
    <x v="2567"/>
    <n v="6500"/>
    <n v="145"/>
    <x v="1"/>
    <x v="0"/>
    <s v="USD"/>
    <n v="1442457112"/>
    <n v="1439865112"/>
    <b v="0"/>
    <x v="84"/>
    <b v="0"/>
    <x v="1955"/>
    <n v="72.5"/>
    <x v="7"/>
    <s v="food trucks"/>
    <x v="2569"/>
    <x v="2566"/>
  </r>
  <r>
    <n v="2570"/>
    <s v="Mathias Pizzeria - A Mobile Wood Fired Pizza Oven (Canceled)"/>
    <x v="2568"/>
    <n v="7000"/>
    <n v="59"/>
    <x v="1"/>
    <x v="0"/>
    <s v="USD"/>
    <n v="1486590035"/>
    <n v="1483998035"/>
    <b v="0"/>
    <x v="84"/>
    <b v="0"/>
    <x v="1956"/>
    <n v="29.5"/>
    <x v="7"/>
    <s v="food trucks"/>
    <x v="2570"/>
    <x v="2567"/>
  </r>
  <r>
    <n v="2571"/>
    <s v="Coco Bowls (Canceled)"/>
    <x v="2569"/>
    <n v="100000"/>
    <n v="250"/>
    <x v="1"/>
    <x v="2"/>
    <s v="AUD"/>
    <n v="1463645521"/>
    <n v="1458461521"/>
    <b v="0"/>
    <x v="80"/>
    <b v="0"/>
    <x v="1161"/>
    <n v="62.5"/>
    <x v="7"/>
    <s v="food trucks"/>
    <x v="2571"/>
    <x v="2568"/>
  </r>
  <r>
    <n v="2572"/>
    <s v="A Dream of Naughty Nachos (Canceled)"/>
    <x v="2570"/>
    <n v="30000"/>
    <n v="0"/>
    <x v="1"/>
    <x v="0"/>
    <s v="USD"/>
    <n v="1428893517"/>
    <n v="1426301517"/>
    <b v="0"/>
    <x v="78"/>
    <b v="0"/>
    <x v="109"/>
    <e v="#DIV/0!"/>
    <x v="7"/>
    <s v="food trucks"/>
    <x v="2572"/>
    <x v="2569"/>
  </r>
  <r>
    <n v="2573"/>
    <s v="Southern Flair Pork-Ka-Bobs (Canceled)"/>
    <x v="2571"/>
    <n v="8000"/>
    <n v="0"/>
    <x v="1"/>
    <x v="0"/>
    <s v="USD"/>
    <n v="1408803149"/>
    <n v="1404915149"/>
    <b v="0"/>
    <x v="78"/>
    <b v="0"/>
    <x v="109"/>
    <e v="#DIV/0!"/>
    <x v="7"/>
    <s v="food trucks"/>
    <x v="2573"/>
    <x v="2570"/>
  </r>
  <r>
    <n v="2574"/>
    <s v="Da Pickney Dem Jamaican Jerk (Canceled)"/>
    <x v="2572"/>
    <n v="10000"/>
    <n v="0"/>
    <x v="1"/>
    <x v="0"/>
    <s v="USD"/>
    <n v="1463600945"/>
    <n v="1461786545"/>
    <b v="0"/>
    <x v="78"/>
    <b v="0"/>
    <x v="109"/>
    <e v="#DIV/0!"/>
    <x v="7"/>
    <s v="food trucks"/>
    <x v="2574"/>
    <x v="2571"/>
  </r>
  <r>
    <n v="2575"/>
    <s v="Vdub dogs (Canceled)"/>
    <x v="2573"/>
    <n v="85000"/>
    <n v="0"/>
    <x v="1"/>
    <x v="0"/>
    <s v="USD"/>
    <n v="1421030194"/>
    <n v="1418438194"/>
    <b v="0"/>
    <x v="78"/>
    <b v="0"/>
    <x v="109"/>
    <e v="#DIV/0!"/>
    <x v="7"/>
    <s v="food trucks"/>
    <x v="2575"/>
    <x v="2572"/>
  </r>
  <r>
    <n v="2576"/>
    <s v="2 Go Fast Food (Canceled)"/>
    <x v="2574"/>
    <n v="10000"/>
    <n v="0"/>
    <x v="1"/>
    <x v="0"/>
    <s v="USD"/>
    <n v="1428707647"/>
    <n v="1424823247"/>
    <b v="0"/>
    <x v="78"/>
    <b v="0"/>
    <x v="109"/>
    <e v="#DIV/0!"/>
    <x v="7"/>
    <s v="food trucks"/>
    <x v="2576"/>
    <x v="2573"/>
  </r>
  <r>
    <n v="2577"/>
    <s v="Fruity Cakes (Canceled)"/>
    <x v="2575"/>
    <n v="15000"/>
    <n v="0"/>
    <x v="1"/>
    <x v="0"/>
    <s v="USD"/>
    <n v="1407181297"/>
    <n v="1405021297"/>
    <b v="0"/>
    <x v="78"/>
    <b v="0"/>
    <x v="109"/>
    <e v="#DIV/0!"/>
    <x v="7"/>
    <s v="food trucks"/>
    <x v="2577"/>
    <x v="2574"/>
  </r>
  <r>
    <n v="2578"/>
    <s v="Madhuri Kitchen | Power Bowls &amp; Juices (Canceled)"/>
    <x v="2576"/>
    <n v="6000"/>
    <n v="0"/>
    <x v="1"/>
    <x v="0"/>
    <s v="USD"/>
    <n v="1444410000"/>
    <n v="1440203579"/>
    <b v="0"/>
    <x v="78"/>
    <b v="0"/>
    <x v="109"/>
    <e v="#DIV/0!"/>
    <x v="7"/>
    <s v="food trucks"/>
    <x v="2578"/>
    <x v="2575"/>
  </r>
  <r>
    <n v="2579"/>
    <s v="Liz's Bakery &amp; Barista on the Go.. (Canceled)"/>
    <x v="2577"/>
    <n v="200000"/>
    <n v="277"/>
    <x v="1"/>
    <x v="0"/>
    <s v="USD"/>
    <n v="1410810903"/>
    <n v="1405626903"/>
    <b v="0"/>
    <x v="8"/>
    <b v="0"/>
    <x v="1957"/>
    <n v="23.083333333333332"/>
    <x v="7"/>
    <s v="food trucks"/>
    <x v="2579"/>
    <x v="2576"/>
  </r>
  <r>
    <n v="2580"/>
    <s v="Build Phatboyz Food Truck (Canceled)"/>
    <x v="2578"/>
    <n v="8500"/>
    <n v="51"/>
    <x v="1"/>
    <x v="0"/>
    <s v="USD"/>
    <n v="1431745200"/>
    <n v="1429170603"/>
    <b v="0"/>
    <x v="84"/>
    <b v="0"/>
    <x v="722"/>
    <n v="25.5"/>
    <x v="7"/>
    <s v="food trucks"/>
    <x v="2580"/>
    <x v="2577"/>
  </r>
  <r>
    <n v="2581"/>
    <s v="A Flying Sausage Food Truck"/>
    <x v="2579"/>
    <n v="5000"/>
    <n v="530"/>
    <x v="2"/>
    <x v="0"/>
    <s v="USD"/>
    <n v="1447689898"/>
    <n v="1445094298"/>
    <b v="0"/>
    <x v="202"/>
    <b v="0"/>
    <x v="1958"/>
    <n v="48.18181818181818"/>
    <x v="7"/>
    <s v="food trucks"/>
    <x v="2581"/>
    <x v="2578"/>
  </r>
  <r>
    <n v="2582"/>
    <s v="Drunken Wings"/>
    <x v="2580"/>
    <n v="90000"/>
    <n v="1"/>
    <x v="2"/>
    <x v="0"/>
    <s v="USD"/>
    <n v="1477784634"/>
    <n v="1475192634"/>
    <b v="0"/>
    <x v="29"/>
    <b v="0"/>
    <x v="1959"/>
    <n v="1"/>
    <x v="7"/>
    <s v="food trucks"/>
    <x v="2582"/>
    <x v="2579"/>
  </r>
  <r>
    <n v="2583"/>
    <s v="Crazy Daisy Food Truck"/>
    <x v="2581"/>
    <n v="1000"/>
    <n v="5"/>
    <x v="2"/>
    <x v="0"/>
    <s v="USD"/>
    <n v="1426526880"/>
    <n v="1421346480"/>
    <b v="0"/>
    <x v="81"/>
    <b v="0"/>
    <x v="724"/>
    <n v="1"/>
    <x v="7"/>
    <s v="food trucks"/>
    <x v="2583"/>
    <x v="2580"/>
  </r>
  <r>
    <n v="2584"/>
    <s v="Culinary Arts Food Truck Style"/>
    <x v="2582"/>
    <n v="10000"/>
    <n v="0"/>
    <x v="2"/>
    <x v="0"/>
    <s v="USD"/>
    <n v="1434341369"/>
    <n v="1431749369"/>
    <b v="0"/>
    <x v="78"/>
    <b v="0"/>
    <x v="109"/>
    <e v="#DIV/0!"/>
    <x v="7"/>
    <s v="food trucks"/>
    <x v="2584"/>
    <x v="2581"/>
  </r>
  <r>
    <n v="2585"/>
    <s v="Evie's Eats and Natural Treats Food Truck"/>
    <x v="2583"/>
    <n v="30000"/>
    <n v="50"/>
    <x v="2"/>
    <x v="0"/>
    <s v="USD"/>
    <n v="1404601632"/>
    <n v="1402009632"/>
    <b v="0"/>
    <x v="29"/>
    <b v="0"/>
    <x v="874"/>
    <n v="50"/>
    <x v="7"/>
    <s v="food trucks"/>
    <x v="2585"/>
    <x v="2582"/>
  </r>
  <r>
    <n v="2586"/>
    <s v="Inspire Healthy Eating"/>
    <x v="2584"/>
    <n v="3000"/>
    <n v="5"/>
    <x v="2"/>
    <x v="1"/>
    <s v="GBP"/>
    <n v="1451030136"/>
    <n v="1448438136"/>
    <b v="0"/>
    <x v="29"/>
    <b v="0"/>
    <x v="874"/>
    <n v="5"/>
    <x v="7"/>
    <s v="food trucks"/>
    <x v="2586"/>
    <x v="2583"/>
  </r>
  <r>
    <n v="2587"/>
    <s v="Yummy Hugs-The Original Co-op, Pop-up Food Truck"/>
    <x v="2585"/>
    <n v="50000"/>
    <n v="1217"/>
    <x v="2"/>
    <x v="0"/>
    <s v="USD"/>
    <n v="1451491953"/>
    <n v="1448899953"/>
    <b v="0"/>
    <x v="79"/>
    <b v="0"/>
    <x v="1960"/>
    <n v="202.83333333333334"/>
    <x v="7"/>
    <s v="food trucks"/>
    <x v="2587"/>
    <x v="2584"/>
  </r>
  <r>
    <n v="2588"/>
    <s v="Stacey's $5 Dollar Hollar Food Truck Home of the Freak"/>
    <x v="2586"/>
    <n v="6000"/>
    <n v="233"/>
    <x v="2"/>
    <x v="0"/>
    <s v="USD"/>
    <n v="1427807640"/>
    <n v="1423325626"/>
    <b v="0"/>
    <x v="22"/>
    <b v="0"/>
    <x v="1961"/>
    <n v="29.125"/>
    <x v="7"/>
    <s v="food trucks"/>
    <x v="2588"/>
    <x v="2585"/>
  </r>
  <r>
    <n v="2589"/>
    <s v="TapiÃ³ca - Brazilian Street Food Truck"/>
    <x v="2587"/>
    <n v="50000"/>
    <n v="5"/>
    <x v="2"/>
    <x v="8"/>
    <s v="DKK"/>
    <n v="1458733927"/>
    <n v="1456145527"/>
    <b v="0"/>
    <x v="29"/>
    <b v="0"/>
    <x v="134"/>
    <n v="5"/>
    <x v="7"/>
    <s v="food trucks"/>
    <x v="2589"/>
    <x v="2586"/>
  </r>
  <r>
    <n v="2590"/>
    <s v="Magic Kick Coffee - coffee that makes your day"/>
    <x v="2588"/>
    <n v="3000"/>
    <n v="0"/>
    <x v="2"/>
    <x v="2"/>
    <s v="AUD"/>
    <n v="1453817297"/>
    <n v="1453212497"/>
    <b v="0"/>
    <x v="78"/>
    <b v="0"/>
    <x v="109"/>
    <e v="#DIV/0!"/>
    <x v="7"/>
    <s v="food trucks"/>
    <x v="2590"/>
    <x v="2587"/>
  </r>
  <r>
    <n v="2591"/>
    <s v="patent pending"/>
    <x v="2589"/>
    <n v="1500"/>
    <n v="26"/>
    <x v="2"/>
    <x v="0"/>
    <s v="USD"/>
    <n v="1457901924"/>
    <n v="1452721524"/>
    <b v="0"/>
    <x v="84"/>
    <b v="0"/>
    <x v="1651"/>
    <n v="13"/>
    <x v="7"/>
    <s v="food trucks"/>
    <x v="2591"/>
    <x v="2588"/>
  </r>
  <r>
    <n v="2592"/>
    <s v="El Carte 303"/>
    <x v="2590"/>
    <n v="30000"/>
    <n v="50"/>
    <x v="2"/>
    <x v="0"/>
    <s v="USD"/>
    <n v="1412536421"/>
    <n v="1409944421"/>
    <b v="0"/>
    <x v="29"/>
    <b v="0"/>
    <x v="874"/>
    <n v="50"/>
    <x v="7"/>
    <s v="food trucks"/>
    <x v="2592"/>
    <x v="2589"/>
  </r>
  <r>
    <n v="2593"/>
    <s v="L.J. Silvers' Ice Cream and Taco Van"/>
    <x v="2591"/>
    <n v="10000"/>
    <n v="0"/>
    <x v="2"/>
    <x v="0"/>
    <s v="USD"/>
    <n v="1429993026"/>
    <n v="1427401026"/>
    <b v="0"/>
    <x v="78"/>
    <b v="0"/>
    <x v="109"/>
    <e v="#DIV/0!"/>
    <x v="7"/>
    <s v="food trucks"/>
    <x v="2593"/>
    <x v="2590"/>
  </r>
  <r>
    <n v="2594"/>
    <s v="The Shirley Delicious Treats Food Truck Project"/>
    <x v="2592"/>
    <n v="80000"/>
    <n v="1"/>
    <x v="2"/>
    <x v="0"/>
    <s v="USD"/>
    <n v="1407453228"/>
    <n v="1404861228"/>
    <b v="0"/>
    <x v="29"/>
    <b v="0"/>
    <x v="466"/>
    <n v="1"/>
    <x v="7"/>
    <s v="food trucks"/>
    <x v="2594"/>
    <x v="2591"/>
  </r>
  <r>
    <n v="2595"/>
    <s v="Food Truck for Little Fox Bakery"/>
    <x v="2593"/>
    <n v="15000"/>
    <n v="1825"/>
    <x v="2"/>
    <x v="0"/>
    <s v="USD"/>
    <n v="1487915500"/>
    <n v="1485323500"/>
    <b v="0"/>
    <x v="10"/>
    <b v="0"/>
    <x v="1962"/>
    <n v="96.05263157894737"/>
    <x v="7"/>
    <s v="food trucks"/>
    <x v="2595"/>
    <x v="2592"/>
  </r>
  <r>
    <n v="2596"/>
    <s v="The Chef Express Food Truck"/>
    <x v="2594"/>
    <n v="35000"/>
    <n v="8256"/>
    <x v="2"/>
    <x v="5"/>
    <s v="CAD"/>
    <n v="1407427009"/>
    <n v="1404835009"/>
    <b v="0"/>
    <x v="74"/>
    <b v="0"/>
    <x v="1963"/>
    <n v="305.77777777777777"/>
    <x v="7"/>
    <s v="food trucks"/>
    <x v="2596"/>
    <x v="2593"/>
  </r>
  <r>
    <n v="2597"/>
    <s v="Cafe Nomad back on the road! Coffee van's poorly."/>
    <x v="2595"/>
    <n v="1500"/>
    <n v="85"/>
    <x v="2"/>
    <x v="1"/>
    <s v="GBP"/>
    <n v="1466323917"/>
    <n v="1463731917"/>
    <b v="0"/>
    <x v="63"/>
    <b v="0"/>
    <x v="905"/>
    <n v="12.142857142857142"/>
    <x v="7"/>
    <s v="food trucks"/>
    <x v="2597"/>
    <x v="2594"/>
  </r>
  <r>
    <n v="2598"/>
    <s v="Rovin' Okie's Fried Pies gourmet southern fried pies."/>
    <x v="2596"/>
    <n v="3000"/>
    <n v="1170"/>
    <x v="2"/>
    <x v="0"/>
    <s v="USD"/>
    <n v="1443039001"/>
    <n v="1440447001"/>
    <b v="0"/>
    <x v="25"/>
    <b v="0"/>
    <x v="1964"/>
    <n v="83.571428571428569"/>
    <x v="7"/>
    <s v="food trucks"/>
    <x v="2598"/>
    <x v="2595"/>
  </r>
  <r>
    <n v="2599"/>
    <s v="Empty Ramekins Catering Group"/>
    <x v="2597"/>
    <n v="9041"/>
    <n v="90"/>
    <x v="2"/>
    <x v="0"/>
    <s v="USD"/>
    <n v="1407089147"/>
    <n v="1403201147"/>
    <b v="0"/>
    <x v="81"/>
    <b v="0"/>
    <x v="1965"/>
    <n v="18"/>
    <x v="7"/>
    <s v="food trucks"/>
    <x v="2599"/>
    <x v="2596"/>
  </r>
  <r>
    <n v="2600"/>
    <s v="Help Buttz Return From the Ashes"/>
    <x v="2598"/>
    <n v="50000"/>
    <n v="3466"/>
    <x v="2"/>
    <x v="0"/>
    <s v="USD"/>
    <n v="1458938200"/>
    <n v="1453757800"/>
    <b v="0"/>
    <x v="209"/>
    <b v="0"/>
    <x v="1966"/>
    <n v="115.53333333333333"/>
    <x v="7"/>
    <s v="food trucks"/>
    <x v="2600"/>
    <x v="2597"/>
  </r>
  <r>
    <n v="2601"/>
    <s v="Launch a TARDIS into SPACE!"/>
    <x v="2599"/>
    <n v="500"/>
    <n v="3307"/>
    <x v="0"/>
    <x v="0"/>
    <s v="USD"/>
    <n v="1347508740"/>
    <n v="1346276349"/>
    <b v="1"/>
    <x v="299"/>
    <b v="1"/>
    <x v="1967"/>
    <n v="21.900662251655628"/>
    <x v="2"/>
    <s v="space exploration"/>
    <x v="2601"/>
    <x v="2598"/>
  </r>
  <r>
    <n v="2602"/>
    <s v="Historic Robotic Spacecraft Poster Series"/>
    <x v="2600"/>
    <n v="12000"/>
    <n v="39131"/>
    <x v="0"/>
    <x v="0"/>
    <s v="USD"/>
    <n v="1415827200"/>
    <n v="1412358968"/>
    <b v="1"/>
    <x v="463"/>
    <b v="1"/>
    <x v="1968"/>
    <n v="80.022494887525568"/>
    <x v="2"/>
    <s v="space exploration"/>
    <x v="2602"/>
    <x v="2599"/>
  </r>
  <r>
    <n v="2603"/>
    <s v="Manned Mock Mars Mission"/>
    <x v="2601"/>
    <n v="1750"/>
    <n v="1776"/>
    <x v="0"/>
    <x v="0"/>
    <s v="USD"/>
    <n v="1387835654"/>
    <n v="1386626054"/>
    <b v="1"/>
    <x v="133"/>
    <b v="1"/>
    <x v="1969"/>
    <n v="35.520000000000003"/>
    <x v="2"/>
    <s v="space exploration"/>
    <x v="2603"/>
    <x v="2600"/>
  </r>
  <r>
    <n v="2604"/>
    <s v="Hermes Spacecraft"/>
    <x v="2602"/>
    <n v="20000"/>
    <n v="20843.599999999999"/>
    <x v="0"/>
    <x v="0"/>
    <s v="USD"/>
    <n v="1335662023"/>
    <n v="1333070023"/>
    <b v="1"/>
    <x v="306"/>
    <b v="1"/>
    <x v="1970"/>
    <n v="64.933333333333323"/>
    <x v="2"/>
    <s v="space exploration"/>
    <x v="2604"/>
    <x v="2601"/>
  </r>
  <r>
    <n v="2605"/>
    <s v="The most mysterious star in the Galaxy"/>
    <x v="2603"/>
    <n v="100000"/>
    <n v="107421.57"/>
    <x v="0"/>
    <x v="0"/>
    <s v="USD"/>
    <n v="1466168390"/>
    <n v="1463576390"/>
    <b v="1"/>
    <x v="464"/>
    <b v="1"/>
    <x v="1971"/>
    <n v="60.965703745743475"/>
    <x v="2"/>
    <s v="space exploration"/>
    <x v="2605"/>
    <x v="2602"/>
  </r>
  <r>
    <n v="2606"/>
    <s v="2000 Student Projects to the Edge of Space"/>
    <x v="2604"/>
    <n v="11000"/>
    <n v="12106"/>
    <x v="0"/>
    <x v="0"/>
    <s v="USD"/>
    <n v="1398791182"/>
    <n v="1396026382"/>
    <b v="1"/>
    <x v="465"/>
    <b v="1"/>
    <x v="1972"/>
    <n v="31.444155844155844"/>
    <x v="2"/>
    <s v="space exploration"/>
    <x v="2606"/>
    <x v="2603"/>
  </r>
  <r>
    <n v="2607"/>
    <s v="Historic Robotic Spacecraft Poster Series Two"/>
    <x v="2605"/>
    <n v="8000"/>
    <n v="32616"/>
    <x v="0"/>
    <x v="0"/>
    <s v="USD"/>
    <n v="1439344800"/>
    <n v="1435611572"/>
    <b v="1"/>
    <x v="367"/>
    <b v="1"/>
    <x v="1973"/>
    <n v="81.949748743718587"/>
    <x v="2"/>
    <s v="space exploration"/>
    <x v="2607"/>
    <x v="2604"/>
  </r>
  <r>
    <n v="2608"/>
    <s v="Giant Leaps in Space Poster Series"/>
    <x v="2606"/>
    <n v="8000"/>
    <n v="17914"/>
    <x v="0"/>
    <x v="0"/>
    <s v="USD"/>
    <n v="1489536000"/>
    <n v="1485976468"/>
    <b v="1"/>
    <x v="466"/>
    <b v="1"/>
    <x v="1974"/>
    <n v="58.92763157894737"/>
    <x v="2"/>
    <s v="space exploration"/>
    <x v="2608"/>
    <x v="2605"/>
  </r>
  <r>
    <n v="2609"/>
    <s v="ArduSat - Your Arduino Experiment in Space"/>
    <x v="2607"/>
    <n v="35000"/>
    <n v="106330.39"/>
    <x v="0"/>
    <x v="0"/>
    <s v="USD"/>
    <n v="1342330951"/>
    <n v="1339738951"/>
    <b v="1"/>
    <x v="467"/>
    <b v="1"/>
    <x v="1975"/>
    <n v="157.29347633136095"/>
    <x v="2"/>
    <s v="space exploration"/>
    <x v="2609"/>
    <x v="2606"/>
  </r>
  <r>
    <n v="2610"/>
    <s v="Restore the Pluto Discovery Telescope"/>
    <x v="2608"/>
    <n v="22765"/>
    <n v="32172.66"/>
    <x v="0"/>
    <x v="0"/>
    <s v="USD"/>
    <n v="1471849140"/>
    <n v="1468444125"/>
    <b v="1"/>
    <x v="468"/>
    <b v="1"/>
    <x v="1976"/>
    <n v="55.758509532062391"/>
    <x v="2"/>
    <s v="space exploration"/>
    <x v="2610"/>
    <x v="2607"/>
  </r>
  <r>
    <n v="2611"/>
    <s v="The Universe in a Sphere (Relaunch)"/>
    <x v="2609"/>
    <n v="11000"/>
    <n v="306970"/>
    <x v="0"/>
    <x v="12"/>
    <s v="EUR"/>
    <n v="1483397940"/>
    <n v="1480493014"/>
    <b v="1"/>
    <x v="469"/>
    <b v="1"/>
    <x v="1977"/>
    <n v="83.802893802893806"/>
    <x v="2"/>
    <s v="space exploration"/>
    <x v="2611"/>
    <x v="2608"/>
  </r>
  <r>
    <n v="2612"/>
    <s v="Starscraper: The Next Generation of Suborbital Rockets"/>
    <x v="2610"/>
    <n v="10000"/>
    <n v="17176.13"/>
    <x v="0"/>
    <x v="0"/>
    <s v="USD"/>
    <n v="1420773970"/>
    <n v="1418095570"/>
    <b v="1"/>
    <x v="324"/>
    <b v="1"/>
    <x v="1978"/>
    <n v="58.422210884353746"/>
    <x v="2"/>
    <s v="space exploration"/>
    <x v="2612"/>
    <x v="2609"/>
  </r>
  <r>
    <n v="2613"/>
    <s v="Earth 360"/>
    <x v="2611"/>
    <n v="7500"/>
    <n v="7576"/>
    <x v="0"/>
    <x v="0"/>
    <s v="USD"/>
    <n v="1348256294"/>
    <n v="1345664294"/>
    <b v="1"/>
    <x v="33"/>
    <b v="1"/>
    <x v="1979"/>
    <n v="270.57142857142856"/>
    <x v="2"/>
    <s v="space exploration"/>
    <x v="2613"/>
    <x v="2610"/>
  </r>
  <r>
    <n v="2614"/>
    <s v="Kansas City SSEP Mission 5 Rocket . . .3,2,1 . . Blast Off!"/>
    <x v="2612"/>
    <n v="10500"/>
    <n v="10710"/>
    <x v="0"/>
    <x v="0"/>
    <s v="USD"/>
    <n v="1398834000"/>
    <n v="1396371612"/>
    <b v="1"/>
    <x v="61"/>
    <b v="1"/>
    <x v="607"/>
    <n v="107.1"/>
    <x v="2"/>
    <s v="space exploration"/>
    <x v="2614"/>
    <x v="2611"/>
  </r>
  <r>
    <n v="2615"/>
    <s v="Action Man (GI Joe) Mission Mercury 10"/>
    <x v="2613"/>
    <n v="2001"/>
    <n v="3397"/>
    <x v="0"/>
    <x v="1"/>
    <s v="GBP"/>
    <n v="1462017600"/>
    <n v="1458820564"/>
    <b v="0"/>
    <x v="250"/>
    <b v="1"/>
    <x v="1980"/>
    <n v="47.180555555555557"/>
    <x v="2"/>
    <s v="space exploration"/>
    <x v="2615"/>
    <x v="2612"/>
  </r>
  <r>
    <n v="2616"/>
    <s v="James Webb Deployable Model"/>
    <x v="2614"/>
    <n v="25000"/>
    <n v="28633.5"/>
    <x v="0"/>
    <x v="0"/>
    <s v="USD"/>
    <n v="1440546729"/>
    <n v="1437954729"/>
    <b v="1"/>
    <x v="146"/>
    <b v="1"/>
    <x v="1981"/>
    <n v="120.30882352941177"/>
    <x v="2"/>
    <s v="space exploration"/>
    <x v="2616"/>
    <x v="2613"/>
  </r>
  <r>
    <n v="2617"/>
    <s v="Equatorial Sundial - Learn about planetary motion!"/>
    <x v="2615"/>
    <n v="500"/>
    <n v="4388"/>
    <x v="0"/>
    <x v="0"/>
    <s v="USD"/>
    <n v="1413838751"/>
    <n v="1411246751"/>
    <b v="1"/>
    <x v="180"/>
    <b v="1"/>
    <x v="1982"/>
    <n v="27.59748427672956"/>
    <x v="2"/>
    <s v="space exploration"/>
    <x v="2617"/>
    <x v="2614"/>
  </r>
  <r>
    <n v="2618"/>
    <s v="SPACE ART FEATURING ASTRONAUTS #WeBelieveInAstronauts"/>
    <x v="2616"/>
    <n v="15000"/>
    <n v="15808"/>
    <x v="0"/>
    <x v="0"/>
    <s v="USD"/>
    <n v="1449000061"/>
    <n v="1443812461"/>
    <b v="1"/>
    <x v="99"/>
    <b v="1"/>
    <x v="1983"/>
    <n v="205.2987012987013"/>
    <x v="2"/>
    <s v="space exploration"/>
    <x v="2618"/>
    <x v="2615"/>
  </r>
  <r>
    <n v="2619"/>
    <s v="Mars on Earth: An Art Residency"/>
    <x v="2617"/>
    <n v="1000"/>
    <n v="1884"/>
    <x v="0"/>
    <x v="0"/>
    <s v="USD"/>
    <n v="1445598000"/>
    <n v="1443302004"/>
    <b v="1"/>
    <x v="28"/>
    <b v="1"/>
    <x v="1984"/>
    <n v="35.547169811320757"/>
    <x v="2"/>
    <s v="space exploration"/>
    <x v="2619"/>
    <x v="261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x v="470"/>
    <b v="1"/>
    <x v="1985"/>
    <n v="74.639488409272587"/>
    <x v="2"/>
    <s v="space exploration"/>
    <x v="2620"/>
    <x v="2617"/>
  </r>
  <r>
    <n v="2621"/>
    <s v="Vulcan I: Rocket Powered by 3D Printed Engine"/>
    <x v="2619"/>
    <n v="15000"/>
    <n v="21882"/>
    <x v="0"/>
    <x v="0"/>
    <s v="USD"/>
    <n v="1432230988"/>
    <n v="1429638988"/>
    <b v="1"/>
    <x v="471"/>
    <b v="1"/>
    <x v="1986"/>
    <n v="47.058064516129029"/>
    <x v="2"/>
    <s v="space exploration"/>
    <x v="2621"/>
    <x v="2618"/>
  </r>
  <r>
    <n v="2622"/>
    <s v="U-PHOS: Upgraded Pulsating Heatpipe Only for Space"/>
    <x v="2620"/>
    <n v="1500"/>
    <n v="1967.76"/>
    <x v="0"/>
    <x v="13"/>
    <s v="EUR"/>
    <n v="1483120216"/>
    <n v="1479232216"/>
    <b v="0"/>
    <x v="142"/>
    <b v="1"/>
    <x v="1987"/>
    <n v="26.591351351351353"/>
    <x v="2"/>
    <s v="space exploration"/>
    <x v="2622"/>
    <x v="2619"/>
  </r>
  <r>
    <n v="2623"/>
    <s v="Antimatter Fuel Production"/>
    <x v="2621"/>
    <n v="2000"/>
    <n v="2280"/>
    <x v="0"/>
    <x v="0"/>
    <s v="USD"/>
    <n v="1480658966"/>
    <n v="1479449366"/>
    <b v="0"/>
    <x v="95"/>
    <b v="1"/>
    <x v="430"/>
    <n v="36.774193548387096"/>
    <x v="2"/>
    <s v="space exploration"/>
    <x v="2623"/>
    <x v="2620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x v="472"/>
    <b v="1"/>
    <x v="1988"/>
    <n v="31.820544982698959"/>
    <x v="2"/>
    <s v="space exploration"/>
    <x v="2624"/>
    <x v="2621"/>
  </r>
  <r>
    <n v="2625"/>
    <s v="Caelum - Photos from stratosphere"/>
    <x v="2623"/>
    <n v="150"/>
    <n v="1434"/>
    <x v="0"/>
    <x v="12"/>
    <s v="EUR"/>
    <n v="1478723208"/>
    <n v="1476559608"/>
    <b v="0"/>
    <x v="47"/>
    <b v="1"/>
    <x v="1989"/>
    <n v="27.576923076923077"/>
    <x v="2"/>
    <s v="space exploration"/>
    <x v="2625"/>
    <x v="2622"/>
  </r>
  <r>
    <n v="2626"/>
    <s v="SAGANet STEM Mentoring Lab Accreditation"/>
    <x v="2624"/>
    <n v="2500"/>
    <n v="2800"/>
    <x v="0"/>
    <x v="0"/>
    <s v="USD"/>
    <n v="1433343869"/>
    <n v="1430751869"/>
    <b v="0"/>
    <x v="133"/>
    <b v="1"/>
    <x v="1990"/>
    <n v="56"/>
    <x v="2"/>
    <s v="space exploration"/>
    <x v="2626"/>
    <x v="2623"/>
  </r>
  <r>
    <n v="2627"/>
    <s v="Students building a near-space balloon with live video"/>
    <x v="2625"/>
    <n v="150"/>
    <n v="970"/>
    <x v="0"/>
    <x v="0"/>
    <s v="USD"/>
    <n v="1448571261"/>
    <n v="1445975661"/>
    <b v="0"/>
    <x v="43"/>
    <b v="1"/>
    <x v="1991"/>
    <n v="21.555555555555557"/>
    <x v="2"/>
    <s v="space exploration"/>
    <x v="2627"/>
    <x v="2624"/>
  </r>
  <r>
    <n v="2628"/>
    <s v="Pie In Space!"/>
    <x v="2626"/>
    <n v="839"/>
    <n v="926"/>
    <x v="0"/>
    <x v="0"/>
    <s v="USD"/>
    <n v="1417389067"/>
    <n v="1415661067"/>
    <b v="0"/>
    <x v="64"/>
    <b v="1"/>
    <x v="1992"/>
    <n v="44.095238095238095"/>
    <x v="2"/>
    <s v="space exploration"/>
    <x v="2628"/>
    <x v="2625"/>
  </r>
  <r>
    <n v="2629"/>
    <s v="Project Dragonfly - Sail to the Stars"/>
    <x v="2627"/>
    <n v="5000"/>
    <n v="6387"/>
    <x v="0"/>
    <x v="1"/>
    <s v="GBP"/>
    <n v="1431608122"/>
    <n v="1429016122"/>
    <b v="0"/>
    <x v="61"/>
    <b v="1"/>
    <x v="1993"/>
    <n v="63.87"/>
    <x v="2"/>
    <s v="space exploration"/>
    <x v="2629"/>
    <x v="2626"/>
  </r>
  <r>
    <n v="2630"/>
    <s v="Asteroid What! - Very Near Earth Asteroids"/>
    <x v="2628"/>
    <n v="2000"/>
    <n v="3158"/>
    <x v="0"/>
    <x v="2"/>
    <s v="AUD"/>
    <n v="1467280800"/>
    <n v="1464921112"/>
    <b v="0"/>
    <x v="75"/>
    <b v="1"/>
    <x v="1994"/>
    <n v="38.987654320987652"/>
    <x v="2"/>
    <s v="space exploration"/>
    <x v="2630"/>
    <x v="2627"/>
  </r>
  <r>
    <n v="2631"/>
    <s v="Starship Congress 2015: Interstellar Hackathon"/>
    <x v="2629"/>
    <n v="20000"/>
    <n v="22933.05"/>
    <x v="0"/>
    <x v="0"/>
    <s v="USD"/>
    <n v="1440907427"/>
    <n v="1438488227"/>
    <b v="0"/>
    <x v="172"/>
    <b v="1"/>
    <x v="1995"/>
    <n v="80.185489510489504"/>
    <x v="2"/>
    <s v="space exploration"/>
    <x v="2631"/>
    <x v="2628"/>
  </r>
  <r>
    <n v="2632"/>
    <s v="University Rocket Science"/>
    <x v="2630"/>
    <n v="1070"/>
    <n v="1466"/>
    <x v="0"/>
    <x v="0"/>
    <s v="USD"/>
    <n v="1464485339"/>
    <n v="1462325339"/>
    <b v="0"/>
    <x v="288"/>
    <b v="1"/>
    <x v="1996"/>
    <n v="34.904761904761905"/>
    <x v="2"/>
    <s v="space exploration"/>
    <x v="2632"/>
    <x v="2629"/>
  </r>
  <r>
    <n v="2633"/>
    <s v="ISS-Above"/>
    <x v="2631"/>
    <n v="5000"/>
    <n v="17731"/>
    <x v="0"/>
    <x v="0"/>
    <s v="USD"/>
    <n v="1393542000"/>
    <n v="1390938332"/>
    <b v="0"/>
    <x v="473"/>
    <b v="1"/>
    <x v="1997"/>
    <n v="89.100502512562812"/>
    <x v="2"/>
    <s v="space exploration"/>
    <x v="2633"/>
    <x v="2630"/>
  </r>
  <r>
    <n v="2634"/>
    <s v="Project Stardust Part 2"/>
    <x v="2632"/>
    <n v="930"/>
    <n v="986"/>
    <x v="0"/>
    <x v="0"/>
    <s v="USD"/>
    <n v="1475163921"/>
    <n v="1472571921"/>
    <b v="0"/>
    <x v="20"/>
    <b v="1"/>
    <x v="1998"/>
    <n v="39.44"/>
    <x v="2"/>
    <s v="space exploration"/>
    <x v="2634"/>
    <x v="2631"/>
  </r>
  <r>
    <n v="2635"/>
    <s v="Help UTS Students reach the International Space Station!"/>
    <x v="2633"/>
    <n v="11500"/>
    <n v="11500"/>
    <x v="0"/>
    <x v="5"/>
    <s v="CAD"/>
    <n v="1425937761"/>
    <n v="1422917361"/>
    <b v="0"/>
    <x v="87"/>
    <b v="1"/>
    <x v="31"/>
    <n v="136.9047619047619"/>
    <x v="2"/>
    <s v="space exploration"/>
    <x v="2635"/>
    <x v="2632"/>
  </r>
  <r>
    <n v="2636"/>
    <s v="Starduster II - Photographing Earth from Near-Space"/>
    <x v="2634"/>
    <n v="1000"/>
    <n v="1873"/>
    <x v="0"/>
    <x v="0"/>
    <s v="USD"/>
    <n v="1476579600"/>
    <n v="1474641914"/>
    <b v="0"/>
    <x v="133"/>
    <b v="1"/>
    <x v="1999"/>
    <n v="37.46"/>
    <x v="2"/>
    <s v="space exploration"/>
    <x v="2636"/>
    <x v="2633"/>
  </r>
  <r>
    <n v="2637"/>
    <s v="SPEED OF LIGHT: Biggest Mystery of the Universe"/>
    <x v="2635"/>
    <n v="500"/>
    <n v="831"/>
    <x v="0"/>
    <x v="0"/>
    <s v="USD"/>
    <n v="1476277875"/>
    <n v="1474895475"/>
    <b v="0"/>
    <x v="55"/>
    <b v="1"/>
    <x v="2000"/>
    <n v="31.96153846153846"/>
    <x v="2"/>
    <s v="space exploration"/>
    <x v="2637"/>
    <x v="2634"/>
  </r>
  <r>
    <n v="2638"/>
    <s v="Pie In Space! (Round 2)"/>
    <x v="2636"/>
    <n v="347"/>
    <n v="353"/>
    <x v="0"/>
    <x v="0"/>
    <s v="USD"/>
    <n v="1421358895"/>
    <n v="1418766895"/>
    <b v="0"/>
    <x v="25"/>
    <b v="1"/>
    <x v="2001"/>
    <n v="25.214285714285715"/>
    <x v="2"/>
    <s v="space exploration"/>
    <x v="2638"/>
    <x v="2635"/>
  </r>
  <r>
    <n v="2639"/>
    <s v="Mission Space"/>
    <x v="2637"/>
    <n v="300"/>
    <n v="492"/>
    <x v="0"/>
    <x v="1"/>
    <s v="GBP"/>
    <n v="1424378748"/>
    <n v="1421786748"/>
    <b v="0"/>
    <x v="72"/>
    <b v="1"/>
    <x v="2002"/>
    <n v="10.040816326530612"/>
    <x v="2"/>
    <s v="space exploration"/>
    <x v="2639"/>
    <x v="2636"/>
  </r>
  <r>
    <n v="2640"/>
    <s v="Save the Astronomy Van"/>
    <x v="2638"/>
    <n v="3000"/>
    <n v="3170"/>
    <x v="0"/>
    <x v="0"/>
    <s v="USD"/>
    <n v="1433735474"/>
    <n v="1428551474"/>
    <b v="0"/>
    <x v="50"/>
    <b v="1"/>
    <x v="1719"/>
    <n v="45.94202898550725"/>
    <x v="2"/>
    <s v="space exploration"/>
    <x v="2640"/>
    <x v="2637"/>
  </r>
  <r>
    <n v="2641"/>
    <s v="Build Flying Saucer Artificial Intelligent from sea shell"/>
    <x v="2639"/>
    <n v="1500"/>
    <n v="15"/>
    <x v="2"/>
    <x v="0"/>
    <s v="USD"/>
    <n v="1410811740"/>
    <n v="1409341863"/>
    <b v="0"/>
    <x v="29"/>
    <b v="0"/>
    <x v="460"/>
    <n v="15"/>
    <x v="2"/>
    <s v="space exploration"/>
    <x v="2641"/>
    <x v="2638"/>
  </r>
  <r>
    <n v="2642"/>
    <s v="Maschinenbau in ein neues Zeitalter"/>
    <x v="2640"/>
    <n v="500000"/>
    <n v="0"/>
    <x v="2"/>
    <x v="12"/>
    <s v="EUR"/>
    <n v="1468565820"/>
    <n v="1465970108"/>
    <b v="0"/>
    <x v="78"/>
    <b v="0"/>
    <x v="109"/>
    <e v="#DIV/0!"/>
    <x v="2"/>
    <s v="space exploration"/>
    <x v="2642"/>
    <x v="2639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x v="474"/>
    <b v="0"/>
    <x v="2003"/>
    <n v="223.58248500999335"/>
    <x v="2"/>
    <s v="space exploration"/>
    <x v="2643"/>
    <x v="323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x v="47"/>
    <b v="0"/>
    <x v="2004"/>
    <n v="39.480769230769234"/>
    <x v="2"/>
    <s v="space exploration"/>
    <x v="2644"/>
    <x v="2640"/>
  </r>
  <r>
    <n v="2645"/>
    <s v="Project ThunderStruck - Testing a New Spacecraft Concept"/>
    <x v="2643"/>
    <n v="20000"/>
    <n v="2100"/>
    <x v="1"/>
    <x v="2"/>
    <s v="AUD"/>
    <n v="1415481203"/>
    <n v="1412885603"/>
    <b v="1"/>
    <x v="23"/>
    <b v="0"/>
    <x v="1131"/>
    <n v="91.304347826086953"/>
    <x v="2"/>
    <s v="space exploration"/>
    <x v="2645"/>
    <x v="2641"/>
  </r>
  <r>
    <n v="2646"/>
    <s v="SpaceVR: Your Ticket to Space (Canceled)"/>
    <x v="2644"/>
    <n v="500000"/>
    <n v="42086.42"/>
    <x v="1"/>
    <x v="0"/>
    <s v="USD"/>
    <n v="1441783869"/>
    <n v="1439191869"/>
    <b v="1"/>
    <x v="475"/>
    <b v="0"/>
    <x v="2005"/>
    <n v="78.666205607476627"/>
    <x v="2"/>
    <s v="space exploration"/>
    <x v="2646"/>
    <x v="2642"/>
  </r>
  <r>
    <n v="2647"/>
    <s v="18&quot;, 45.7cm Telescope. The universe is for everyone!"/>
    <x v="2645"/>
    <n v="2500"/>
    <n v="36"/>
    <x v="1"/>
    <x v="5"/>
    <s v="CAD"/>
    <n v="1439533019"/>
    <n v="1436941019"/>
    <b v="0"/>
    <x v="83"/>
    <b v="0"/>
    <x v="2006"/>
    <n v="12"/>
    <x v="2"/>
    <s v="space exploration"/>
    <x v="2647"/>
    <x v="2643"/>
  </r>
  <r>
    <n v="2648"/>
    <s v="Calvert HS Planetarium Restoration (Canceled)"/>
    <x v="2646"/>
    <n v="12000"/>
    <n v="106"/>
    <x v="1"/>
    <x v="0"/>
    <s v="USD"/>
    <n v="1457543360"/>
    <n v="1454951360"/>
    <b v="0"/>
    <x v="79"/>
    <b v="0"/>
    <x v="2007"/>
    <n v="17.666666666666668"/>
    <x v="2"/>
    <s v="space exploration"/>
    <x v="2648"/>
    <x v="2644"/>
  </r>
  <r>
    <n v="2649"/>
    <s v="The Mission - Please Check Back Soon (Canceled)"/>
    <x v="2647"/>
    <n v="125000"/>
    <n v="124"/>
    <x v="1"/>
    <x v="0"/>
    <s v="USD"/>
    <n v="1454370941"/>
    <n v="1449186941"/>
    <b v="0"/>
    <x v="83"/>
    <b v="0"/>
    <x v="2008"/>
    <n v="41.333333333333336"/>
    <x v="2"/>
    <s v="space exploration"/>
    <x v="2649"/>
    <x v="2645"/>
  </r>
  <r>
    <n v="2650"/>
    <s v="The Observer Project 2016 (Canceled)"/>
    <x v="2648"/>
    <n v="60000"/>
    <n v="358"/>
    <x v="1"/>
    <x v="0"/>
    <s v="USD"/>
    <n v="1482332343"/>
    <n v="1479740343"/>
    <b v="0"/>
    <x v="81"/>
    <b v="0"/>
    <x v="2009"/>
    <n v="71.599999999999994"/>
    <x v="2"/>
    <s v="space exploration"/>
    <x v="2650"/>
    <x v="264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x v="57"/>
    <b v="0"/>
    <x v="2010"/>
    <n v="307.8235294117647"/>
    <x v="2"/>
    <s v="space exploration"/>
    <x v="2651"/>
    <x v="2647"/>
  </r>
  <r>
    <n v="2652"/>
    <s v="Million Dollar Rocket - New Project (Canceled)"/>
    <x v="2650"/>
    <n v="100000"/>
    <n v="885"/>
    <x v="1"/>
    <x v="2"/>
    <s v="AUD"/>
    <n v="1418183325"/>
    <n v="1415591325"/>
    <b v="0"/>
    <x v="202"/>
    <b v="0"/>
    <x v="2011"/>
    <n v="80.454545454545453"/>
    <x v="2"/>
    <s v="space exploration"/>
    <x v="2652"/>
    <x v="2648"/>
  </r>
  <r>
    <n v="2653"/>
    <s v="Dream Rocket Project (Canceled)"/>
    <x v="2651"/>
    <n v="51000"/>
    <n v="5876"/>
    <x v="1"/>
    <x v="0"/>
    <s v="USD"/>
    <n v="1402632000"/>
    <n v="1399909127"/>
    <b v="0"/>
    <x v="16"/>
    <b v="0"/>
    <x v="2012"/>
    <n v="83.942857142857136"/>
    <x v="2"/>
    <s v="space exploration"/>
    <x v="2653"/>
    <x v="2649"/>
  </r>
  <r>
    <n v="2654"/>
    <s v="Moon Rocket Projo - Finally know the TRUTH about E.T."/>
    <x v="2652"/>
    <n v="100000"/>
    <n v="51"/>
    <x v="1"/>
    <x v="0"/>
    <s v="USD"/>
    <n v="1429622726"/>
    <n v="1424442326"/>
    <b v="0"/>
    <x v="79"/>
    <b v="0"/>
    <x v="2013"/>
    <n v="8.5"/>
    <x v="2"/>
    <s v="space exploration"/>
    <x v="2654"/>
    <x v="2650"/>
  </r>
  <r>
    <n v="2655"/>
    <s v="Balloons (Canceled)"/>
    <x v="2653"/>
    <n v="15000"/>
    <n v="3155"/>
    <x v="1"/>
    <x v="0"/>
    <s v="USD"/>
    <n v="1455048000"/>
    <n v="1452631647"/>
    <b v="0"/>
    <x v="68"/>
    <b v="0"/>
    <x v="2014"/>
    <n v="73.372093023255815"/>
    <x v="2"/>
    <s v="space exploration"/>
    <x v="2655"/>
    <x v="2651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x v="215"/>
    <b v="0"/>
    <x v="2015"/>
    <n v="112.86184210526316"/>
    <x v="2"/>
    <s v="space exploration"/>
    <x v="2656"/>
    <x v="2652"/>
  </r>
  <r>
    <n v="2657"/>
    <s v="Propel Citizen Science to the Moon (Canceled)"/>
    <x v="2655"/>
    <n v="30000"/>
    <n v="5621.38"/>
    <x v="1"/>
    <x v="0"/>
    <s v="USD"/>
    <n v="1470187800"/>
    <n v="1467325053"/>
    <b v="0"/>
    <x v="211"/>
    <b v="0"/>
    <x v="2016"/>
    <n v="95.277627118644077"/>
    <x v="2"/>
    <s v="space exploration"/>
    <x v="2657"/>
    <x v="2653"/>
  </r>
  <r>
    <n v="2658"/>
    <s v="STEM MARS Lander experience: https://youtu.be/n6avxUAKee0"/>
    <x v="2656"/>
    <n v="98000"/>
    <n v="91"/>
    <x v="1"/>
    <x v="0"/>
    <s v="USD"/>
    <n v="1469913194"/>
    <n v="1467321194"/>
    <b v="0"/>
    <x v="80"/>
    <b v="0"/>
    <x v="2017"/>
    <n v="22.75"/>
    <x v="2"/>
    <s v="space exploration"/>
    <x v="2658"/>
    <x v="2654"/>
  </r>
  <r>
    <n v="2659"/>
    <s v="test (Canceled)"/>
    <x v="2657"/>
    <n v="49000"/>
    <n v="1333"/>
    <x v="1"/>
    <x v="0"/>
    <s v="USD"/>
    <n v="1429321210"/>
    <n v="1426729210"/>
    <b v="0"/>
    <x v="73"/>
    <b v="0"/>
    <x v="2018"/>
    <n v="133.30000000000001"/>
    <x v="2"/>
    <s v="space exploration"/>
    <x v="2659"/>
    <x v="2655"/>
  </r>
  <r>
    <n v="2660"/>
    <s v="Central Ohio Astronomical Society Mobile Classroom"/>
    <x v="2658"/>
    <n v="20000"/>
    <n v="19"/>
    <x v="1"/>
    <x v="0"/>
    <s v="USD"/>
    <n v="1448388418"/>
    <n v="1443200818"/>
    <b v="0"/>
    <x v="81"/>
    <b v="0"/>
    <x v="2019"/>
    <n v="3.8"/>
    <x v="2"/>
    <s v="space exploration"/>
    <x v="2660"/>
    <x v="2656"/>
  </r>
  <r>
    <n v="2661"/>
    <s v="Summer Camp - A creative space for makers and artists alike."/>
    <x v="2659"/>
    <n v="5000"/>
    <n v="5145"/>
    <x v="0"/>
    <x v="0"/>
    <s v="USD"/>
    <n v="1382742010"/>
    <n v="1380150010"/>
    <b v="0"/>
    <x v="65"/>
    <b v="1"/>
    <x v="1335"/>
    <n v="85.75"/>
    <x v="2"/>
    <s v="makerspaces"/>
    <x v="2661"/>
    <x v="2657"/>
  </r>
  <r>
    <n v="2662"/>
    <s v="The Mini Maker, a kid focused makerspace"/>
    <x v="2660"/>
    <n v="20000"/>
    <n v="21360"/>
    <x v="0"/>
    <x v="0"/>
    <s v="USD"/>
    <n v="1440179713"/>
    <n v="1437587713"/>
    <b v="0"/>
    <x v="144"/>
    <b v="1"/>
    <x v="2020"/>
    <n v="267"/>
    <x v="2"/>
    <s v="makerspaces"/>
    <x v="2662"/>
    <x v="2658"/>
  </r>
  <r>
    <n v="2663"/>
    <s v="A New Life for an Old School"/>
    <x v="2661"/>
    <n v="20000"/>
    <n v="20919.25"/>
    <x v="0"/>
    <x v="5"/>
    <s v="CAD"/>
    <n v="1441378800"/>
    <n v="1438873007"/>
    <b v="0"/>
    <x v="66"/>
    <b v="1"/>
    <x v="2021"/>
    <n v="373.55803571428572"/>
    <x v="2"/>
    <s v="makerspaces"/>
    <x v="2663"/>
    <x v="2659"/>
  </r>
  <r>
    <n v="2664"/>
    <s v="HackSchool: Students, Technology, and Empowerment"/>
    <x v="2662"/>
    <n v="17500"/>
    <n v="18100"/>
    <x v="0"/>
    <x v="0"/>
    <s v="USD"/>
    <n v="1449644340"/>
    <n v="1446683797"/>
    <b v="0"/>
    <x v="201"/>
    <b v="1"/>
    <x v="2022"/>
    <n v="174.03846153846155"/>
    <x v="2"/>
    <s v="makerspaces"/>
    <x v="2664"/>
    <x v="2660"/>
  </r>
  <r>
    <n v="2665"/>
    <s v="Gilman Playground Builds a Tech Center"/>
    <x v="2663"/>
    <n v="3500"/>
    <n v="4310"/>
    <x v="0"/>
    <x v="0"/>
    <s v="USD"/>
    <n v="1430774974"/>
    <n v="1426886974"/>
    <b v="0"/>
    <x v="67"/>
    <b v="1"/>
    <x v="2023"/>
    <n v="93.695652173913047"/>
    <x v="2"/>
    <s v="makerspaces"/>
    <x v="2665"/>
    <x v="2661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x v="190"/>
    <b v="1"/>
    <x v="2024"/>
    <n v="77.327718446601949"/>
    <x v="2"/>
    <s v="makerspaces"/>
    <x v="2666"/>
    <x v="2662"/>
  </r>
  <r>
    <n v="2667"/>
    <s v="Websmith Studio : Think, Build, Break, Play."/>
    <x v="2665"/>
    <n v="1500"/>
    <n v="1660"/>
    <x v="0"/>
    <x v="0"/>
    <s v="USD"/>
    <n v="1455142416"/>
    <n v="1452550416"/>
    <b v="0"/>
    <x v="59"/>
    <b v="1"/>
    <x v="1934"/>
    <n v="92.222222222222229"/>
    <x v="2"/>
    <s v="makerspaces"/>
    <x v="2667"/>
    <x v="2663"/>
  </r>
  <r>
    <n v="2668"/>
    <s v="UOttawa Makermobile"/>
    <x v="2666"/>
    <n v="1000"/>
    <n v="1707"/>
    <x v="0"/>
    <x v="5"/>
    <s v="CAD"/>
    <n v="1447079520"/>
    <n v="1443449265"/>
    <b v="0"/>
    <x v="33"/>
    <b v="1"/>
    <x v="2025"/>
    <n v="60.964285714285715"/>
    <x v="2"/>
    <s v="makerspaces"/>
    <x v="2668"/>
    <x v="2664"/>
  </r>
  <r>
    <n v="2669"/>
    <s v="Oceana High School MAKER club requesting a 3D Printer"/>
    <x v="2667"/>
    <n v="800"/>
    <n v="1001"/>
    <x v="0"/>
    <x v="0"/>
    <s v="USD"/>
    <n v="1452387096"/>
    <n v="1447203096"/>
    <b v="0"/>
    <x v="202"/>
    <b v="1"/>
    <x v="1239"/>
    <n v="91"/>
    <x v="2"/>
    <s v="makerspaces"/>
    <x v="2669"/>
    <x v="2665"/>
  </r>
  <r>
    <n v="2670"/>
    <s v="G-Pod ... the future of sustainable housing"/>
    <x v="2668"/>
    <n v="38888"/>
    <n v="2495"/>
    <x v="2"/>
    <x v="2"/>
    <s v="AUD"/>
    <n v="1406593780"/>
    <n v="1404174580"/>
    <b v="1"/>
    <x v="65"/>
    <b v="0"/>
    <x v="2026"/>
    <n v="41.583333333333336"/>
    <x v="2"/>
    <s v="makerspaces"/>
    <x v="2670"/>
    <x v="2666"/>
  </r>
  <r>
    <n v="2671"/>
    <s v="Tunnel Lab - Tech startup accelerator hubs in the favelas"/>
    <x v="2669"/>
    <n v="25000"/>
    <n v="2836"/>
    <x v="2"/>
    <x v="0"/>
    <s v="USD"/>
    <n v="1419017880"/>
    <n v="1416419916"/>
    <b v="1"/>
    <x v="87"/>
    <b v="0"/>
    <x v="2027"/>
    <n v="33.761904761904759"/>
    <x v="2"/>
    <s v="makerspaces"/>
    <x v="2671"/>
    <x v="2667"/>
  </r>
  <r>
    <n v="2672"/>
    <s v="Open Tools for Science and Science Education"/>
    <x v="2670"/>
    <n v="10000"/>
    <n v="3319"/>
    <x v="2"/>
    <x v="0"/>
    <s v="USD"/>
    <n v="1451282400"/>
    <n v="1449436390"/>
    <b v="1"/>
    <x v="5"/>
    <b v="0"/>
    <x v="2028"/>
    <n v="70.61702127659575"/>
    <x v="2"/>
    <s v="makerspaces"/>
    <x v="2672"/>
    <x v="2668"/>
  </r>
  <r>
    <n v="2673"/>
    <s v="Help us open a Makerspace for Kids"/>
    <x v="2671"/>
    <n v="40000"/>
    <n v="11032"/>
    <x v="2"/>
    <x v="0"/>
    <s v="USD"/>
    <n v="1414622700"/>
    <n v="1412081999"/>
    <b v="1"/>
    <x v="36"/>
    <b v="0"/>
    <x v="2029"/>
    <n v="167.15151515151516"/>
    <x v="2"/>
    <s v="makerspaces"/>
    <x v="2673"/>
    <x v="2669"/>
  </r>
  <r>
    <n v="2674"/>
    <s v="Building the Playa Blanca Community Wind Workshop!"/>
    <x v="2672"/>
    <n v="35000"/>
    <n v="21994"/>
    <x v="2"/>
    <x v="0"/>
    <s v="USD"/>
    <n v="1467694740"/>
    <n v="1465398670"/>
    <b v="1"/>
    <x v="199"/>
    <b v="0"/>
    <x v="2030"/>
    <n v="128.61988304093566"/>
    <x v="2"/>
    <s v="makerspaces"/>
    <x v="2674"/>
    <x v="2670"/>
  </r>
  <r>
    <n v="2675"/>
    <s v="Maven Makers: A Makerspace (It's Kinda Like a Gym)"/>
    <x v="2673"/>
    <n v="25000"/>
    <n v="1897"/>
    <x v="2"/>
    <x v="0"/>
    <s v="USD"/>
    <n v="1415655289"/>
    <n v="1413059689"/>
    <b v="1"/>
    <x v="60"/>
    <b v="0"/>
    <x v="2031"/>
    <n v="65.41379310344827"/>
    <x v="2"/>
    <s v="makerspaces"/>
    <x v="2675"/>
    <x v="2671"/>
  </r>
  <r>
    <n v="2676"/>
    <s v="Toronto VR Co-Op"/>
    <x v="2674"/>
    <n v="2100"/>
    <n v="1058"/>
    <x v="2"/>
    <x v="5"/>
    <s v="CAD"/>
    <n v="1463929174"/>
    <n v="1461337174"/>
    <b v="0"/>
    <x v="82"/>
    <b v="0"/>
    <x v="2032"/>
    <n v="117.55555555555556"/>
    <x v="2"/>
    <s v="makerspaces"/>
    <x v="2676"/>
    <x v="2672"/>
  </r>
  <r>
    <n v="2677"/>
    <s v="Tinkr Tech - mobile makerspace"/>
    <x v="2675"/>
    <n v="19500"/>
    <n v="3415"/>
    <x v="2"/>
    <x v="0"/>
    <s v="USD"/>
    <n v="1404348143"/>
    <n v="1401756143"/>
    <b v="0"/>
    <x v="74"/>
    <b v="0"/>
    <x v="2033"/>
    <n v="126.48148148148148"/>
    <x v="2"/>
    <s v="makerspaces"/>
    <x v="2677"/>
    <x v="2673"/>
  </r>
  <r>
    <n v="2678"/>
    <s v="Wavegarden in Marbella (MÃ¡laga)"/>
    <x v="2676"/>
    <n v="8000000"/>
    <n v="1100"/>
    <x v="2"/>
    <x v="3"/>
    <s v="EUR"/>
    <n v="1443121765"/>
    <n v="1440529765"/>
    <b v="0"/>
    <x v="84"/>
    <b v="0"/>
    <x v="2034"/>
    <n v="550"/>
    <x v="2"/>
    <s v="makerspaces"/>
    <x v="2678"/>
    <x v="2674"/>
  </r>
  <r>
    <n v="2679"/>
    <s v="DIY Garage"/>
    <x v="2677"/>
    <n v="40000"/>
    <n v="132"/>
    <x v="2"/>
    <x v="0"/>
    <s v="USD"/>
    <n v="1425081694"/>
    <n v="1422489694"/>
    <b v="0"/>
    <x v="83"/>
    <b v="0"/>
    <x v="2035"/>
    <n v="44"/>
    <x v="2"/>
    <s v="makerspaces"/>
    <x v="2679"/>
    <x v="2675"/>
  </r>
  <r>
    <n v="2680"/>
    <s v="iHeart Pillow"/>
    <x v="2678"/>
    <n v="32000"/>
    <n v="276"/>
    <x v="2"/>
    <x v="3"/>
    <s v="EUR"/>
    <n v="1459915491"/>
    <n v="1457327091"/>
    <b v="0"/>
    <x v="80"/>
    <b v="0"/>
    <x v="2036"/>
    <n v="69"/>
    <x v="2"/>
    <s v="makerspaces"/>
    <x v="2680"/>
    <x v="2676"/>
  </r>
  <r>
    <n v="2681"/>
    <s v="Jolly's Hot Dogs An All-Beef Coney Dog"/>
    <x v="2679"/>
    <n v="8000"/>
    <n v="55"/>
    <x v="2"/>
    <x v="0"/>
    <s v="USD"/>
    <n v="1405027750"/>
    <n v="1402867750"/>
    <b v="0"/>
    <x v="84"/>
    <b v="0"/>
    <x v="1839"/>
    <n v="27.5"/>
    <x v="7"/>
    <s v="food trucks"/>
    <x v="2681"/>
    <x v="2677"/>
  </r>
  <r>
    <n v="2682"/>
    <s v="Toastie's Gourmet Toast"/>
    <x v="2680"/>
    <n v="6000"/>
    <n v="1698"/>
    <x v="2"/>
    <x v="0"/>
    <s v="USD"/>
    <n v="1416635940"/>
    <n v="1413838540"/>
    <b v="0"/>
    <x v="9"/>
    <b v="0"/>
    <x v="2037"/>
    <n v="84.9"/>
    <x v="7"/>
    <s v="food trucks"/>
    <x v="2682"/>
    <x v="2678"/>
  </r>
  <r>
    <n v="2683"/>
    <s v="Just Cereal - Mobile Cereal Bar"/>
    <x v="2681"/>
    <n v="15000"/>
    <n v="36"/>
    <x v="2"/>
    <x v="0"/>
    <s v="USD"/>
    <n v="1425233240"/>
    <n v="1422641240"/>
    <b v="0"/>
    <x v="83"/>
    <b v="0"/>
    <x v="1156"/>
    <n v="12"/>
    <x v="7"/>
    <s v="food trucks"/>
    <x v="2683"/>
    <x v="2679"/>
  </r>
  <r>
    <n v="2684"/>
    <s v="Ain't No Thang..."/>
    <x v="2682"/>
    <n v="70000"/>
    <n v="800"/>
    <x v="2"/>
    <x v="0"/>
    <s v="USD"/>
    <n v="1407621425"/>
    <n v="1404165425"/>
    <b v="0"/>
    <x v="80"/>
    <b v="0"/>
    <x v="736"/>
    <n v="200"/>
    <x v="7"/>
    <s v="food trucks"/>
    <x v="2684"/>
    <x v="2680"/>
  </r>
  <r>
    <n v="2685"/>
    <s v="Nana's Home Cooking on Wheels"/>
    <x v="2683"/>
    <n v="50000"/>
    <n v="10"/>
    <x v="2"/>
    <x v="0"/>
    <s v="USD"/>
    <n v="1430149330"/>
    <n v="1424968930"/>
    <b v="0"/>
    <x v="29"/>
    <b v="0"/>
    <x v="459"/>
    <n v="10"/>
    <x v="7"/>
    <s v="food trucks"/>
    <x v="2685"/>
    <x v="2681"/>
  </r>
  <r>
    <n v="2686"/>
    <s v="Steaming Cow Pies... Your NEW favorite dessert at the fair"/>
    <x v="2684"/>
    <n v="30000"/>
    <n v="0"/>
    <x v="2"/>
    <x v="0"/>
    <s v="USD"/>
    <n v="1412119423"/>
    <n v="1410391423"/>
    <b v="0"/>
    <x v="78"/>
    <b v="0"/>
    <x v="109"/>
    <e v="#DIV/0!"/>
    <x v="7"/>
    <s v="food trucks"/>
    <x v="2686"/>
    <x v="2682"/>
  </r>
  <r>
    <n v="2687"/>
    <s v="Munch Wagon"/>
    <x v="2685"/>
    <n v="15000"/>
    <n v="0"/>
    <x v="2"/>
    <x v="0"/>
    <s v="USD"/>
    <n v="1435591318"/>
    <n v="1432999318"/>
    <b v="0"/>
    <x v="78"/>
    <b v="0"/>
    <x v="109"/>
    <e v="#DIV/0!"/>
    <x v="7"/>
    <s v="food trucks"/>
    <x v="2687"/>
    <x v="2683"/>
  </r>
  <r>
    <n v="2688"/>
    <s v="Mac N Cheez Food Truck"/>
    <x v="2686"/>
    <n v="50000"/>
    <n v="74"/>
    <x v="2"/>
    <x v="0"/>
    <s v="USD"/>
    <n v="1424746800"/>
    <n v="1422067870"/>
    <b v="0"/>
    <x v="25"/>
    <b v="0"/>
    <x v="2038"/>
    <n v="5.2857142857142856"/>
    <x v="7"/>
    <s v="food trucks"/>
    <x v="2688"/>
    <x v="2684"/>
  </r>
  <r>
    <n v="2689"/>
    <s v="Mouth Watering Mobile Restaurant"/>
    <x v="2687"/>
    <n v="35000"/>
    <n v="1"/>
    <x v="2"/>
    <x v="0"/>
    <s v="USD"/>
    <n v="1469919890"/>
    <n v="1467327890"/>
    <b v="0"/>
    <x v="29"/>
    <b v="0"/>
    <x v="1870"/>
    <n v="1"/>
    <x v="7"/>
    <s v="food trucks"/>
    <x v="2689"/>
    <x v="2685"/>
  </r>
  <r>
    <n v="2690"/>
    <s v="Help 2 Fat 2 Fly, with our Restaurant!"/>
    <x v="2688"/>
    <n v="80000"/>
    <n v="8586"/>
    <x v="2"/>
    <x v="0"/>
    <s v="USD"/>
    <n v="1433298676"/>
    <n v="1429410676"/>
    <b v="0"/>
    <x v="115"/>
    <b v="0"/>
    <x v="2039"/>
    <n v="72.762711864406782"/>
    <x v="7"/>
    <s v="food trucks"/>
    <x v="2690"/>
    <x v="2686"/>
  </r>
  <r>
    <n v="2691"/>
    <s v="Cook"/>
    <x v="2689"/>
    <n v="65000"/>
    <n v="35"/>
    <x v="2"/>
    <x v="5"/>
    <s v="CAD"/>
    <n v="1431278557"/>
    <n v="1427390557"/>
    <b v="0"/>
    <x v="84"/>
    <b v="0"/>
    <x v="2040"/>
    <n v="17.5"/>
    <x v="7"/>
    <s v="food trucks"/>
    <x v="2691"/>
    <x v="2687"/>
  </r>
  <r>
    <n v="2692"/>
    <s v="&quot;Sami j's Food Truck&quot;"/>
    <x v="2690"/>
    <n v="3500"/>
    <n v="25"/>
    <x v="2"/>
    <x v="0"/>
    <s v="USD"/>
    <n v="1427266860"/>
    <n v="1424678460"/>
    <b v="0"/>
    <x v="29"/>
    <b v="0"/>
    <x v="1154"/>
    <n v="25"/>
    <x v="7"/>
    <s v="food trucks"/>
    <x v="2692"/>
    <x v="2688"/>
  </r>
  <r>
    <n v="2693"/>
    <s v="Chili dog"/>
    <x v="2691"/>
    <n v="5000"/>
    <n v="40"/>
    <x v="2"/>
    <x v="0"/>
    <s v="USD"/>
    <n v="1407899966"/>
    <n v="1405307966"/>
    <b v="0"/>
    <x v="83"/>
    <b v="0"/>
    <x v="417"/>
    <n v="13.333333333333334"/>
    <x v="7"/>
    <s v="food trucks"/>
    <x v="2693"/>
    <x v="2689"/>
  </r>
  <r>
    <n v="2694"/>
    <s v="Tac o' Relli's Behold the first smoked to order taco truck"/>
    <x v="2692"/>
    <n v="30000"/>
    <n v="1"/>
    <x v="2"/>
    <x v="0"/>
    <s v="USD"/>
    <n v="1411701739"/>
    <n v="1409109739"/>
    <b v="0"/>
    <x v="29"/>
    <b v="0"/>
    <x v="372"/>
    <n v="1"/>
    <x v="7"/>
    <s v="food trucks"/>
    <x v="2694"/>
    <x v="2690"/>
  </r>
  <r>
    <n v="2695"/>
    <s v="Fat daddy mac food truck"/>
    <x v="2693"/>
    <n v="15000"/>
    <n v="71"/>
    <x v="2"/>
    <x v="0"/>
    <s v="USD"/>
    <n v="1428981718"/>
    <n v="1423801318"/>
    <b v="0"/>
    <x v="83"/>
    <b v="0"/>
    <x v="2041"/>
    <n v="23.666666666666668"/>
    <x v="7"/>
    <s v="food trucks"/>
    <x v="2695"/>
    <x v="2691"/>
  </r>
  <r>
    <n v="2696"/>
    <s v="The Military Moms Food Truck"/>
    <x v="2694"/>
    <n v="60000"/>
    <n v="3390"/>
    <x v="2"/>
    <x v="0"/>
    <s v="USD"/>
    <n v="1419538560"/>
    <n v="1416600960"/>
    <b v="0"/>
    <x v="44"/>
    <b v="0"/>
    <x v="2042"/>
    <n v="89.21052631578948"/>
    <x v="7"/>
    <s v="food trucks"/>
    <x v="2696"/>
    <x v="2692"/>
  </r>
  <r>
    <n v="2697"/>
    <s v="Dough Heads Food Truck: waffles stuffed with sweet + savory"/>
    <x v="2695"/>
    <n v="23000"/>
    <n v="6061"/>
    <x v="2"/>
    <x v="0"/>
    <s v="USD"/>
    <n v="1438552800"/>
    <n v="1435876423"/>
    <b v="0"/>
    <x v="47"/>
    <b v="0"/>
    <x v="2043"/>
    <n v="116.55769230769231"/>
    <x v="7"/>
    <s v="food trucks"/>
    <x v="2697"/>
    <x v="2693"/>
  </r>
  <r>
    <n v="2698"/>
    <s v="Baja Babes Shrimp Tacos wants to spread the taco love!"/>
    <x v="2696"/>
    <n v="8000"/>
    <n v="26.01"/>
    <x v="2"/>
    <x v="0"/>
    <s v="USD"/>
    <n v="1403904808"/>
    <n v="1401312808"/>
    <b v="0"/>
    <x v="84"/>
    <b v="0"/>
    <x v="2044"/>
    <n v="13.005000000000001"/>
    <x v="7"/>
    <s v="food trucks"/>
    <x v="2698"/>
    <x v="2694"/>
  </r>
  <r>
    <n v="2699"/>
    <s v="my bakery truck"/>
    <x v="2697"/>
    <n v="2"/>
    <n v="0"/>
    <x v="2"/>
    <x v="5"/>
    <s v="CAD"/>
    <n v="1407533463"/>
    <n v="1404941463"/>
    <b v="0"/>
    <x v="78"/>
    <b v="0"/>
    <x v="109"/>
    <e v="#DIV/0!"/>
    <x v="7"/>
    <s v="food trucks"/>
    <x v="2699"/>
    <x v="2695"/>
  </r>
  <r>
    <n v="2700"/>
    <s v="Holly's Hot Stuff"/>
    <x v="2698"/>
    <n v="9999"/>
    <n v="70"/>
    <x v="2"/>
    <x v="0"/>
    <s v="USD"/>
    <n v="1411073972"/>
    <n v="1408481972"/>
    <b v="0"/>
    <x v="80"/>
    <b v="0"/>
    <x v="2045"/>
    <n v="17.5"/>
    <x v="7"/>
    <s v="food trucks"/>
    <x v="2700"/>
    <x v="2696"/>
  </r>
  <r>
    <n v="2701"/>
    <s v="Support Circus Factory's new training space in Cork"/>
    <x v="2699"/>
    <n v="3400"/>
    <n v="1570"/>
    <x v="3"/>
    <x v="17"/>
    <s v="EUR"/>
    <n v="1491586534"/>
    <n v="1488911734"/>
    <b v="0"/>
    <x v="67"/>
    <b v="0"/>
    <x v="2046"/>
    <n v="34.130434782608695"/>
    <x v="1"/>
    <s v="spaces"/>
    <x v="2701"/>
    <x v="2697"/>
  </r>
  <r>
    <n v="2702"/>
    <s v="Hygienic Art Amphitheater Project New London, Connecticut"/>
    <x v="2700"/>
    <n v="10000"/>
    <n v="3441"/>
    <x v="3"/>
    <x v="0"/>
    <s v="USD"/>
    <n v="1491416077"/>
    <n v="1488827677"/>
    <b v="1"/>
    <x v="55"/>
    <b v="0"/>
    <x v="2047"/>
    <n v="132.34615384615384"/>
    <x v="1"/>
    <s v="spaces"/>
    <x v="2702"/>
    <x v="2698"/>
  </r>
  <r>
    <n v="2703"/>
    <s v="Bisagra Teatro: Foro Multidisciplinario"/>
    <x v="2701"/>
    <n v="40000"/>
    <n v="41500"/>
    <x v="3"/>
    <x v="14"/>
    <s v="MXN"/>
    <n v="1490196830"/>
    <n v="1485016430"/>
    <b v="0"/>
    <x v="43"/>
    <b v="0"/>
    <x v="603"/>
    <n v="922.22222222222217"/>
    <x v="1"/>
    <s v="spaces"/>
    <x v="2703"/>
    <x v="2699"/>
  </r>
  <r>
    <n v="2704"/>
    <s v="Little Red Brick House"/>
    <x v="2702"/>
    <n v="19000"/>
    <n v="1145"/>
    <x v="3"/>
    <x v="0"/>
    <s v="USD"/>
    <n v="1491421314"/>
    <n v="1487709714"/>
    <b v="0"/>
    <x v="63"/>
    <b v="0"/>
    <x v="2048"/>
    <n v="163.57142857142858"/>
    <x v="1"/>
    <s v="spaces"/>
    <x v="2704"/>
    <x v="2700"/>
  </r>
  <r>
    <n v="2705"/>
    <s v="Fischer Theatre Marquee"/>
    <x v="2703"/>
    <n v="16500"/>
    <n v="1739"/>
    <x v="3"/>
    <x v="0"/>
    <s v="USD"/>
    <n v="1490389158"/>
    <n v="1486504758"/>
    <b v="0"/>
    <x v="22"/>
    <b v="0"/>
    <x v="2049"/>
    <n v="217.375"/>
    <x v="1"/>
    <s v="spaces"/>
    <x v="2705"/>
    <x v="2701"/>
  </r>
  <r>
    <n v="2706"/>
    <s v="Nordo's Culinarium: Where Food Meets Art"/>
    <x v="2704"/>
    <n v="35000"/>
    <n v="39304"/>
    <x v="0"/>
    <x v="0"/>
    <s v="USD"/>
    <n v="1413442740"/>
    <n v="1410937483"/>
    <b v="1"/>
    <x v="40"/>
    <b v="1"/>
    <x v="2050"/>
    <n v="149.44486692015209"/>
    <x v="1"/>
    <s v="spaces"/>
    <x v="2706"/>
    <x v="2702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x v="476"/>
    <b v="1"/>
    <x v="2051"/>
    <n v="71.237487309644663"/>
    <x v="1"/>
    <s v="spaces"/>
    <x v="2707"/>
    <x v="2703"/>
  </r>
  <r>
    <n v="2708"/>
    <s v="Angel Comedy Club"/>
    <x v="2706"/>
    <n v="20000"/>
    <n v="46643.07"/>
    <x v="0"/>
    <x v="1"/>
    <s v="GBP"/>
    <n v="1469119526"/>
    <n v="1463935526"/>
    <b v="1"/>
    <x v="477"/>
    <b v="1"/>
    <x v="2052"/>
    <n v="44.464318398474738"/>
    <x v="1"/>
    <s v="spaces"/>
    <x v="2708"/>
    <x v="2704"/>
  </r>
  <r>
    <n v="2709"/>
    <s v="Circadium: School of Contemporary Circus - Start Up"/>
    <x v="2707"/>
    <n v="50000"/>
    <n v="50803"/>
    <x v="0"/>
    <x v="0"/>
    <s v="USD"/>
    <n v="1475553540"/>
    <n v="1472528141"/>
    <b v="1"/>
    <x v="478"/>
    <b v="1"/>
    <x v="2053"/>
    <n v="164.94480519480518"/>
    <x v="1"/>
    <s v="spaces"/>
    <x v="2709"/>
    <x v="2705"/>
  </r>
  <r>
    <n v="2710"/>
    <s v="House of Yes"/>
    <x v="2708"/>
    <n v="60000"/>
    <n v="92340.21"/>
    <x v="0"/>
    <x v="0"/>
    <s v="USD"/>
    <n v="1407549600"/>
    <n v="1404797428"/>
    <b v="1"/>
    <x v="479"/>
    <b v="1"/>
    <x v="2054"/>
    <n v="84.871516544117654"/>
    <x v="1"/>
    <s v="spaces"/>
    <x v="2710"/>
    <x v="2706"/>
  </r>
  <r>
    <n v="2711"/>
    <s v="The Red Shoes"/>
    <x v="2709"/>
    <n v="3910"/>
    <n v="3938"/>
    <x v="0"/>
    <x v="1"/>
    <s v="GBP"/>
    <n v="1403301660"/>
    <n v="1400694790"/>
    <b v="1"/>
    <x v="196"/>
    <b v="1"/>
    <x v="2055"/>
    <n v="53.945205479452056"/>
    <x v="1"/>
    <s v="spaces"/>
    <x v="2711"/>
    <x v="2707"/>
  </r>
  <r>
    <n v="2712"/>
    <s v="The Voix De Ville! : A Pop-up Theater and Cabaret"/>
    <x v="2710"/>
    <n v="5500"/>
    <n v="7226"/>
    <x v="0"/>
    <x v="0"/>
    <s v="USD"/>
    <n v="1373738400"/>
    <n v="1370568560"/>
    <b v="1"/>
    <x v="235"/>
    <b v="1"/>
    <x v="2056"/>
    <n v="50.531468531468533"/>
    <x v="1"/>
    <s v="spaces"/>
    <x v="2712"/>
    <x v="2708"/>
  </r>
  <r>
    <n v="2713"/>
    <s v="The Acro Cats Mobile Foster and Kitty Tour Bus"/>
    <x v="2711"/>
    <n v="150000"/>
    <n v="153362"/>
    <x v="0"/>
    <x v="0"/>
    <s v="USD"/>
    <n v="1450971684"/>
    <n v="1447515684"/>
    <b v="1"/>
    <x v="480"/>
    <b v="1"/>
    <x v="2057"/>
    <n v="108.00140845070422"/>
    <x v="1"/>
    <s v="spaces"/>
    <x v="2713"/>
    <x v="2709"/>
  </r>
  <r>
    <n v="2714"/>
    <s v="The Crane Theater"/>
    <x v="2712"/>
    <n v="25000"/>
    <n v="29089"/>
    <x v="0"/>
    <x v="0"/>
    <s v="USD"/>
    <n v="1476486000"/>
    <n v="1474040596"/>
    <b v="1"/>
    <x v="120"/>
    <b v="1"/>
    <x v="2058"/>
    <n v="95.373770491803285"/>
    <x v="1"/>
    <s v="spaces"/>
    <x v="2714"/>
    <x v="2710"/>
  </r>
  <r>
    <n v="2715"/>
    <s v="Good Good Comedy Theatre (Philadelphia, PA)"/>
    <x v="2713"/>
    <n v="12000"/>
    <n v="31754.69"/>
    <x v="0"/>
    <x v="0"/>
    <s v="USD"/>
    <n v="1456047228"/>
    <n v="1453109628"/>
    <b v="1"/>
    <x v="481"/>
    <b v="1"/>
    <x v="2059"/>
    <n v="57.631016333938291"/>
    <x v="1"/>
    <s v="spaces"/>
    <x v="2715"/>
    <x v="2711"/>
  </r>
  <r>
    <n v="2716"/>
    <s v="Berlin's first international, alternative comedy stage!"/>
    <x v="2714"/>
    <n v="10000"/>
    <n v="11998.01"/>
    <x v="0"/>
    <x v="12"/>
    <s v="EUR"/>
    <n v="1444291193"/>
    <n v="1441699193"/>
    <b v="1"/>
    <x v="482"/>
    <b v="1"/>
    <x v="2060"/>
    <n v="64.160481283422456"/>
    <x v="1"/>
    <s v="spaces"/>
    <x v="2716"/>
    <x v="2712"/>
  </r>
  <r>
    <n v="2717"/>
    <s v="A Home for Comedy in Vermont!"/>
    <x v="2715"/>
    <n v="25000"/>
    <n v="30026"/>
    <x v="0"/>
    <x v="0"/>
    <s v="USD"/>
    <n v="1417906649"/>
    <n v="1414015049"/>
    <b v="1"/>
    <x v="166"/>
    <b v="1"/>
    <x v="2061"/>
    <n v="92.387692307692305"/>
    <x v="1"/>
    <s v="spaces"/>
    <x v="2717"/>
    <x v="2713"/>
  </r>
  <r>
    <n v="2718"/>
    <s v="Bard Beyond the Big Top"/>
    <x v="2716"/>
    <n v="18000"/>
    <n v="18645"/>
    <x v="0"/>
    <x v="0"/>
    <s v="USD"/>
    <n v="1462316400"/>
    <n v="1459865945"/>
    <b v="1"/>
    <x v="265"/>
    <b v="1"/>
    <x v="2062"/>
    <n v="125.97972972972973"/>
    <x v="1"/>
    <s v="spaces"/>
    <x v="2718"/>
    <x v="2714"/>
  </r>
  <r>
    <n v="2719"/>
    <s v="AHS Theater - Help us light up our stage!"/>
    <x v="2717"/>
    <n v="6000"/>
    <n v="6530"/>
    <x v="0"/>
    <x v="0"/>
    <s v="USD"/>
    <n v="1460936694"/>
    <n v="1455756294"/>
    <b v="0"/>
    <x v="50"/>
    <b v="1"/>
    <x v="2063"/>
    <n v="94.637681159420296"/>
    <x v="1"/>
    <s v="spaces"/>
    <x v="2719"/>
    <x v="2715"/>
  </r>
  <r>
    <n v="2720"/>
    <s v="The Comedy Project"/>
    <x v="2718"/>
    <n v="25000"/>
    <n v="29531"/>
    <x v="0"/>
    <x v="0"/>
    <s v="USD"/>
    <n v="1478866253"/>
    <n v="1476270653"/>
    <b v="0"/>
    <x v="210"/>
    <b v="1"/>
    <x v="2064"/>
    <n v="170.69942196531792"/>
    <x v="1"/>
    <s v="spaces"/>
    <x v="2720"/>
    <x v="2716"/>
  </r>
  <r>
    <n v="2721"/>
    <s v="Pi Crust - Easily Connect Electronics To Your Raspberry Pi"/>
    <x v="2719"/>
    <n v="750"/>
    <n v="10965"/>
    <x v="0"/>
    <x v="1"/>
    <s v="GBP"/>
    <n v="1378494000"/>
    <n v="1375880598"/>
    <b v="0"/>
    <x v="314"/>
    <b v="1"/>
    <x v="2065"/>
    <n v="40.762081784386616"/>
    <x v="2"/>
    <s v="hardware"/>
    <x v="2721"/>
    <x v="2717"/>
  </r>
  <r>
    <n v="2722"/>
    <s v="Ransomly | A bluetooth beacon to make any room app-free."/>
    <x v="2720"/>
    <n v="5000"/>
    <n v="12627"/>
    <x v="0"/>
    <x v="0"/>
    <s v="USD"/>
    <n v="1485722053"/>
    <n v="1480538053"/>
    <b v="0"/>
    <x v="333"/>
    <b v="1"/>
    <x v="2066"/>
    <n v="68.254054054054052"/>
    <x v="2"/>
    <s v="hardware"/>
    <x v="2722"/>
    <x v="2718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x v="282"/>
    <b v="1"/>
    <x v="2067"/>
    <n v="95.48863636363636"/>
    <x v="2"/>
    <s v="hardware"/>
    <x v="2723"/>
    <x v="2719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x v="483"/>
    <b v="1"/>
    <x v="2068"/>
    <n v="7.1902649656526005"/>
    <x v="2"/>
    <s v="hardware"/>
    <x v="2724"/>
    <x v="2720"/>
  </r>
  <r>
    <n v="2725"/>
    <s v="Digital MPPT and Solar BMS for a Net Zero energy House"/>
    <x v="2723"/>
    <n v="40000"/>
    <n v="57817"/>
    <x v="0"/>
    <x v="5"/>
    <s v="CAD"/>
    <n v="1488390735"/>
    <n v="1484070735"/>
    <b v="0"/>
    <x v="116"/>
    <b v="1"/>
    <x v="2069"/>
    <n v="511.65486725663715"/>
    <x v="2"/>
    <s v="hardware"/>
    <x v="2725"/>
    <x v="2721"/>
  </r>
  <r>
    <n v="2726"/>
    <s v="Krimston TWO - Dual SIM case for iPhone"/>
    <x v="2724"/>
    <n v="100000"/>
    <n v="105745"/>
    <x v="0"/>
    <x v="0"/>
    <s v="USD"/>
    <n v="1461333311"/>
    <n v="1458741311"/>
    <b v="0"/>
    <x v="442"/>
    <b v="1"/>
    <x v="2070"/>
    <n v="261.74504950495049"/>
    <x v="2"/>
    <s v="hardware"/>
    <x v="2726"/>
    <x v="2722"/>
  </r>
  <r>
    <n v="2727"/>
    <s v="PiDrive: Low-power, mSATA SSD for the Raspberry Pi"/>
    <x v="2725"/>
    <n v="10000"/>
    <n v="49321"/>
    <x v="0"/>
    <x v="0"/>
    <s v="USD"/>
    <n v="1438964063"/>
    <n v="1436804063"/>
    <b v="0"/>
    <x v="484"/>
    <b v="1"/>
    <x v="2071"/>
    <n v="69.760961810466767"/>
    <x v="2"/>
    <s v="hardware"/>
    <x v="2727"/>
    <x v="2723"/>
  </r>
  <r>
    <n v="2728"/>
    <s v="Multi-Function SSD Shield for the Raspberry Pi 2"/>
    <x v="2726"/>
    <n v="15000"/>
    <n v="30274"/>
    <x v="0"/>
    <x v="0"/>
    <s v="USD"/>
    <n v="1451485434"/>
    <n v="1448461434"/>
    <b v="0"/>
    <x v="413"/>
    <b v="1"/>
    <x v="2072"/>
    <n v="77.229591836734699"/>
    <x v="2"/>
    <s v="hardware"/>
    <x v="2728"/>
    <x v="2724"/>
  </r>
  <r>
    <n v="2729"/>
    <s v="McChi Luggage: It's a Luggage, USB Charger and a Table Top"/>
    <x v="2727"/>
    <n v="7500"/>
    <n v="7833"/>
    <x v="0"/>
    <x v="0"/>
    <s v="USD"/>
    <n v="1430459197"/>
    <n v="1427867197"/>
    <b v="0"/>
    <x v="23"/>
    <b v="1"/>
    <x v="970"/>
    <n v="340.56521739130437"/>
    <x v="2"/>
    <s v="hardware"/>
    <x v="2729"/>
    <x v="2725"/>
  </r>
  <r>
    <n v="2730"/>
    <s v="Yaba - Portable Speaker &amp; Guitar Amp"/>
    <x v="2728"/>
    <n v="27000"/>
    <n v="45979.01"/>
    <x v="0"/>
    <x v="0"/>
    <s v="USD"/>
    <n v="1366635575"/>
    <n v="1363611575"/>
    <b v="0"/>
    <x v="345"/>
    <b v="1"/>
    <x v="2073"/>
    <n v="67.417903225806455"/>
    <x v="2"/>
    <s v="hardware"/>
    <x v="2730"/>
    <x v="2726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x v="77"/>
    <b v="1"/>
    <x v="2074"/>
    <n v="845.70270270270271"/>
    <x v="2"/>
    <s v="hardware"/>
    <x v="2731"/>
    <x v="2727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x v="96"/>
    <b v="1"/>
    <x v="2075"/>
    <n v="97.191780821917803"/>
    <x v="2"/>
    <s v="hardware"/>
    <x v="2732"/>
    <x v="2728"/>
  </r>
  <r>
    <n v="2733"/>
    <s v="ONetSwitch: Open Source Hardware for Networking"/>
    <x v="2731"/>
    <n v="50000"/>
    <n v="53769"/>
    <x v="0"/>
    <x v="0"/>
    <s v="USD"/>
    <n v="1428643974"/>
    <n v="1423463574"/>
    <b v="0"/>
    <x v="46"/>
    <b v="1"/>
    <x v="2076"/>
    <n v="451.84033613445376"/>
    <x v="2"/>
    <s v="hardware"/>
    <x v="2733"/>
    <x v="2729"/>
  </r>
  <r>
    <n v="2734"/>
    <s v="THE 'mi8' RISES | The Best Wireless Duo Stereo Sound System"/>
    <x v="2732"/>
    <n v="1"/>
    <n v="22603"/>
    <x v="0"/>
    <x v="0"/>
    <s v="USD"/>
    <n v="1476395940"/>
    <n v="1473782592"/>
    <b v="0"/>
    <x v="430"/>
    <b v="1"/>
    <x v="2077"/>
    <n v="138.66871165644173"/>
    <x v="2"/>
    <s v="hardware"/>
    <x v="2734"/>
    <x v="2730"/>
  </r>
  <r>
    <n v="2735"/>
    <s v="Pi Supply - Intelligent Power Switch for Raspberry Pi"/>
    <x v="2733"/>
    <n v="750"/>
    <n v="7336.01"/>
    <x v="0"/>
    <x v="1"/>
    <s v="GBP"/>
    <n v="1363204800"/>
    <n v="1360551250"/>
    <b v="0"/>
    <x v="485"/>
    <b v="1"/>
    <x v="2078"/>
    <n v="21.640147492625371"/>
    <x v="2"/>
    <s v="hardware"/>
    <x v="2735"/>
    <x v="2731"/>
  </r>
  <r>
    <n v="2736"/>
    <s v="Open Source Programmable Solar BMS Li-ion, LiFePO4 dev board"/>
    <x v="2734"/>
    <n v="8000"/>
    <n v="9832"/>
    <x v="0"/>
    <x v="5"/>
    <s v="CAD"/>
    <n v="1398268773"/>
    <n v="1395676773"/>
    <b v="0"/>
    <x v="6"/>
    <b v="1"/>
    <x v="2079"/>
    <n v="169.51724137931035"/>
    <x v="2"/>
    <s v="hardware"/>
    <x v="2736"/>
    <x v="2732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x v="231"/>
    <b v="1"/>
    <x v="2080"/>
    <n v="161.88210526315791"/>
    <x v="2"/>
    <s v="hardware"/>
    <x v="2737"/>
    <x v="2733"/>
  </r>
  <r>
    <n v="2738"/>
    <s v="iPhone7 inVIIctus batterycase customize 3D printed top cover"/>
    <x v="2736"/>
    <n v="5000"/>
    <n v="7397"/>
    <x v="0"/>
    <x v="0"/>
    <s v="USD"/>
    <n v="1478402804"/>
    <n v="1473218804"/>
    <b v="0"/>
    <x v="41"/>
    <b v="1"/>
    <x v="2081"/>
    <n v="493.13333333333333"/>
    <x v="2"/>
    <s v="hardware"/>
    <x v="2738"/>
    <x v="2734"/>
  </r>
  <r>
    <n v="2739"/>
    <s v="LPLC - Low Power, Low Cost PIC18 Development Board"/>
    <x v="2737"/>
    <n v="1100"/>
    <n v="4225"/>
    <x v="0"/>
    <x v="1"/>
    <s v="GBP"/>
    <n v="1399324717"/>
    <n v="1395436717"/>
    <b v="0"/>
    <x v="277"/>
    <b v="1"/>
    <x v="2082"/>
    <n v="22.120418848167539"/>
    <x v="2"/>
    <s v="hardware"/>
    <x v="2739"/>
    <x v="2735"/>
  </r>
  <r>
    <n v="2740"/>
    <s v="Vertical Garden Prototype"/>
    <x v="2738"/>
    <n v="300"/>
    <n v="310"/>
    <x v="0"/>
    <x v="0"/>
    <s v="USD"/>
    <n v="1426117552"/>
    <n v="1423529152"/>
    <b v="0"/>
    <x v="57"/>
    <b v="1"/>
    <x v="101"/>
    <n v="18.235294117647058"/>
    <x v="2"/>
    <s v="hardware"/>
    <x v="2740"/>
    <x v="2736"/>
  </r>
  <r>
    <n v="2741"/>
    <s v="Mrs. Brown and Her Lost Puppy."/>
    <x v="2739"/>
    <n v="8000"/>
    <n v="35"/>
    <x v="2"/>
    <x v="0"/>
    <s v="USD"/>
    <n v="1413770820"/>
    <n v="1412005602"/>
    <b v="0"/>
    <x v="80"/>
    <b v="0"/>
    <x v="2083"/>
    <n v="8.75"/>
    <x v="3"/>
    <s v="children's books"/>
    <x v="2741"/>
    <x v="2737"/>
  </r>
  <r>
    <n v="2742"/>
    <s v="What a Zoo!"/>
    <x v="2740"/>
    <n v="2500"/>
    <n v="731"/>
    <x v="2"/>
    <x v="0"/>
    <s v="USD"/>
    <n v="1337102187"/>
    <n v="1335892587"/>
    <b v="0"/>
    <x v="59"/>
    <b v="0"/>
    <x v="2084"/>
    <n v="40.611111111111114"/>
    <x v="3"/>
    <s v="children's books"/>
    <x v="2742"/>
    <x v="2738"/>
  </r>
  <r>
    <n v="2743"/>
    <s v="St. Nick Jr"/>
    <x v="2741"/>
    <n v="5999"/>
    <n v="0"/>
    <x v="2"/>
    <x v="0"/>
    <s v="USD"/>
    <n v="1476863607"/>
    <n v="1474271607"/>
    <b v="0"/>
    <x v="78"/>
    <b v="0"/>
    <x v="109"/>
    <e v="#DIV/0!"/>
    <x v="3"/>
    <s v="children's books"/>
    <x v="2743"/>
    <x v="2739"/>
  </r>
  <r>
    <n v="2744"/>
    <s v="Honey Bees Children's Book: How to Save Our Food"/>
    <x v="2742"/>
    <n v="16000"/>
    <n v="835"/>
    <x v="2"/>
    <x v="0"/>
    <s v="USD"/>
    <n v="1330478998"/>
    <n v="1327886998"/>
    <b v="0"/>
    <x v="19"/>
    <b v="0"/>
    <x v="2085"/>
    <n v="37.954545454545453"/>
    <x v="3"/>
    <s v="children's books"/>
    <x v="2744"/>
    <x v="2740"/>
  </r>
  <r>
    <n v="2745"/>
    <s v="SERENDIPITY'S Pumpkin Pie Surprise"/>
    <x v="2743"/>
    <n v="8000"/>
    <n v="1751"/>
    <x v="2"/>
    <x v="0"/>
    <s v="USD"/>
    <n v="1342309368"/>
    <n v="1337125368"/>
    <b v="0"/>
    <x v="72"/>
    <b v="0"/>
    <x v="2086"/>
    <n v="35.734693877551024"/>
    <x v="3"/>
    <s v="children's books"/>
    <x v="2745"/>
    <x v="2741"/>
  </r>
  <r>
    <n v="2746"/>
    <s v="How many marbles do YOU have?"/>
    <x v="2744"/>
    <n v="3000"/>
    <n v="801"/>
    <x v="2"/>
    <x v="0"/>
    <s v="USD"/>
    <n v="1409337911"/>
    <n v="1406745911"/>
    <b v="0"/>
    <x v="10"/>
    <b v="0"/>
    <x v="2087"/>
    <n v="42.157894736842103"/>
    <x v="3"/>
    <s v="children's books"/>
    <x v="2746"/>
    <x v="2742"/>
  </r>
  <r>
    <n v="2747"/>
    <s v="Magic, Giggles and Love  A collection of children's poetry"/>
    <x v="2745"/>
    <n v="500"/>
    <n v="140"/>
    <x v="2"/>
    <x v="0"/>
    <s v="USD"/>
    <n v="1339816200"/>
    <n v="1337095997"/>
    <b v="0"/>
    <x v="80"/>
    <b v="0"/>
    <x v="2088"/>
    <n v="35"/>
    <x v="3"/>
    <s v="children's books"/>
    <x v="2747"/>
    <x v="2743"/>
  </r>
  <r>
    <n v="2748"/>
    <s v="Native American Language Book for Children"/>
    <x v="2746"/>
    <n v="5000"/>
    <n v="53"/>
    <x v="2"/>
    <x v="0"/>
    <s v="USD"/>
    <n v="1472835802"/>
    <n v="1470243802"/>
    <b v="0"/>
    <x v="80"/>
    <b v="0"/>
    <x v="550"/>
    <n v="13.25"/>
    <x v="3"/>
    <s v="children's books"/>
    <x v="2748"/>
    <x v="2744"/>
  </r>
  <r>
    <n v="2749"/>
    <s v="A Tree is a Tree, no matter what you see.  CHILDREN'S BOOK"/>
    <x v="2747"/>
    <n v="10000"/>
    <n v="110"/>
    <x v="2"/>
    <x v="0"/>
    <s v="USD"/>
    <n v="1428171037"/>
    <n v="1425582637"/>
    <b v="0"/>
    <x v="84"/>
    <b v="0"/>
    <x v="2089"/>
    <n v="55"/>
    <x v="3"/>
    <s v="children's books"/>
    <x v="2749"/>
    <x v="2745"/>
  </r>
  <r>
    <n v="2750"/>
    <s v="My Child, My Blessing"/>
    <x v="2748"/>
    <n v="1999"/>
    <n v="0"/>
    <x v="2"/>
    <x v="0"/>
    <s v="USD"/>
    <n v="1341086400"/>
    <n v="1340055345"/>
    <b v="0"/>
    <x v="78"/>
    <b v="0"/>
    <x v="109"/>
    <e v="#DIV/0!"/>
    <x v="3"/>
    <s v="children's books"/>
    <x v="2750"/>
    <x v="2746"/>
  </r>
  <r>
    <n v="2751"/>
    <s v="&quot;DADDY WHAT'S A DIVORCE?&quot; CHILDREN&quot;S BOOK"/>
    <x v="2749"/>
    <n v="3274"/>
    <n v="0"/>
    <x v="2"/>
    <x v="0"/>
    <s v="USD"/>
    <n v="1403039842"/>
    <n v="1397855842"/>
    <b v="0"/>
    <x v="78"/>
    <b v="0"/>
    <x v="109"/>
    <e v="#DIV/0!"/>
    <x v="3"/>
    <s v="children's books"/>
    <x v="2751"/>
    <x v="2747"/>
  </r>
  <r>
    <n v="2752"/>
    <s v="An Ordinary Toad's Extraordinary Night!"/>
    <x v="2750"/>
    <n v="4800"/>
    <n v="550"/>
    <x v="2"/>
    <x v="0"/>
    <s v="USD"/>
    <n v="1324232504"/>
    <n v="1320776504"/>
    <b v="0"/>
    <x v="25"/>
    <b v="0"/>
    <x v="2090"/>
    <n v="39.285714285714285"/>
    <x v="3"/>
    <s v="children's books"/>
    <x v="2752"/>
    <x v="2748"/>
  </r>
  <r>
    <n v="2753"/>
    <s v="Dust Bunnies &amp; the Carpet Rat publishing push"/>
    <x v="2751"/>
    <n v="2000"/>
    <n v="380"/>
    <x v="2"/>
    <x v="0"/>
    <s v="USD"/>
    <n v="1346017023"/>
    <n v="1343425023"/>
    <b v="0"/>
    <x v="22"/>
    <b v="0"/>
    <x v="2091"/>
    <n v="47.5"/>
    <x v="3"/>
    <s v="children's books"/>
    <x v="2753"/>
    <x v="2749"/>
  </r>
  <r>
    <n v="2754"/>
    <s v="From here...to there!"/>
    <x v="2752"/>
    <n v="10000"/>
    <n v="0"/>
    <x v="2"/>
    <x v="0"/>
    <s v="USD"/>
    <n v="1410448551"/>
    <n v="1407856551"/>
    <b v="0"/>
    <x v="78"/>
    <b v="0"/>
    <x v="109"/>
    <e v="#DIV/0!"/>
    <x v="3"/>
    <s v="children's books"/>
    <x v="2754"/>
    <x v="2750"/>
  </r>
  <r>
    <n v="2755"/>
    <s v="Children's book app: &quot;The story of Setanta&quot;"/>
    <x v="2753"/>
    <n v="500"/>
    <n v="260"/>
    <x v="2"/>
    <x v="17"/>
    <s v="EUR"/>
    <n v="1428519527"/>
    <n v="1425927527"/>
    <b v="0"/>
    <x v="41"/>
    <b v="0"/>
    <x v="2092"/>
    <n v="17.333333333333332"/>
    <x v="3"/>
    <s v="children's books"/>
    <x v="2755"/>
    <x v="2751"/>
  </r>
  <r>
    <n v="2756"/>
    <s v="The Most Basic of Truths"/>
    <x v="2754"/>
    <n v="10000"/>
    <n v="1048"/>
    <x v="2"/>
    <x v="0"/>
    <s v="USD"/>
    <n v="1389476201"/>
    <n v="1386884201"/>
    <b v="0"/>
    <x v="51"/>
    <b v="0"/>
    <x v="156"/>
    <n v="31.757575757575758"/>
    <x v="3"/>
    <s v="children's books"/>
    <x v="2756"/>
    <x v="2752"/>
  </r>
  <r>
    <n v="2757"/>
    <s v="C is for Crooked"/>
    <x v="2755"/>
    <n v="1500"/>
    <n v="10"/>
    <x v="2"/>
    <x v="0"/>
    <s v="USD"/>
    <n v="1470498332"/>
    <n v="1469202332"/>
    <b v="0"/>
    <x v="84"/>
    <b v="0"/>
    <x v="886"/>
    <n v="5"/>
    <x v="3"/>
    <s v="children's books"/>
    <x v="2757"/>
    <x v="2753"/>
  </r>
  <r>
    <n v="2758"/>
    <s v="Printing Soraya Yvette's Children's books"/>
    <x v="2756"/>
    <n v="2000"/>
    <n v="234"/>
    <x v="2"/>
    <x v="2"/>
    <s v="AUD"/>
    <n v="1476095783"/>
    <n v="1474886183"/>
    <b v="0"/>
    <x v="79"/>
    <b v="0"/>
    <x v="2093"/>
    <n v="39"/>
    <x v="3"/>
    <s v="children's books"/>
    <x v="2758"/>
    <x v="2754"/>
  </r>
  <r>
    <n v="2759"/>
    <s v="Bunyip Magic - Epic kids Adventures of the Mythical Bunyip!"/>
    <x v="2757"/>
    <n v="1000"/>
    <n v="105"/>
    <x v="2"/>
    <x v="2"/>
    <s v="AUD"/>
    <n v="1468658866"/>
    <n v="1464943666"/>
    <b v="0"/>
    <x v="84"/>
    <b v="0"/>
    <x v="1131"/>
    <n v="52.5"/>
    <x v="3"/>
    <s v="children's books"/>
    <x v="2759"/>
    <x v="2755"/>
  </r>
  <r>
    <n v="2760"/>
    <s v="BOSLEY BEATS THE BURGLARS - A Lovable Children's Adventure"/>
    <x v="2758"/>
    <n v="5000"/>
    <n v="0"/>
    <x v="2"/>
    <x v="1"/>
    <s v="GBP"/>
    <n v="1371726258"/>
    <n v="1369134258"/>
    <b v="0"/>
    <x v="78"/>
    <b v="0"/>
    <x v="109"/>
    <e v="#DIV/0!"/>
    <x v="3"/>
    <s v="children's books"/>
    <x v="2760"/>
    <x v="2756"/>
  </r>
  <r>
    <n v="2761"/>
    <s v="Learn U.S. Geography: Dreaming my way across The U.S."/>
    <x v="2759"/>
    <n v="5000"/>
    <n v="36"/>
    <x v="2"/>
    <x v="0"/>
    <s v="USD"/>
    <n v="1357176693"/>
    <n v="1354584693"/>
    <b v="0"/>
    <x v="80"/>
    <b v="0"/>
    <x v="174"/>
    <n v="9"/>
    <x v="3"/>
    <s v="children's books"/>
    <x v="2761"/>
    <x v="2757"/>
  </r>
  <r>
    <n v="2762"/>
    <s v="How to Create Your Own Magic World. Toy-making guide."/>
    <x v="2760"/>
    <n v="3250"/>
    <n v="25"/>
    <x v="2"/>
    <x v="0"/>
    <s v="USD"/>
    <n v="1332114795"/>
    <n v="1326934395"/>
    <b v="0"/>
    <x v="29"/>
    <b v="0"/>
    <x v="2094"/>
    <n v="25"/>
    <x v="3"/>
    <s v="children's books"/>
    <x v="2762"/>
    <x v="2758"/>
  </r>
  <r>
    <n v="2763"/>
    <s v="My Christmas Star"/>
    <x v="2761"/>
    <n v="39400"/>
    <n v="90"/>
    <x v="2"/>
    <x v="0"/>
    <s v="USD"/>
    <n v="1369403684"/>
    <n v="1365515684"/>
    <b v="0"/>
    <x v="83"/>
    <b v="0"/>
    <x v="2095"/>
    <n v="30"/>
    <x v="3"/>
    <s v="children's books"/>
    <x v="2763"/>
    <x v="2759"/>
  </r>
  <r>
    <n v="2764"/>
    <s v="A Growing Adventure"/>
    <x v="2762"/>
    <n v="4000"/>
    <n v="45"/>
    <x v="2"/>
    <x v="0"/>
    <s v="USD"/>
    <n v="1338404400"/>
    <n v="1335855631"/>
    <b v="0"/>
    <x v="80"/>
    <b v="0"/>
    <x v="2096"/>
    <n v="11.25"/>
    <x v="3"/>
    <s v="children's books"/>
    <x v="2764"/>
    <x v="2760"/>
  </r>
  <r>
    <n v="2765"/>
    <s v="A Story Book For Kids: Technology and Everyday Life"/>
    <x v="2763"/>
    <n v="4000"/>
    <n v="0"/>
    <x v="2"/>
    <x v="0"/>
    <s v="USD"/>
    <n v="1351432428"/>
    <n v="1350050028"/>
    <b v="0"/>
    <x v="78"/>
    <b v="0"/>
    <x v="109"/>
    <e v="#DIV/0!"/>
    <x v="3"/>
    <s v="children's books"/>
    <x v="2765"/>
    <x v="2761"/>
  </r>
  <r>
    <n v="2766"/>
    <s v="Jambie"/>
    <x v="2764"/>
    <n v="5000"/>
    <n v="100"/>
    <x v="2"/>
    <x v="0"/>
    <s v="USD"/>
    <n v="1313078518"/>
    <n v="1310486518"/>
    <b v="0"/>
    <x v="80"/>
    <b v="0"/>
    <x v="172"/>
    <n v="25"/>
    <x v="3"/>
    <s v="children's books"/>
    <x v="2766"/>
    <x v="2762"/>
  </r>
  <r>
    <n v="2767"/>
    <s v="the Giant Turnip"/>
    <x v="2765"/>
    <n v="4000"/>
    <n v="34"/>
    <x v="2"/>
    <x v="5"/>
    <s v="CAD"/>
    <n v="1439766050"/>
    <n v="1434582050"/>
    <b v="0"/>
    <x v="83"/>
    <b v="0"/>
    <x v="1671"/>
    <n v="11.333333333333334"/>
    <x v="3"/>
    <s v="children's books"/>
    <x v="2767"/>
    <x v="2763"/>
  </r>
  <r>
    <n v="2768"/>
    <s v="It's Okay To Wait"/>
    <x v="2766"/>
    <n v="7000"/>
    <n v="1002"/>
    <x v="2"/>
    <x v="0"/>
    <s v="USD"/>
    <n v="1333028723"/>
    <n v="1330440323"/>
    <b v="0"/>
    <x v="69"/>
    <b v="0"/>
    <x v="2097"/>
    <n v="29.470588235294116"/>
    <x v="3"/>
    <s v="children's books"/>
    <x v="2768"/>
    <x v="2764"/>
  </r>
  <r>
    <n v="2769"/>
    <s v="Raph the Ninja Giraffe"/>
    <x v="2767"/>
    <n v="800"/>
    <n v="2"/>
    <x v="2"/>
    <x v="1"/>
    <s v="GBP"/>
    <n v="1401997790"/>
    <n v="1397677790"/>
    <b v="0"/>
    <x v="84"/>
    <b v="0"/>
    <x v="1161"/>
    <n v="1"/>
    <x v="3"/>
    <s v="children's books"/>
    <x v="2769"/>
    <x v="2765"/>
  </r>
  <r>
    <n v="2770"/>
    <s v="The Story Of Circle And Square"/>
    <x v="2768"/>
    <n v="20000"/>
    <n v="2082.25"/>
    <x v="2"/>
    <x v="0"/>
    <s v="USD"/>
    <n v="1395158130"/>
    <n v="1392569730"/>
    <b v="0"/>
    <x v="51"/>
    <b v="0"/>
    <x v="2098"/>
    <n v="63.098484848484851"/>
    <x v="3"/>
    <s v="children's books"/>
    <x v="2770"/>
    <x v="2766"/>
  </r>
  <r>
    <n v="2771"/>
    <s v="Hello Vermont (4 Seasons Children's Books)"/>
    <x v="2769"/>
    <n v="19980"/>
    <n v="0"/>
    <x v="2"/>
    <x v="0"/>
    <s v="USD"/>
    <n v="1359738000"/>
    <n v="1355489140"/>
    <b v="0"/>
    <x v="78"/>
    <b v="0"/>
    <x v="109"/>
    <e v="#DIV/0!"/>
    <x v="3"/>
    <s v="children's books"/>
    <x v="2771"/>
    <x v="2767"/>
  </r>
  <r>
    <n v="2772"/>
    <s v="Why Won't This Kid Go To Sleep?!? Goodnight, Kaiden!"/>
    <x v="2770"/>
    <n v="8000"/>
    <n v="0"/>
    <x v="2"/>
    <x v="0"/>
    <s v="USD"/>
    <n v="1381006294"/>
    <n v="1379710294"/>
    <b v="0"/>
    <x v="78"/>
    <b v="0"/>
    <x v="109"/>
    <e v="#DIV/0!"/>
    <x v="3"/>
    <s v="children's books"/>
    <x v="2772"/>
    <x v="2768"/>
  </r>
  <r>
    <n v="2773"/>
    <s v="The Boat That Couldn't Float"/>
    <x v="2771"/>
    <n v="530"/>
    <n v="1"/>
    <x v="2"/>
    <x v="5"/>
    <s v="CAD"/>
    <n v="1461530721"/>
    <n v="1460666721"/>
    <b v="0"/>
    <x v="29"/>
    <b v="0"/>
    <x v="2099"/>
    <n v="1"/>
    <x v="3"/>
    <s v="children's books"/>
    <x v="2773"/>
    <x v="2769"/>
  </r>
  <r>
    <n v="2774"/>
    <s v="Welcome to Jangala Tribal Warriors: Book One"/>
    <x v="2772"/>
    <n v="4000"/>
    <n v="570"/>
    <x v="2"/>
    <x v="0"/>
    <s v="USD"/>
    <n v="1362711728"/>
    <n v="1360119728"/>
    <b v="0"/>
    <x v="62"/>
    <b v="0"/>
    <x v="2100"/>
    <n v="43.846153846153847"/>
    <x v="3"/>
    <s v="children's books"/>
    <x v="2774"/>
    <x v="2770"/>
  </r>
  <r>
    <n v="2775"/>
    <s v="Kids Radio Klassics and Kids Radio Theatre"/>
    <x v="2773"/>
    <n v="5000"/>
    <n v="150"/>
    <x v="2"/>
    <x v="0"/>
    <s v="USD"/>
    <n v="1323994754"/>
    <n v="1321402754"/>
    <b v="0"/>
    <x v="84"/>
    <b v="0"/>
    <x v="419"/>
    <n v="75"/>
    <x v="3"/>
    <s v="children's books"/>
    <x v="2775"/>
    <x v="2771"/>
  </r>
  <r>
    <n v="2776"/>
    <s v="Superheroes That Make Differences"/>
    <x v="2774"/>
    <n v="21000"/>
    <n v="1655"/>
    <x v="2"/>
    <x v="0"/>
    <s v="USD"/>
    <n v="1434092876"/>
    <n v="1431414476"/>
    <b v="0"/>
    <x v="17"/>
    <b v="0"/>
    <x v="2101"/>
    <n v="45.972222222222221"/>
    <x v="3"/>
    <s v="children's books"/>
    <x v="2776"/>
    <x v="2772"/>
  </r>
  <r>
    <n v="2777"/>
    <s v="Mystical Woods    Micheal learns a lesson.     (Thank-you)"/>
    <x v="2775"/>
    <n v="3000"/>
    <n v="10"/>
    <x v="2"/>
    <x v="0"/>
    <s v="USD"/>
    <n v="1437149004"/>
    <n v="1434557004"/>
    <b v="0"/>
    <x v="29"/>
    <b v="0"/>
    <x v="119"/>
    <n v="10"/>
    <x v="3"/>
    <s v="children's books"/>
    <x v="2777"/>
    <x v="2773"/>
  </r>
  <r>
    <n v="2778"/>
    <s v="Mariah - A Children's Book with Included Doll Patterns"/>
    <x v="2776"/>
    <n v="5500"/>
    <n v="1405"/>
    <x v="2"/>
    <x v="0"/>
    <s v="USD"/>
    <n v="1409009306"/>
    <n v="1406417306"/>
    <b v="0"/>
    <x v="41"/>
    <b v="0"/>
    <x v="2102"/>
    <n v="93.666666666666671"/>
    <x v="3"/>
    <s v="children's books"/>
    <x v="2778"/>
    <x v="2774"/>
  </r>
  <r>
    <n v="2779"/>
    <s v="Our Moon... A book on life for both parents and children."/>
    <x v="2777"/>
    <n v="2500"/>
    <n v="53"/>
    <x v="2"/>
    <x v="0"/>
    <s v="USD"/>
    <n v="1448204621"/>
    <n v="1445609021"/>
    <b v="0"/>
    <x v="29"/>
    <b v="0"/>
    <x v="2103"/>
    <n v="53"/>
    <x v="3"/>
    <s v="children's books"/>
    <x v="2779"/>
    <x v="2775"/>
  </r>
  <r>
    <n v="2780"/>
    <s v="Travel with baby"/>
    <x v="2778"/>
    <n v="100000"/>
    <n v="0"/>
    <x v="2"/>
    <x v="13"/>
    <s v="EUR"/>
    <n v="1489142688"/>
    <n v="1486550688"/>
    <b v="0"/>
    <x v="78"/>
    <b v="0"/>
    <x v="109"/>
    <e v="#DIV/0!"/>
    <x v="3"/>
    <s v="children's books"/>
    <x v="2780"/>
    <x v="2776"/>
  </r>
  <r>
    <n v="2781"/>
    <s v="University of Utah presents V-Day 2015-The Vagina Monologues"/>
    <x v="2779"/>
    <n v="1250"/>
    <n v="1316"/>
    <x v="0"/>
    <x v="0"/>
    <s v="USD"/>
    <n v="1423724400"/>
    <n v="1421274954"/>
    <b v="0"/>
    <x v="33"/>
    <b v="1"/>
    <x v="2104"/>
    <n v="47"/>
    <x v="1"/>
    <s v="plays"/>
    <x v="2781"/>
    <x v="2777"/>
  </r>
  <r>
    <n v="2782"/>
    <s v="Better Than Ever Productions presents Geezer Game"/>
    <x v="2780"/>
    <n v="1000"/>
    <n v="1200"/>
    <x v="0"/>
    <x v="0"/>
    <s v="USD"/>
    <n v="1424149140"/>
    <n v="1421964718"/>
    <b v="0"/>
    <x v="59"/>
    <b v="1"/>
    <x v="43"/>
    <n v="66.666666666666671"/>
    <x v="1"/>
    <s v="plays"/>
    <x v="2782"/>
    <x v="2778"/>
  </r>
  <r>
    <n v="2783"/>
    <s v="As You Like It? by Purple Ostrich Productions"/>
    <x v="2781"/>
    <n v="1000"/>
    <n v="1145"/>
    <x v="0"/>
    <x v="1"/>
    <s v="GBP"/>
    <n v="1429793446"/>
    <n v="1428583846"/>
    <b v="0"/>
    <x v="42"/>
    <b v="1"/>
    <x v="1444"/>
    <n v="18.770491803278688"/>
    <x v="1"/>
    <s v="plays"/>
    <x v="2783"/>
    <x v="2779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x v="52"/>
    <b v="1"/>
    <x v="984"/>
    <n v="66.111111111111114"/>
    <x v="1"/>
    <s v="plays"/>
    <x v="2784"/>
    <x v="2780"/>
  </r>
  <r>
    <n v="2785"/>
    <s v="Henry VI: The War of the Roses"/>
    <x v="2783"/>
    <n v="5000"/>
    <n v="5234"/>
    <x v="0"/>
    <x v="0"/>
    <s v="USD"/>
    <n v="1470430800"/>
    <n v="1467865967"/>
    <b v="0"/>
    <x v="136"/>
    <b v="1"/>
    <x v="212"/>
    <n v="36.859154929577464"/>
    <x v="1"/>
    <s v="plays"/>
    <x v="2785"/>
    <x v="2781"/>
  </r>
  <r>
    <n v="2786"/>
    <s v="Fierce"/>
    <x v="2784"/>
    <n v="2500"/>
    <n v="2946"/>
    <x v="0"/>
    <x v="1"/>
    <s v="GBP"/>
    <n v="1404913180"/>
    <n v="1403703580"/>
    <b v="0"/>
    <x v="142"/>
    <b v="1"/>
    <x v="2105"/>
    <n v="39.810810810810814"/>
    <x v="1"/>
    <s v="plays"/>
    <x v="2786"/>
    <x v="2782"/>
  </r>
  <r>
    <n v="2787"/>
    <s v="Oracle b*sides and Hawkeye Plainview present SUPER-WELLESIAN"/>
    <x v="2785"/>
    <n v="1000"/>
    <n v="1197"/>
    <x v="0"/>
    <x v="0"/>
    <s v="USD"/>
    <n v="1405658752"/>
    <n v="1403066752"/>
    <b v="0"/>
    <x v="44"/>
    <b v="1"/>
    <x v="2106"/>
    <n v="31.5"/>
    <x v="1"/>
    <s v="plays"/>
    <x v="2787"/>
    <x v="2783"/>
  </r>
  <r>
    <n v="2788"/>
    <s v="ACT Underground Theatre, TLDC"/>
    <x v="2786"/>
    <n v="2000"/>
    <n v="2050"/>
    <x v="0"/>
    <x v="0"/>
    <s v="USD"/>
    <n v="1469811043"/>
    <n v="1467219043"/>
    <b v="0"/>
    <x v="9"/>
    <b v="1"/>
    <x v="78"/>
    <n v="102.5"/>
    <x v="1"/>
    <s v="plays"/>
    <x v="2788"/>
    <x v="2784"/>
  </r>
  <r>
    <n v="2789"/>
    <s v="The Adventurers Club"/>
    <x v="2787"/>
    <n v="3000"/>
    <n v="3035"/>
    <x v="0"/>
    <x v="0"/>
    <s v="USD"/>
    <n v="1426132800"/>
    <n v="1424477934"/>
    <b v="0"/>
    <x v="54"/>
    <b v="1"/>
    <x v="2107"/>
    <n v="126.45833333333333"/>
    <x v="1"/>
    <s v="plays"/>
    <x v="2789"/>
    <x v="2785"/>
  </r>
  <r>
    <n v="2790"/>
    <s v="Help us get &quot;Old Friends&quot; to the El Portal!!!"/>
    <x v="2788"/>
    <n v="3000"/>
    <n v="3160"/>
    <x v="0"/>
    <x v="0"/>
    <s v="USD"/>
    <n v="1423693903"/>
    <n v="1421101903"/>
    <b v="0"/>
    <x v="36"/>
    <b v="1"/>
    <x v="2108"/>
    <n v="47.878787878787875"/>
    <x v="1"/>
    <s v="plays"/>
    <x v="2790"/>
    <x v="2786"/>
  </r>
  <r>
    <n v="2791"/>
    <s v="A Philosophical Protest! One Act Play, One Act Cabaret."/>
    <x v="2789"/>
    <n v="2000"/>
    <n v="2050"/>
    <x v="0"/>
    <x v="0"/>
    <s v="USD"/>
    <n v="1473393600"/>
    <n v="1470778559"/>
    <b v="0"/>
    <x v="33"/>
    <b v="1"/>
    <x v="78"/>
    <n v="73.214285714285708"/>
    <x v="1"/>
    <s v="plays"/>
    <x v="2791"/>
    <x v="2787"/>
  </r>
  <r>
    <n v="2792"/>
    <s v="That Still Small Voice Stage Play"/>
    <x v="2790"/>
    <n v="2000"/>
    <n v="2152"/>
    <x v="0"/>
    <x v="0"/>
    <s v="USD"/>
    <n v="1439357559"/>
    <n v="1435469559"/>
    <b v="0"/>
    <x v="54"/>
    <b v="1"/>
    <x v="2109"/>
    <n v="89.666666666666671"/>
    <x v="1"/>
    <s v="plays"/>
    <x v="2792"/>
    <x v="2788"/>
  </r>
  <r>
    <n v="2793"/>
    <s v="THE GOODS Theatre Company Premiere DROPPED @ Old Fitz"/>
    <x v="2791"/>
    <n v="10000"/>
    <n v="11056.75"/>
    <x v="0"/>
    <x v="2"/>
    <s v="AUD"/>
    <n v="1437473005"/>
    <n v="1434881005"/>
    <b v="0"/>
    <x v="196"/>
    <b v="1"/>
    <x v="2110"/>
    <n v="151.4623287671233"/>
    <x v="1"/>
    <s v="plays"/>
    <x v="2793"/>
    <x v="2789"/>
  </r>
  <r>
    <n v="2794"/>
    <s v="Dusk Theatre Company presents... Macbeth Rebothered"/>
    <x v="2792"/>
    <n v="50"/>
    <n v="75"/>
    <x v="0"/>
    <x v="1"/>
    <s v="GBP"/>
    <n v="1457031600"/>
    <n v="1455640559"/>
    <b v="0"/>
    <x v="83"/>
    <b v="1"/>
    <x v="2111"/>
    <n v="25"/>
    <x v="1"/>
    <s v="plays"/>
    <x v="2794"/>
    <x v="2790"/>
  </r>
  <r>
    <n v="2795"/>
    <s v="Good Men Wanted at ANT Fest"/>
    <x v="2793"/>
    <n v="700"/>
    <n v="730"/>
    <x v="0"/>
    <x v="0"/>
    <s v="USD"/>
    <n v="1402095600"/>
    <n v="1400675841"/>
    <b v="0"/>
    <x v="9"/>
    <b v="1"/>
    <x v="2112"/>
    <n v="36.5"/>
    <x v="1"/>
    <s v="plays"/>
    <x v="2795"/>
    <x v="2791"/>
  </r>
  <r>
    <n v="2796"/>
    <s v="Fishcakes"/>
    <x v="2794"/>
    <n v="800"/>
    <n v="924"/>
    <x v="0"/>
    <x v="1"/>
    <s v="GBP"/>
    <n v="1404564028"/>
    <n v="1401972028"/>
    <b v="0"/>
    <x v="64"/>
    <b v="1"/>
    <x v="2113"/>
    <n v="44"/>
    <x v="1"/>
    <s v="plays"/>
    <x v="2796"/>
    <x v="2792"/>
  </r>
  <r>
    <n v="2797"/>
    <s v="Once Upon A Nightmare"/>
    <x v="2795"/>
    <n v="8000"/>
    <n v="8211.61"/>
    <x v="0"/>
    <x v="1"/>
    <s v="GBP"/>
    <n v="1404858840"/>
    <n v="1402266840"/>
    <b v="0"/>
    <x v="225"/>
    <b v="1"/>
    <x v="2114"/>
    <n v="87.357553191489373"/>
    <x v="1"/>
    <s v="plays"/>
    <x v="2797"/>
    <x v="2793"/>
  </r>
  <r>
    <n v="2798"/>
    <s v="Happy to Help: A New Play About the Supermarket Industry"/>
    <x v="2796"/>
    <n v="5000"/>
    <n v="5070"/>
    <x v="0"/>
    <x v="1"/>
    <s v="GBP"/>
    <n v="1438358400"/>
    <n v="1437063121"/>
    <b v="0"/>
    <x v="237"/>
    <b v="1"/>
    <x v="578"/>
    <n v="36.474820143884891"/>
    <x v="1"/>
    <s v="plays"/>
    <x v="2798"/>
    <x v="2794"/>
  </r>
  <r>
    <n v="2799"/>
    <s v="Yuri in Edinburgh"/>
    <x v="2797"/>
    <n v="5000"/>
    <n v="5831.74"/>
    <x v="0"/>
    <x v="1"/>
    <s v="GBP"/>
    <n v="1466179200"/>
    <n v="1463466070"/>
    <b v="0"/>
    <x v="208"/>
    <b v="1"/>
    <x v="2115"/>
    <n v="44.859538461538463"/>
    <x v="1"/>
    <s v="plays"/>
    <x v="2799"/>
    <x v="2795"/>
  </r>
  <r>
    <n v="2800"/>
    <s v="EUTCo presents 'One Flew Over the Cuckoo's Nest'"/>
    <x v="2798"/>
    <n v="1000"/>
    <n v="1330"/>
    <x v="0"/>
    <x v="1"/>
    <s v="GBP"/>
    <n v="1420377366"/>
    <n v="1415193366"/>
    <b v="0"/>
    <x v="162"/>
    <b v="1"/>
    <x v="2116"/>
    <n v="42.903225806451616"/>
    <x v="1"/>
    <s v="plays"/>
    <x v="2800"/>
    <x v="2796"/>
  </r>
  <r>
    <n v="2801"/>
    <s v="A Dream Play"/>
    <x v="2799"/>
    <n v="500"/>
    <n v="666"/>
    <x v="0"/>
    <x v="2"/>
    <s v="AUD"/>
    <n v="1412938800"/>
    <n v="1411019409"/>
    <b v="0"/>
    <x v="62"/>
    <b v="1"/>
    <x v="2117"/>
    <n v="51.230769230769234"/>
    <x v="1"/>
    <s v="plays"/>
    <x v="2801"/>
    <x v="2797"/>
  </r>
  <r>
    <n v="2802"/>
    <s v="The Eulogy of Toby Peach - Edinburgh Festival 2015"/>
    <x v="2800"/>
    <n v="3000"/>
    <n v="3055"/>
    <x v="0"/>
    <x v="1"/>
    <s v="GBP"/>
    <n v="1438875107"/>
    <n v="1436283107"/>
    <b v="0"/>
    <x v="240"/>
    <b v="1"/>
    <x v="2118"/>
    <n v="33.944444444444443"/>
    <x v="1"/>
    <s v="plays"/>
    <x v="2802"/>
    <x v="2798"/>
  </r>
  <r>
    <n v="2803"/>
    <s v="Princess Cut: A young girl's reality inside a TN sex ring"/>
    <x v="2801"/>
    <n v="10000"/>
    <n v="12795"/>
    <x v="0"/>
    <x v="0"/>
    <s v="USD"/>
    <n v="1437004800"/>
    <n v="1433295276"/>
    <b v="0"/>
    <x v="261"/>
    <b v="1"/>
    <x v="2119"/>
    <n v="90.744680851063833"/>
    <x v="1"/>
    <s v="plays"/>
    <x v="2803"/>
    <x v="2799"/>
  </r>
  <r>
    <n v="2804"/>
    <s v="The Piano Man"/>
    <x v="2802"/>
    <n v="1000"/>
    <n v="1150"/>
    <x v="0"/>
    <x v="1"/>
    <s v="GBP"/>
    <n v="1411987990"/>
    <n v="1409395990"/>
    <b v="0"/>
    <x v="23"/>
    <b v="1"/>
    <x v="935"/>
    <n v="50"/>
    <x v="1"/>
    <s v="plays"/>
    <x v="2804"/>
    <x v="2800"/>
  </r>
  <r>
    <n v="2805"/>
    <s v="ACOrN: A Crunch Or None --&gt; Edinburgh Fringe!"/>
    <x v="2803"/>
    <n v="400"/>
    <n v="440"/>
    <x v="0"/>
    <x v="1"/>
    <s v="GBP"/>
    <n v="1440245273"/>
    <n v="1438085273"/>
    <b v="0"/>
    <x v="59"/>
    <b v="1"/>
    <x v="1007"/>
    <n v="24.444444444444443"/>
    <x v="1"/>
    <s v="plays"/>
    <x v="2805"/>
    <x v="2801"/>
  </r>
  <r>
    <n v="2806"/>
    <s v="And Now: The World!"/>
    <x v="2804"/>
    <n v="3000"/>
    <n v="3363"/>
    <x v="0"/>
    <x v="1"/>
    <s v="GBP"/>
    <n v="1438772400"/>
    <n v="1435645490"/>
    <b v="0"/>
    <x v="88"/>
    <b v="1"/>
    <x v="2120"/>
    <n v="44.25"/>
    <x v="1"/>
    <s v="plays"/>
    <x v="2806"/>
    <x v="2802"/>
  </r>
  <r>
    <n v="2807"/>
    <s v="The Commission Theatre Co."/>
    <x v="2805"/>
    <n v="5000"/>
    <n v="6300"/>
    <x v="0"/>
    <x v="0"/>
    <s v="USD"/>
    <n v="1435611438"/>
    <n v="1433019438"/>
    <b v="0"/>
    <x v="251"/>
    <b v="1"/>
    <x v="582"/>
    <n v="67.741935483870961"/>
    <x v="1"/>
    <s v="plays"/>
    <x v="2807"/>
    <x v="2803"/>
  </r>
  <r>
    <n v="2808"/>
    <s v="PICNIC, by William Inge: An Inaugural Production"/>
    <x v="2806"/>
    <n v="4500"/>
    <n v="4511"/>
    <x v="0"/>
    <x v="0"/>
    <s v="USD"/>
    <n v="1440274735"/>
    <n v="1437682735"/>
    <b v="0"/>
    <x v="50"/>
    <b v="1"/>
    <x v="2121"/>
    <n v="65.376811594202906"/>
    <x v="1"/>
    <s v="plays"/>
    <x v="2808"/>
    <x v="2804"/>
  </r>
  <r>
    <n v="2809"/>
    <s v="Sugarglass Theatre"/>
    <x v="2807"/>
    <n v="2500"/>
    <n v="2560"/>
    <x v="0"/>
    <x v="0"/>
    <s v="USD"/>
    <n v="1459348740"/>
    <n v="1458647725"/>
    <b v="0"/>
    <x v="64"/>
    <b v="1"/>
    <x v="2122"/>
    <n v="121.9047619047619"/>
    <x v="1"/>
    <s v="plays"/>
    <x v="2809"/>
    <x v="2805"/>
  </r>
  <r>
    <n v="2810"/>
    <s v="Bring Bigger, Badder BRIEF HISTORY Back To The Stage!"/>
    <x v="2808"/>
    <n v="2500"/>
    <n v="2705"/>
    <x v="0"/>
    <x v="0"/>
    <s v="USD"/>
    <n v="1401595140"/>
    <n v="1398828064"/>
    <b v="0"/>
    <x v="7"/>
    <b v="1"/>
    <x v="2123"/>
    <n v="47.456140350877192"/>
    <x v="1"/>
    <s v="plays"/>
    <x v="2810"/>
    <x v="2806"/>
  </r>
  <r>
    <n v="2811"/>
    <s v="Ray Gunn and Starburst"/>
    <x v="2809"/>
    <n v="10000"/>
    <n v="10027"/>
    <x v="0"/>
    <x v="1"/>
    <s v="GBP"/>
    <n v="1424692503"/>
    <n v="1422100503"/>
    <b v="0"/>
    <x v="52"/>
    <b v="1"/>
    <x v="2124"/>
    <n v="92.842592592592595"/>
    <x v="1"/>
    <s v="plays"/>
    <x v="2811"/>
    <x v="2807"/>
  </r>
  <r>
    <n v="2812"/>
    <s v="BULL by Mike Bartlett at the Coal Mine Theatre"/>
    <x v="2810"/>
    <n v="5000"/>
    <n v="5665"/>
    <x v="0"/>
    <x v="5"/>
    <s v="CAD"/>
    <n v="1428292800"/>
    <n v="1424368298"/>
    <b v="0"/>
    <x v="183"/>
    <b v="1"/>
    <x v="2125"/>
    <n v="68.253012048192772"/>
    <x v="1"/>
    <s v="plays"/>
    <x v="2812"/>
    <x v="2808"/>
  </r>
  <r>
    <n v="2813"/>
    <s v="Hi, Are You Single? by Ryan J. Haddad"/>
    <x v="2811"/>
    <n v="2800"/>
    <n v="3572.12"/>
    <x v="0"/>
    <x v="0"/>
    <s v="USD"/>
    <n v="1481737761"/>
    <n v="1479577761"/>
    <b v="0"/>
    <x v="93"/>
    <b v="1"/>
    <x v="2126"/>
    <n v="37.209583333333335"/>
    <x v="1"/>
    <s v="plays"/>
    <x v="2813"/>
    <x v="2809"/>
  </r>
  <r>
    <n v="2814"/>
    <s v="Stitching by Anthony Neilson"/>
    <x v="2812"/>
    <n v="1500"/>
    <n v="1616"/>
    <x v="0"/>
    <x v="1"/>
    <s v="GBP"/>
    <n v="1431164115"/>
    <n v="1428572115"/>
    <b v="0"/>
    <x v="31"/>
    <b v="1"/>
    <x v="2127"/>
    <n v="25.25"/>
    <x v="1"/>
    <s v="plays"/>
    <x v="2814"/>
    <x v="2810"/>
  </r>
  <r>
    <n v="2815"/>
    <s v="Widow's Wedding Dress"/>
    <x v="2813"/>
    <n v="250"/>
    <n v="605"/>
    <x v="0"/>
    <x v="5"/>
    <s v="CAD"/>
    <n v="1470595109"/>
    <n v="1468003109"/>
    <b v="0"/>
    <x v="25"/>
    <b v="1"/>
    <x v="1003"/>
    <n v="43.214285714285715"/>
    <x v="1"/>
    <s v="plays"/>
    <x v="2815"/>
    <x v="2811"/>
  </r>
  <r>
    <n v="2816"/>
    <s v="In My Head - A new mental health theatre project"/>
    <x v="2814"/>
    <n v="3000"/>
    <n v="4247"/>
    <x v="0"/>
    <x v="1"/>
    <s v="GBP"/>
    <n v="1438531200"/>
    <n v="1435921992"/>
    <b v="0"/>
    <x v="39"/>
    <b v="1"/>
    <x v="2128"/>
    <n v="25.130177514792898"/>
    <x v="1"/>
    <s v="plays"/>
    <x v="2816"/>
    <x v="2812"/>
  </r>
  <r>
    <n v="2817"/>
    <s v="After The End"/>
    <x v="2815"/>
    <n v="600"/>
    <n v="780"/>
    <x v="0"/>
    <x v="1"/>
    <s v="GBP"/>
    <n v="1425136462"/>
    <n v="1421680462"/>
    <b v="0"/>
    <x v="51"/>
    <b v="1"/>
    <x v="2129"/>
    <n v="23.636363636363637"/>
    <x v="1"/>
    <s v="plays"/>
    <x v="2817"/>
    <x v="2813"/>
  </r>
  <r>
    <n v="2818"/>
    <s v="Joe West's THEATER OF DEATH"/>
    <x v="2816"/>
    <n v="10000"/>
    <n v="10603"/>
    <x v="0"/>
    <x v="0"/>
    <s v="USD"/>
    <n v="1443018086"/>
    <n v="1441290086"/>
    <b v="0"/>
    <x v="332"/>
    <b v="1"/>
    <x v="2130"/>
    <n v="103.95098039215686"/>
    <x v="1"/>
    <s v="plays"/>
    <x v="2818"/>
    <x v="2814"/>
  </r>
  <r>
    <n v="2819"/>
    <s v="Make TES a success at The Edinburgh Fringe Fest"/>
    <x v="2817"/>
    <n v="5000"/>
    <n v="5240"/>
    <x v="0"/>
    <x v="1"/>
    <s v="GBP"/>
    <n v="1434285409"/>
    <n v="1431693409"/>
    <b v="0"/>
    <x v="201"/>
    <b v="1"/>
    <x v="2131"/>
    <n v="50.384615384615387"/>
    <x v="1"/>
    <s v="plays"/>
    <x v="2819"/>
    <x v="2815"/>
  </r>
  <r>
    <n v="2820"/>
    <s v="MTA's National Theatre Connections Show!"/>
    <x v="2818"/>
    <n v="200"/>
    <n v="272"/>
    <x v="0"/>
    <x v="1"/>
    <s v="GBP"/>
    <n v="1456444800"/>
    <n v="1454337589"/>
    <b v="0"/>
    <x v="9"/>
    <b v="1"/>
    <x v="1627"/>
    <n v="13.6"/>
    <x v="1"/>
    <s v="plays"/>
    <x v="2820"/>
    <x v="2816"/>
  </r>
  <r>
    <n v="2821"/>
    <s v="Muscovado: BurntOut's new play about slavery in Barbados"/>
    <x v="2819"/>
    <n v="1000"/>
    <n v="1000"/>
    <x v="0"/>
    <x v="1"/>
    <s v="GBP"/>
    <n v="1411510135"/>
    <n v="1408918135"/>
    <b v="0"/>
    <x v="2"/>
    <b v="1"/>
    <x v="31"/>
    <n v="28.571428571428573"/>
    <x v="1"/>
    <s v="plays"/>
    <x v="2821"/>
    <x v="2817"/>
  </r>
  <r>
    <n v="2822"/>
    <s v="Theatre Forever's The Nature Crown"/>
    <x v="2820"/>
    <n v="6000"/>
    <n v="6000"/>
    <x v="0"/>
    <x v="0"/>
    <s v="USD"/>
    <n v="1427469892"/>
    <n v="1424881492"/>
    <b v="0"/>
    <x v="225"/>
    <b v="1"/>
    <x v="31"/>
    <n v="63.829787234042556"/>
    <x v="1"/>
    <s v="plays"/>
    <x v="2822"/>
    <x v="2818"/>
  </r>
  <r>
    <n v="2823"/>
    <s v="Seliges Theater presents &quot;The God of Carnage&quot;"/>
    <x v="2821"/>
    <n v="100"/>
    <n v="124"/>
    <x v="0"/>
    <x v="1"/>
    <s v="GBP"/>
    <n v="1427842740"/>
    <n v="1425428206"/>
    <b v="0"/>
    <x v="25"/>
    <b v="1"/>
    <x v="1014"/>
    <n v="8.8571428571428577"/>
    <x v="1"/>
    <s v="plays"/>
    <x v="2823"/>
    <x v="2819"/>
  </r>
  <r>
    <n v="2824"/>
    <s v="The Rooftop"/>
    <x v="2822"/>
    <n v="650"/>
    <n v="760"/>
    <x v="0"/>
    <x v="0"/>
    <s v="USD"/>
    <n v="1434159780"/>
    <n v="1431412196"/>
    <b v="0"/>
    <x v="41"/>
    <b v="1"/>
    <x v="2132"/>
    <n v="50.666666666666664"/>
    <x v="1"/>
    <s v="plays"/>
    <x v="2824"/>
    <x v="2820"/>
  </r>
  <r>
    <n v="2825"/>
    <s v="The Night Before Christmas"/>
    <x v="2823"/>
    <n v="3000"/>
    <n v="3100"/>
    <x v="0"/>
    <x v="1"/>
    <s v="GBP"/>
    <n v="1449255686"/>
    <n v="1446663686"/>
    <b v="0"/>
    <x v="13"/>
    <b v="1"/>
    <x v="101"/>
    <n v="60.784313725490193"/>
    <x v="1"/>
    <s v="plays"/>
    <x v="2825"/>
    <x v="2821"/>
  </r>
  <r>
    <n v="2826"/>
    <s v="Mickey &amp; Worm: The Tour"/>
    <x v="2824"/>
    <n v="2000"/>
    <n v="2155"/>
    <x v="0"/>
    <x v="0"/>
    <s v="USD"/>
    <n v="1436511600"/>
    <n v="1434415812"/>
    <b v="0"/>
    <x v="10"/>
    <b v="1"/>
    <x v="2133"/>
    <n v="113.42105263157895"/>
    <x v="1"/>
    <s v="plays"/>
    <x v="2826"/>
    <x v="2822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x v="23"/>
    <b v="1"/>
    <x v="966"/>
    <n v="104.56521739130434"/>
    <x v="1"/>
    <s v="plays"/>
    <x v="2827"/>
    <x v="2823"/>
  </r>
  <r>
    <n v="2828"/>
    <s v="Peace In Our Time"/>
    <x v="2826"/>
    <n v="9500"/>
    <n v="9536"/>
    <x v="0"/>
    <x v="1"/>
    <s v="GBP"/>
    <n v="1443826800"/>
    <n v="1441606869"/>
    <b v="0"/>
    <x v="174"/>
    <b v="1"/>
    <x v="2134"/>
    <n v="98.30927835051547"/>
    <x v="1"/>
    <s v="plays"/>
    <x v="2828"/>
    <x v="2824"/>
  </r>
  <r>
    <n v="2829"/>
    <s v="MUMBURGER by Sarah Kosar"/>
    <x v="2827"/>
    <n v="2500"/>
    <n v="2663"/>
    <x v="0"/>
    <x v="1"/>
    <s v="GBP"/>
    <n v="1464863118"/>
    <n v="1462443918"/>
    <b v="0"/>
    <x v="88"/>
    <b v="1"/>
    <x v="2135"/>
    <n v="35.039473684210527"/>
    <x v="1"/>
    <s v="plays"/>
    <x v="2829"/>
    <x v="2825"/>
  </r>
  <r>
    <n v="2830"/>
    <s v="Nakhtik and Avalon"/>
    <x v="2828"/>
    <n v="3000"/>
    <n v="3000"/>
    <x v="0"/>
    <x v="0"/>
    <s v="USD"/>
    <n v="1399867140"/>
    <n v="1398802148"/>
    <b v="0"/>
    <x v="202"/>
    <b v="1"/>
    <x v="31"/>
    <n v="272.72727272727275"/>
    <x v="1"/>
    <s v="plays"/>
    <x v="2830"/>
    <x v="2826"/>
  </r>
  <r>
    <n v="2831"/>
    <s v="Tackett &amp; Pyke put on a Play"/>
    <x v="2829"/>
    <n v="3000"/>
    <n v="3320"/>
    <x v="0"/>
    <x v="0"/>
    <s v="USD"/>
    <n v="1437076070"/>
    <n v="1434484070"/>
    <b v="0"/>
    <x v="47"/>
    <b v="1"/>
    <x v="1934"/>
    <n v="63.846153846153847"/>
    <x v="1"/>
    <s v="plays"/>
    <x v="2831"/>
    <x v="2827"/>
  </r>
  <r>
    <n v="2832"/>
    <s v="Secret Diaries"/>
    <x v="2830"/>
    <n v="2500"/>
    <n v="2867.99"/>
    <x v="0"/>
    <x v="1"/>
    <s v="GBP"/>
    <n v="1416780000"/>
    <n v="1414342894"/>
    <b v="0"/>
    <x v="195"/>
    <b v="1"/>
    <x v="2136"/>
    <n v="30.189368421052631"/>
    <x v="1"/>
    <s v="plays"/>
    <x v="2832"/>
    <x v="2828"/>
  </r>
  <r>
    <n v="2833"/>
    <s v="Star Man Rocket Man"/>
    <x v="2831"/>
    <n v="2700"/>
    <n v="2923"/>
    <x v="0"/>
    <x v="0"/>
    <s v="USD"/>
    <n v="1444528800"/>
    <n v="1442804633"/>
    <b v="0"/>
    <x v="2"/>
    <b v="1"/>
    <x v="2137"/>
    <n v="83.51428571428572"/>
    <x v="1"/>
    <s v="plays"/>
    <x v="2833"/>
    <x v="2829"/>
  </r>
  <r>
    <n v="2834"/>
    <s v="Thank You For Smoking"/>
    <x v="2832"/>
    <n v="800"/>
    <n v="1360"/>
    <x v="0"/>
    <x v="1"/>
    <s v="GBP"/>
    <n v="1422658930"/>
    <n v="1421362930"/>
    <b v="0"/>
    <x v="64"/>
    <b v="1"/>
    <x v="2138"/>
    <n v="64.761904761904759"/>
    <x v="1"/>
    <s v="plays"/>
    <x v="2834"/>
    <x v="2830"/>
  </r>
  <r>
    <n v="2835"/>
    <s v="Land of the Three Towers"/>
    <x v="2833"/>
    <n v="1000"/>
    <n v="1870.99"/>
    <x v="0"/>
    <x v="1"/>
    <s v="GBP"/>
    <n v="1449273600"/>
    <n v="1446742417"/>
    <b v="0"/>
    <x v="251"/>
    <b v="1"/>
    <x v="2139"/>
    <n v="20.118172043010752"/>
    <x v="1"/>
    <s v="plays"/>
    <x v="2835"/>
    <x v="2831"/>
  </r>
  <r>
    <n v="2836"/>
    <s v="&quot;The Colored Museum&quot; by George C. Wolfe"/>
    <x v="2834"/>
    <n v="450"/>
    <n v="485"/>
    <x v="0"/>
    <x v="0"/>
    <s v="USD"/>
    <n v="1487393940"/>
    <n v="1484115418"/>
    <b v="0"/>
    <x v="202"/>
    <b v="1"/>
    <x v="919"/>
    <n v="44.090909090909093"/>
    <x v="1"/>
    <s v="plays"/>
    <x v="2836"/>
    <x v="2832"/>
  </r>
  <r>
    <n v="2837"/>
    <s v="Stop the tempo - ThÃ©Ã¢tre Prospero- salle intime"/>
    <x v="2835"/>
    <n v="850"/>
    <n v="850"/>
    <x v="0"/>
    <x v="5"/>
    <s v="CAD"/>
    <n v="1449701284"/>
    <n v="1446241684"/>
    <b v="0"/>
    <x v="64"/>
    <b v="1"/>
    <x v="31"/>
    <n v="40.476190476190474"/>
    <x v="1"/>
    <s v="plays"/>
    <x v="2837"/>
    <x v="2833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x v="241"/>
    <b v="1"/>
    <x v="966"/>
    <n v="44.537037037037038"/>
    <x v="1"/>
    <s v="plays"/>
    <x v="2838"/>
    <x v="2834"/>
  </r>
  <r>
    <n v="2839"/>
    <s v="&quot;The Annual Neighborhood Garage Tour&quot;"/>
    <x v="2837"/>
    <n v="3500"/>
    <n v="3900"/>
    <x v="0"/>
    <x v="0"/>
    <s v="USD"/>
    <n v="1408942740"/>
    <n v="1406958354"/>
    <b v="0"/>
    <x v="162"/>
    <b v="1"/>
    <x v="2140"/>
    <n v="125.80645161290323"/>
    <x v="1"/>
    <s v="plays"/>
    <x v="2839"/>
    <x v="2835"/>
  </r>
  <r>
    <n v="2840"/>
    <s v="Scarlet at Southwark Playhouse - Theatre Renegade"/>
    <x v="2838"/>
    <n v="2500"/>
    <n v="2600"/>
    <x v="0"/>
    <x v="1"/>
    <s v="GBP"/>
    <n v="1426698000"/>
    <n v="1424825479"/>
    <b v="0"/>
    <x v="462"/>
    <b v="1"/>
    <x v="87"/>
    <n v="19.696969696969695"/>
    <x v="1"/>
    <s v="plays"/>
    <x v="2840"/>
    <x v="2836"/>
  </r>
  <r>
    <n v="2841"/>
    <s v="The Dead Loss"/>
    <x v="2839"/>
    <n v="1000"/>
    <n v="10"/>
    <x v="2"/>
    <x v="1"/>
    <s v="GBP"/>
    <n v="1450032297"/>
    <n v="1444844697"/>
    <b v="0"/>
    <x v="29"/>
    <b v="0"/>
    <x v="460"/>
    <n v="10"/>
    <x v="1"/>
    <s v="plays"/>
    <x v="2841"/>
    <x v="2837"/>
  </r>
  <r>
    <n v="2842"/>
    <s v="HIDDEN: The FCO Plays"/>
    <x v="2840"/>
    <n v="1500"/>
    <n v="0"/>
    <x v="2"/>
    <x v="1"/>
    <s v="GBP"/>
    <n v="1403348400"/>
    <n v="1401058295"/>
    <b v="0"/>
    <x v="78"/>
    <b v="0"/>
    <x v="109"/>
    <e v="#DIV/0!"/>
    <x v="1"/>
    <s v="plays"/>
    <x v="2842"/>
    <x v="2838"/>
  </r>
  <r>
    <n v="2843"/>
    <s v="Summer Adaptation of Fallen Angels"/>
    <x v="2841"/>
    <n v="1200"/>
    <n v="0"/>
    <x v="2"/>
    <x v="0"/>
    <s v="USD"/>
    <n v="1465790400"/>
    <n v="1462210950"/>
    <b v="0"/>
    <x v="78"/>
    <b v="0"/>
    <x v="109"/>
    <e v="#DIV/0!"/>
    <x v="1"/>
    <s v="plays"/>
    <x v="2843"/>
    <x v="2839"/>
  </r>
  <r>
    <n v="2844"/>
    <s v="KabarettstÃ¼ck &quot;Dicht in da Nochtschicht&quot;"/>
    <x v="2842"/>
    <n v="550"/>
    <n v="30"/>
    <x v="2"/>
    <x v="15"/>
    <s v="EUR"/>
    <n v="1483535180"/>
    <n v="1480943180"/>
    <b v="0"/>
    <x v="29"/>
    <b v="0"/>
    <x v="2141"/>
    <n v="30"/>
    <x v="1"/>
    <s v="plays"/>
    <x v="2844"/>
    <x v="2840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x v="70"/>
    <b v="0"/>
    <x v="2142"/>
    <n v="60.666666666666664"/>
    <x v="1"/>
    <s v="plays"/>
    <x v="2845"/>
    <x v="2841"/>
  </r>
  <r>
    <n v="2846"/>
    <s v="SIN, The Stage Play-Spreading Awareness One City At A Time"/>
    <x v="2844"/>
    <n v="8000"/>
    <n v="0"/>
    <x v="2"/>
    <x v="0"/>
    <s v="USD"/>
    <n v="1432917394"/>
    <n v="1429029394"/>
    <b v="0"/>
    <x v="78"/>
    <b v="0"/>
    <x v="109"/>
    <e v="#DIV/0!"/>
    <x v="1"/>
    <s v="plays"/>
    <x v="2846"/>
    <x v="2842"/>
  </r>
  <r>
    <n v="2847"/>
    <s v="COLOR ME"/>
    <x v="2845"/>
    <n v="2000"/>
    <n v="0"/>
    <x v="2"/>
    <x v="0"/>
    <s v="USD"/>
    <n v="1464031265"/>
    <n v="1458847265"/>
    <b v="0"/>
    <x v="78"/>
    <b v="0"/>
    <x v="109"/>
    <e v="#DIV/0!"/>
    <x v="1"/>
    <s v="plays"/>
    <x v="2847"/>
    <x v="2843"/>
  </r>
  <r>
    <n v="2848"/>
    <s v="Hurricane Katrina 10th Anniversary: Brothers from the Bottom"/>
    <x v="2846"/>
    <n v="35000"/>
    <n v="70"/>
    <x v="2"/>
    <x v="0"/>
    <s v="USD"/>
    <n v="1432913659"/>
    <n v="1430321659"/>
    <b v="0"/>
    <x v="83"/>
    <b v="0"/>
    <x v="418"/>
    <n v="23.333333333333332"/>
    <x v="1"/>
    <s v="plays"/>
    <x v="2848"/>
    <x v="2844"/>
  </r>
  <r>
    <n v="2849"/>
    <s v="100, Acre Wood"/>
    <x v="2847"/>
    <n v="500"/>
    <n v="5"/>
    <x v="2"/>
    <x v="1"/>
    <s v="GBP"/>
    <n v="1461406600"/>
    <n v="1458814600"/>
    <b v="0"/>
    <x v="29"/>
    <b v="0"/>
    <x v="460"/>
    <n v="5"/>
    <x v="1"/>
    <s v="plays"/>
    <x v="2849"/>
    <x v="2845"/>
  </r>
  <r>
    <n v="2850"/>
    <s v="Romeo and Juliet...Choose Your Own Ending"/>
    <x v="2848"/>
    <n v="8000"/>
    <n v="311"/>
    <x v="2"/>
    <x v="0"/>
    <s v="USD"/>
    <n v="1409962211"/>
    <n v="1407370211"/>
    <b v="0"/>
    <x v="62"/>
    <b v="0"/>
    <x v="2143"/>
    <n v="23.923076923076923"/>
    <x v="1"/>
    <s v="plays"/>
    <x v="2850"/>
    <x v="2846"/>
  </r>
  <r>
    <n v="2851"/>
    <s v="The Divideâ€ A Great New Controversial Play."/>
    <x v="2849"/>
    <n v="4500"/>
    <n v="0"/>
    <x v="2"/>
    <x v="17"/>
    <s v="EUR"/>
    <n v="1454109420"/>
    <n v="1453334629"/>
    <b v="0"/>
    <x v="78"/>
    <b v="0"/>
    <x v="109"/>
    <e v="#DIV/0!"/>
    <x v="1"/>
    <s v="plays"/>
    <x v="2851"/>
    <x v="2847"/>
  </r>
  <r>
    <n v="2852"/>
    <s v="Freedom Train"/>
    <x v="2850"/>
    <n v="5000"/>
    <n v="95"/>
    <x v="2"/>
    <x v="0"/>
    <s v="USD"/>
    <n v="1403312703"/>
    <n v="1400720703"/>
    <b v="0"/>
    <x v="79"/>
    <b v="0"/>
    <x v="1160"/>
    <n v="15.833333333333334"/>
    <x v="1"/>
    <s v="plays"/>
    <x v="2852"/>
    <x v="2848"/>
  </r>
  <r>
    <n v="2853"/>
    <s v="Eighteen Months- A Love Story Interrupted"/>
    <x v="2851"/>
    <n v="9500"/>
    <n v="0"/>
    <x v="2"/>
    <x v="5"/>
    <s v="CAD"/>
    <n v="1410669297"/>
    <n v="1405485297"/>
    <b v="0"/>
    <x v="78"/>
    <b v="0"/>
    <x v="109"/>
    <e v="#DIV/0!"/>
    <x v="1"/>
    <s v="plays"/>
    <x v="2853"/>
    <x v="2849"/>
  </r>
  <r>
    <n v="2854"/>
    <s v="Ultimate Political Selfie!"/>
    <x v="2852"/>
    <n v="1000"/>
    <n v="417"/>
    <x v="2"/>
    <x v="1"/>
    <s v="GBP"/>
    <n v="1431018719"/>
    <n v="1429290719"/>
    <b v="0"/>
    <x v="25"/>
    <b v="0"/>
    <x v="2144"/>
    <n v="29.785714285714285"/>
    <x v="1"/>
    <s v="plays"/>
    <x v="2854"/>
    <x v="2850"/>
  </r>
  <r>
    <n v="2855"/>
    <s v="STAGE READING for TETCNY"/>
    <x v="2853"/>
    <n v="600"/>
    <n v="300"/>
    <x v="2"/>
    <x v="0"/>
    <s v="USD"/>
    <n v="1454110440"/>
    <n v="1451607071"/>
    <b v="0"/>
    <x v="81"/>
    <b v="0"/>
    <x v="2145"/>
    <n v="60"/>
    <x v="1"/>
    <s v="plays"/>
    <x v="2855"/>
    <x v="2851"/>
  </r>
  <r>
    <n v="2856"/>
    <s v="The JOkeress Going Live"/>
    <x v="2854"/>
    <n v="3000"/>
    <n v="146"/>
    <x v="2"/>
    <x v="0"/>
    <s v="USD"/>
    <n v="1439069640"/>
    <n v="1433897647"/>
    <b v="0"/>
    <x v="79"/>
    <b v="0"/>
    <x v="2146"/>
    <n v="24.333333333333332"/>
    <x v="1"/>
    <s v="plays"/>
    <x v="2856"/>
    <x v="2852"/>
  </r>
  <r>
    <n v="2857"/>
    <s v="Los Tradicionales"/>
    <x v="2855"/>
    <n v="38000"/>
    <n v="7500"/>
    <x v="2"/>
    <x v="14"/>
    <s v="MXN"/>
    <n v="1487613600"/>
    <n v="1482444295"/>
    <b v="0"/>
    <x v="41"/>
    <b v="0"/>
    <x v="2147"/>
    <n v="500"/>
    <x v="1"/>
    <s v="plays"/>
    <x v="2857"/>
    <x v="2853"/>
  </r>
  <r>
    <n v="2858"/>
    <s v="Gay Party Superposh 'Winter Wonderland'"/>
    <x v="2856"/>
    <n v="1000"/>
    <n v="0"/>
    <x v="2"/>
    <x v="9"/>
    <s v="EUR"/>
    <n v="1417778880"/>
    <n v="1415711095"/>
    <b v="0"/>
    <x v="78"/>
    <b v="0"/>
    <x v="109"/>
    <e v="#DIV/0!"/>
    <x v="1"/>
    <s v="plays"/>
    <x v="2858"/>
    <x v="2854"/>
  </r>
  <r>
    <n v="2859"/>
    <s v="Grover Theatre Company (GTC)"/>
    <x v="2857"/>
    <n v="2000"/>
    <n v="35"/>
    <x v="2"/>
    <x v="2"/>
    <s v="AUD"/>
    <n v="1444984904"/>
    <n v="1439800904"/>
    <b v="0"/>
    <x v="29"/>
    <b v="0"/>
    <x v="1922"/>
    <n v="35"/>
    <x v="1"/>
    <s v="plays"/>
    <x v="2859"/>
    <x v="2855"/>
  </r>
  <r>
    <n v="2860"/>
    <s v="Macbeth For President 2016"/>
    <x v="2858"/>
    <n v="4000"/>
    <n v="266"/>
    <x v="2"/>
    <x v="0"/>
    <s v="USD"/>
    <n v="1466363576"/>
    <n v="1461179576"/>
    <b v="0"/>
    <x v="82"/>
    <b v="0"/>
    <x v="2148"/>
    <n v="29.555555555555557"/>
    <x v="1"/>
    <s v="plays"/>
    <x v="2860"/>
    <x v="2856"/>
  </r>
  <r>
    <n v="2861"/>
    <s v="Julius Caesar"/>
    <x v="2859"/>
    <n v="250"/>
    <n v="80"/>
    <x v="2"/>
    <x v="2"/>
    <s v="AUD"/>
    <n v="1443103848"/>
    <n v="1441894248"/>
    <b v="0"/>
    <x v="83"/>
    <b v="0"/>
    <x v="2149"/>
    <n v="26.666666666666668"/>
    <x v="1"/>
    <s v="plays"/>
    <x v="2861"/>
    <x v="2857"/>
  </r>
  <r>
    <n v="2862"/>
    <s v="Get Your Life Back"/>
    <x v="2860"/>
    <n v="12700"/>
    <n v="55"/>
    <x v="2"/>
    <x v="0"/>
    <s v="USD"/>
    <n v="1403636229"/>
    <n v="1401044229"/>
    <b v="0"/>
    <x v="83"/>
    <b v="0"/>
    <x v="2150"/>
    <n v="18.333333333333332"/>
    <x v="1"/>
    <s v="plays"/>
    <x v="2862"/>
    <x v="2858"/>
  </r>
  <r>
    <n v="2863"/>
    <s v="Equality Theatre"/>
    <x v="2861"/>
    <n v="50000"/>
    <n v="20"/>
    <x v="2"/>
    <x v="0"/>
    <s v="USD"/>
    <n v="1410279123"/>
    <n v="1405095123"/>
    <b v="0"/>
    <x v="29"/>
    <b v="0"/>
    <x v="167"/>
    <n v="20"/>
    <x v="1"/>
    <s v="plays"/>
    <x v="2863"/>
    <x v="2859"/>
  </r>
  <r>
    <n v="2864"/>
    <s v="'Haunting Julia' by Alan Ayckbourn"/>
    <x v="2862"/>
    <n v="2500"/>
    <n v="40"/>
    <x v="2"/>
    <x v="1"/>
    <s v="GBP"/>
    <n v="1437139080"/>
    <n v="1434552207"/>
    <b v="0"/>
    <x v="83"/>
    <b v="0"/>
    <x v="1462"/>
    <n v="13.333333333333334"/>
    <x v="1"/>
    <s v="plays"/>
    <x v="2864"/>
    <x v="2860"/>
  </r>
  <r>
    <n v="2865"/>
    <s v="FRINGE 2015 by YER Productions"/>
    <x v="2863"/>
    <n v="2888"/>
    <n v="0"/>
    <x v="2"/>
    <x v="0"/>
    <s v="USD"/>
    <n v="1420512259"/>
    <n v="1415328259"/>
    <b v="0"/>
    <x v="78"/>
    <b v="0"/>
    <x v="109"/>
    <e v="#DIV/0!"/>
    <x v="1"/>
    <s v="plays"/>
    <x v="2865"/>
    <x v="2861"/>
  </r>
  <r>
    <n v="2866"/>
    <s v="Church Folk Can Be Dangerous People"/>
    <x v="2864"/>
    <n v="5000"/>
    <n v="45"/>
    <x v="2"/>
    <x v="0"/>
    <s v="USD"/>
    <n v="1476482400"/>
    <n v="1473893721"/>
    <b v="0"/>
    <x v="84"/>
    <b v="0"/>
    <x v="2151"/>
    <n v="22.5"/>
    <x v="1"/>
    <s v="plays"/>
    <x v="2866"/>
    <x v="2862"/>
  </r>
  <r>
    <n v="2867"/>
    <s v="A Midsummer Night's Dream"/>
    <x v="2865"/>
    <n v="2500"/>
    <n v="504"/>
    <x v="2"/>
    <x v="0"/>
    <s v="USD"/>
    <n v="1467604800"/>
    <n v="1465533672"/>
    <b v="0"/>
    <x v="73"/>
    <b v="0"/>
    <x v="2152"/>
    <n v="50.4"/>
    <x v="1"/>
    <s v="plays"/>
    <x v="2867"/>
    <x v="2863"/>
  </r>
  <r>
    <n v="2868"/>
    <s v="Becoming UNZIPPED"/>
    <x v="2866"/>
    <n v="15000"/>
    <n v="6301.76"/>
    <x v="2"/>
    <x v="0"/>
    <s v="USD"/>
    <n v="1475697054"/>
    <n v="1473105054"/>
    <b v="0"/>
    <x v="65"/>
    <b v="0"/>
    <x v="2153"/>
    <n v="105.02933333333334"/>
    <x v="1"/>
    <s v="plays"/>
    <x v="2868"/>
    <x v="2864"/>
  </r>
  <r>
    <n v="2869"/>
    <s v="Theatre West97 - not-for-profit run Youth Theatre Program"/>
    <x v="2867"/>
    <n v="20000"/>
    <n v="177"/>
    <x v="2"/>
    <x v="0"/>
    <s v="USD"/>
    <n v="1468937681"/>
    <n v="1466345681"/>
    <b v="0"/>
    <x v="81"/>
    <b v="0"/>
    <x v="2011"/>
    <n v="35.4"/>
    <x v="1"/>
    <s v="plays"/>
    <x v="2869"/>
    <x v="2865"/>
  </r>
  <r>
    <n v="2870"/>
    <s v="America is at the Mall: A Post 9/11 Happily  Never After"/>
    <x v="2868"/>
    <n v="5000"/>
    <n v="750"/>
    <x v="2"/>
    <x v="0"/>
    <s v="USD"/>
    <n v="1400301165"/>
    <n v="1397709165"/>
    <b v="0"/>
    <x v="82"/>
    <b v="0"/>
    <x v="2154"/>
    <n v="83.333333333333329"/>
    <x v="1"/>
    <s v="plays"/>
    <x v="2870"/>
    <x v="2866"/>
  </r>
  <r>
    <n v="2871"/>
    <s v="The Bill Cosby Assault, a play"/>
    <x v="2869"/>
    <n v="10000"/>
    <n v="467"/>
    <x v="2"/>
    <x v="0"/>
    <s v="USD"/>
    <n v="1419183813"/>
    <n v="1417455813"/>
    <b v="0"/>
    <x v="62"/>
    <b v="0"/>
    <x v="2155"/>
    <n v="35.92307692307692"/>
    <x v="1"/>
    <s v="plays"/>
    <x v="2871"/>
    <x v="2867"/>
  </r>
  <r>
    <n v="2872"/>
    <s v="Loud Arts"/>
    <x v="2870"/>
    <n v="3000"/>
    <n v="0"/>
    <x v="2"/>
    <x v="0"/>
    <s v="USD"/>
    <n v="1434768438"/>
    <n v="1429584438"/>
    <b v="0"/>
    <x v="78"/>
    <b v="0"/>
    <x v="109"/>
    <e v="#DIV/0!"/>
    <x v="1"/>
    <s v="plays"/>
    <x v="2872"/>
    <x v="2868"/>
  </r>
  <r>
    <n v="2873"/>
    <s v="&quot;Fortune's Child&quot; by Mark Scharf"/>
    <x v="2871"/>
    <n v="2500"/>
    <n v="953"/>
    <x v="2"/>
    <x v="0"/>
    <s v="USD"/>
    <n v="1422473831"/>
    <n v="1419881831"/>
    <b v="0"/>
    <x v="22"/>
    <b v="0"/>
    <x v="2156"/>
    <n v="119.125"/>
    <x v="1"/>
    <s v="plays"/>
    <x v="2873"/>
    <x v="2869"/>
  </r>
  <r>
    <n v="2874"/>
    <s v="Lead Players Theatre Company"/>
    <x v="2872"/>
    <n v="5000"/>
    <n v="271"/>
    <x v="2"/>
    <x v="0"/>
    <s v="USD"/>
    <n v="1484684186"/>
    <n v="1482092186"/>
    <b v="0"/>
    <x v="83"/>
    <b v="0"/>
    <x v="1656"/>
    <n v="90.333333333333329"/>
    <x v="1"/>
    <s v="plays"/>
    <x v="2874"/>
    <x v="2870"/>
  </r>
  <r>
    <n v="2875"/>
    <s v="Right Tracey!"/>
    <x v="2873"/>
    <n v="20000"/>
    <n v="7"/>
    <x v="2"/>
    <x v="0"/>
    <s v="USD"/>
    <n v="1462417493"/>
    <n v="1459825493"/>
    <b v="0"/>
    <x v="83"/>
    <b v="0"/>
    <x v="2157"/>
    <n v="2.3333333333333335"/>
    <x v="1"/>
    <s v="plays"/>
    <x v="2875"/>
    <x v="2871"/>
  </r>
  <r>
    <n v="2876"/>
    <s v="The Sins of Bad People  Urban Stage Play"/>
    <x v="2874"/>
    <n v="150000"/>
    <n v="0"/>
    <x v="2"/>
    <x v="0"/>
    <s v="USD"/>
    <n v="1437069079"/>
    <n v="1434477079"/>
    <b v="0"/>
    <x v="78"/>
    <b v="0"/>
    <x v="109"/>
    <e v="#DIV/0!"/>
    <x v="1"/>
    <s v="plays"/>
    <x v="2876"/>
    <x v="2872"/>
  </r>
  <r>
    <n v="2877"/>
    <s v="COLLABORATION: WARHOL &amp; BASQUIAT"/>
    <x v="2875"/>
    <n v="6000"/>
    <n v="650"/>
    <x v="2"/>
    <x v="0"/>
    <s v="USD"/>
    <n v="1480525200"/>
    <n v="1477781724"/>
    <b v="0"/>
    <x v="79"/>
    <b v="0"/>
    <x v="2158"/>
    <n v="108.33333333333333"/>
    <x v="1"/>
    <s v="plays"/>
    <x v="2877"/>
    <x v="2873"/>
  </r>
  <r>
    <n v="2878"/>
    <s v="(TBC) I'M JUST HERE TO BUY SOY SAUCE by Jingan Young"/>
    <x v="2876"/>
    <n v="3000"/>
    <n v="63"/>
    <x v="2"/>
    <x v="1"/>
    <s v="GBP"/>
    <n v="1435934795"/>
    <n v="1430750795"/>
    <b v="0"/>
    <x v="80"/>
    <b v="0"/>
    <x v="1153"/>
    <n v="15.75"/>
    <x v="1"/>
    <s v="plays"/>
    <x v="2878"/>
    <x v="2874"/>
  </r>
  <r>
    <n v="2879"/>
    <s v="Girls, Ladies and Women - A Gospel Drama"/>
    <x v="2877"/>
    <n v="11200"/>
    <n v="29"/>
    <x v="2"/>
    <x v="0"/>
    <s v="USD"/>
    <n v="1453310661"/>
    <n v="1450718661"/>
    <b v="0"/>
    <x v="29"/>
    <b v="0"/>
    <x v="2159"/>
    <n v="29"/>
    <x v="1"/>
    <s v="plays"/>
    <x v="2879"/>
    <x v="2875"/>
  </r>
  <r>
    <n v="2880"/>
    <s v="BELIEF on the Isle of Skye"/>
    <x v="2878"/>
    <n v="12000"/>
    <n v="2800"/>
    <x v="2"/>
    <x v="0"/>
    <s v="USD"/>
    <n v="1440090300"/>
    <n v="1436305452"/>
    <b v="0"/>
    <x v="60"/>
    <b v="0"/>
    <x v="2160"/>
    <n v="96.551724137931032"/>
    <x v="1"/>
    <s v="plays"/>
    <x v="2880"/>
    <x v="287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x v="78"/>
    <b v="0"/>
    <x v="109"/>
    <e v="#DIV/0!"/>
    <x v="1"/>
    <s v="plays"/>
    <x v="2881"/>
    <x v="2877"/>
  </r>
  <r>
    <n v="2882"/>
    <s v="Images: Remembrances of the Holocaust-The Eva Schloss Story"/>
    <x v="2880"/>
    <n v="750"/>
    <n v="252"/>
    <x v="2"/>
    <x v="0"/>
    <s v="USD"/>
    <n v="1462112318"/>
    <n v="1459520318"/>
    <b v="0"/>
    <x v="80"/>
    <b v="0"/>
    <x v="2161"/>
    <n v="63"/>
    <x v="1"/>
    <s v="plays"/>
    <x v="2882"/>
    <x v="2878"/>
  </r>
  <r>
    <n v="2883"/>
    <s v="&quot;Skip To My Lou,&quot; a NEW play by Steve Romagnoli"/>
    <x v="2881"/>
    <n v="10000"/>
    <n v="1908"/>
    <x v="2"/>
    <x v="0"/>
    <s v="USD"/>
    <n v="1454734740"/>
    <n v="1451684437"/>
    <b v="0"/>
    <x v="81"/>
    <b v="0"/>
    <x v="2162"/>
    <n v="381.6"/>
    <x v="1"/>
    <s v="plays"/>
    <x v="2883"/>
    <x v="2879"/>
  </r>
  <r>
    <n v="2884"/>
    <s v="The Lizard King, a play by Jay Jeff Jones"/>
    <x v="2882"/>
    <n v="45000"/>
    <n v="185"/>
    <x v="2"/>
    <x v="0"/>
    <s v="USD"/>
    <n v="1417800435"/>
    <n v="1415208435"/>
    <b v="0"/>
    <x v="80"/>
    <b v="0"/>
    <x v="2163"/>
    <n v="46.25"/>
    <x v="1"/>
    <s v="plays"/>
    <x v="2884"/>
    <x v="2880"/>
  </r>
  <r>
    <n v="2885"/>
    <s v="The Wedding"/>
    <x v="2883"/>
    <n v="400"/>
    <n v="130"/>
    <x v="2"/>
    <x v="0"/>
    <s v="USD"/>
    <n v="1426294201"/>
    <n v="1423705801"/>
    <b v="0"/>
    <x v="81"/>
    <b v="0"/>
    <x v="2164"/>
    <n v="26"/>
    <x v="1"/>
    <s v="plays"/>
    <x v="2885"/>
    <x v="2881"/>
  </r>
  <r>
    <n v="2886"/>
    <s v="Artists' tickets to VARIATIONS ON FAMILY"/>
    <x v="2884"/>
    <n v="200"/>
    <n v="10"/>
    <x v="2"/>
    <x v="0"/>
    <s v="USD"/>
    <n v="1442635140"/>
    <n v="1442243484"/>
    <b v="0"/>
    <x v="29"/>
    <b v="0"/>
    <x v="152"/>
    <n v="10"/>
    <x v="1"/>
    <s v="plays"/>
    <x v="2886"/>
    <x v="2882"/>
  </r>
  <r>
    <n v="2887"/>
    <s v="An Original Theater Play Entitled &quot;The Art of Love&quot;"/>
    <x v="2885"/>
    <n v="3000"/>
    <n v="5"/>
    <x v="2"/>
    <x v="0"/>
    <s v="USD"/>
    <n v="1420971324"/>
    <n v="1418379324"/>
    <b v="0"/>
    <x v="29"/>
    <b v="0"/>
    <x v="874"/>
    <n v="5"/>
    <x v="1"/>
    <s v="plays"/>
    <x v="2887"/>
    <x v="2883"/>
  </r>
  <r>
    <n v="2888"/>
    <s v="ARTS to HEARTS - The Holidate (An Original Stage Play)"/>
    <x v="2886"/>
    <n v="30000"/>
    <n v="0"/>
    <x v="2"/>
    <x v="0"/>
    <s v="USD"/>
    <n v="1413608340"/>
    <n v="1412945440"/>
    <b v="0"/>
    <x v="78"/>
    <b v="0"/>
    <x v="109"/>
    <e v="#DIV/0!"/>
    <x v="1"/>
    <s v="plays"/>
    <x v="2888"/>
    <x v="2884"/>
  </r>
  <r>
    <n v="2889"/>
    <s v="Halfway, Nebraska"/>
    <x v="2887"/>
    <n v="3000"/>
    <n v="1142"/>
    <x v="2"/>
    <x v="0"/>
    <s v="USD"/>
    <n v="1409344985"/>
    <n v="1406752985"/>
    <b v="0"/>
    <x v="25"/>
    <b v="0"/>
    <x v="2165"/>
    <n v="81.571428571428569"/>
    <x v="1"/>
    <s v="plays"/>
    <x v="2889"/>
    <x v="2885"/>
  </r>
  <r>
    <n v="2890"/>
    <s v="the Savannah Disputation"/>
    <x v="2888"/>
    <n v="2000"/>
    <n v="21"/>
    <x v="2"/>
    <x v="0"/>
    <s v="USD"/>
    <n v="1407553200"/>
    <n v="1405100992"/>
    <b v="0"/>
    <x v="83"/>
    <b v="0"/>
    <x v="857"/>
    <n v="7"/>
    <x v="1"/>
    <s v="plays"/>
    <x v="2890"/>
    <x v="2886"/>
  </r>
  <r>
    <n v="2891"/>
    <s v="Literacy for Brooklyn Kids"/>
    <x v="2889"/>
    <n v="10000"/>
    <n v="273"/>
    <x v="2"/>
    <x v="0"/>
    <s v="USD"/>
    <n v="1460751128"/>
    <n v="1455570728"/>
    <b v="0"/>
    <x v="73"/>
    <b v="0"/>
    <x v="2166"/>
    <n v="27.3"/>
    <x v="1"/>
    <s v="plays"/>
    <x v="2891"/>
    <x v="2887"/>
  </r>
  <r>
    <n v="2892"/>
    <s v="Something Precious"/>
    <x v="2890"/>
    <n v="5500"/>
    <n v="500"/>
    <x v="2"/>
    <x v="0"/>
    <s v="USD"/>
    <n v="1409000400"/>
    <n v="1408381704"/>
    <b v="0"/>
    <x v="57"/>
    <b v="0"/>
    <x v="2167"/>
    <n v="29.411764705882351"/>
    <x v="1"/>
    <s v="plays"/>
    <x v="2892"/>
    <x v="2888"/>
  </r>
  <r>
    <n v="2893"/>
    <s v="REDISCOVERING KIA THE PLAY"/>
    <x v="2891"/>
    <n v="5000"/>
    <n v="25"/>
    <x v="2"/>
    <x v="0"/>
    <s v="USD"/>
    <n v="1420768800"/>
    <n v="1415644395"/>
    <b v="0"/>
    <x v="84"/>
    <b v="0"/>
    <x v="724"/>
    <n v="12.5"/>
    <x v="1"/>
    <s v="plays"/>
    <x v="2893"/>
    <x v="2889"/>
  </r>
  <r>
    <n v="2894"/>
    <s v="How Could You Do This To Me (The Stage Play)"/>
    <x v="2892"/>
    <n v="50000"/>
    <n v="0"/>
    <x v="2"/>
    <x v="0"/>
    <s v="USD"/>
    <n v="1428100815"/>
    <n v="1422920415"/>
    <b v="0"/>
    <x v="78"/>
    <b v="0"/>
    <x v="109"/>
    <e v="#DIV/0!"/>
    <x v="1"/>
    <s v="plays"/>
    <x v="2894"/>
    <x v="2890"/>
  </r>
  <r>
    <n v="2895"/>
    <s v="Alice In Wonderland (Polish) ALICJA W KRAINIE CZARÃ“W"/>
    <x v="2893"/>
    <n v="500"/>
    <n v="23"/>
    <x v="2"/>
    <x v="0"/>
    <s v="USD"/>
    <n v="1403470800"/>
    <n v="1403356792"/>
    <b v="0"/>
    <x v="80"/>
    <b v="0"/>
    <x v="2168"/>
    <n v="5.75"/>
    <x v="1"/>
    <s v="plays"/>
    <x v="2895"/>
    <x v="2891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x v="8"/>
    <b v="0"/>
    <x v="2169"/>
    <n v="52.083333333333336"/>
    <x v="1"/>
    <s v="plays"/>
    <x v="2896"/>
    <x v="2892"/>
  </r>
  <r>
    <n v="2897"/>
    <s v="CAYCE"/>
    <x v="2895"/>
    <n v="12000"/>
    <n v="550"/>
    <x v="2"/>
    <x v="0"/>
    <s v="USD"/>
    <n v="1444577345"/>
    <n v="1441985458"/>
    <b v="0"/>
    <x v="83"/>
    <b v="0"/>
    <x v="2170"/>
    <n v="183.33333333333334"/>
    <x v="1"/>
    <s v="plays"/>
    <x v="2897"/>
    <x v="2893"/>
  </r>
  <r>
    <n v="2898"/>
    <s v="Galaxy Express - The Play"/>
    <x v="2896"/>
    <n v="7500"/>
    <n v="316"/>
    <x v="2"/>
    <x v="0"/>
    <s v="USD"/>
    <n v="1446307053"/>
    <n v="1443715053"/>
    <b v="0"/>
    <x v="8"/>
    <b v="0"/>
    <x v="2171"/>
    <n v="26.333333333333332"/>
    <x v="1"/>
    <s v="plays"/>
    <x v="2898"/>
    <x v="2894"/>
  </r>
  <r>
    <n v="2899"/>
    <s v="The Esoteric Camgirl"/>
    <x v="2897"/>
    <n v="10000"/>
    <n v="0"/>
    <x v="2"/>
    <x v="0"/>
    <s v="USD"/>
    <n v="1469325158"/>
    <n v="1464141158"/>
    <b v="0"/>
    <x v="78"/>
    <b v="0"/>
    <x v="109"/>
    <e v="#DIV/0!"/>
    <x v="1"/>
    <s v="plays"/>
    <x v="2899"/>
    <x v="2895"/>
  </r>
  <r>
    <n v="2900"/>
    <s v="Bring Oedipus Revenant to Life!"/>
    <x v="2898"/>
    <n v="5500"/>
    <n v="3405"/>
    <x v="2"/>
    <x v="0"/>
    <s v="USD"/>
    <n v="1407562632"/>
    <n v="1404970632"/>
    <b v="0"/>
    <x v="63"/>
    <b v="0"/>
    <x v="2172"/>
    <n v="486.42857142857144"/>
    <x v="1"/>
    <s v="plays"/>
    <x v="2900"/>
    <x v="2896"/>
  </r>
  <r>
    <n v="2901"/>
    <s v="Avarimor Series (Audio Plays)"/>
    <x v="2899"/>
    <n v="750"/>
    <n v="6"/>
    <x v="2"/>
    <x v="0"/>
    <s v="USD"/>
    <n v="1423345339"/>
    <n v="1418161339"/>
    <b v="0"/>
    <x v="84"/>
    <b v="0"/>
    <x v="417"/>
    <n v="3"/>
    <x v="1"/>
    <s v="plays"/>
    <x v="2901"/>
    <x v="2897"/>
  </r>
  <r>
    <n v="2902"/>
    <s v="Bring the iconic story of Leontyne Price to the stage."/>
    <x v="2900"/>
    <n v="150000"/>
    <n v="25"/>
    <x v="2"/>
    <x v="0"/>
    <s v="USD"/>
    <n v="1440412396"/>
    <n v="1437820396"/>
    <b v="0"/>
    <x v="29"/>
    <b v="0"/>
    <x v="374"/>
    <n v="25"/>
    <x v="1"/>
    <s v="plays"/>
    <x v="2902"/>
    <x v="2898"/>
  </r>
  <r>
    <n v="2903"/>
    <s v="GettingTeensSaved.org Play in Richmond, California 2016"/>
    <x v="2901"/>
    <n v="5000"/>
    <n v="39"/>
    <x v="2"/>
    <x v="0"/>
    <s v="USD"/>
    <n v="1441771218"/>
    <n v="1436587218"/>
    <b v="0"/>
    <x v="80"/>
    <b v="0"/>
    <x v="2173"/>
    <n v="9.75"/>
    <x v="1"/>
    <s v="plays"/>
    <x v="2903"/>
    <x v="2899"/>
  </r>
  <r>
    <n v="2904"/>
    <s v="The Love Shack"/>
    <x v="2902"/>
    <n v="1500"/>
    <n v="75"/>
    <x v="2"/>
    <x v="1"/>
    <s v="GBP"/>
    <n v="1415534400"/>
    <n v="1414538031"/>
    <b v="0"/>
    <x v="80"/>
    <b v="0"/>
    <x v="152"/>
    <n v="18.75"/>
    <x v="1"/>
    <s v="plays"/>
    <x v="2904"/>
    <x v="2900"/>
  </r>
  <r>
    <n v="2905"/>
    <s v="DIANA's &quot;Late: A Cowboy Song&quot; by Sarah Ruhl"/>
    <x v="2903"/>
    <n v="3500"/>
    <n v="622"/>
    <x v="2"/>
    <x v="0"/>
    <s v="USD"/>
    <n v="1473211313"/>
    <n v="1472001713"/>
    <b v="0"/>
    <x v="57"/>
    <b v="0"/>
    <x v="2174"/>
    <n v="36.588235294117645"/>
    <x v="1"/>
    <s v="plays"/>
    <x v="2905"/>
    <x v="2901"/>
  </r>
  <r>
    <n v="2906"/>
    <s v="NO HOMO at Atwater Village Theatre"/>
    <x v="2904"/>
    <n v="6000"/>
    <n v="565"/>
    <x v="2"/>
    <x v="0"/>
    <s v="USD"/>
    <n v="1438390800"/>
    <n v="1436888066"/>
    <b v="0"/>
    <x v="63"/>
    <b v="0"/>
    <x v="2175"/>
    <n v="80.714285714285708"/>
    <x v="1"/>
    <s v="plays"/>
    <x v="2906"/>
    <x v="2902"/>
  </r>
  <r>
    <n v="2907"/>
    <s v="Little Nell's - a play"/>
    <x v="2905"/>
    <n v="2500"/>
    <n v="2"/>
    <x v="2"/>
    <x v="0"/>
    <s v="USD"/>
    <n v="1463259837"/>
    <n v="1458075837"/>
    <b v="0"/>
    <x v="84"/>
    <b v="0"/>
    <x v="123"/>
    <n v="1"/>
    <x v="1"/>
    <s v="plays"/>
    <x v="2907"/>
    <x v="2903"/>
  </r>
  <r>
    <n v="2908"/>
    <s v="&quot;THIS THING OF OURS&quot;"/>
    <x v="2906"/>
    <n v="9600"/>
    <n v="264"/>
    <x v="2"/>
    <x v="0"/>
    <s v="USD"/>
    <n v="1465407219"/>
    <n v="1462815219"/>
    <b v="0"/>
    <x v="81"/>
    <b v="0"/>
    <x v="178"/>
    <n v="52.8"/>
    <x v="1"/>
    <s v="plays"/>
    <x v="2908"/>
    <x v="2904"/>
  </r>
  <r>
    <n v="2909"/>
    <s v="CONVERSATIONS WITH AN AVERAGE JOE"/>
    <x v="2907"/>
    <n v="180000"/>
    <n v="20"/>
    <x v="2"/>
    <x v="0"/>
    <s v="USD"/>
    <n v="1416944760"/>
    <n v="1413527001"/>
    <b v="0"/>
    <x v="29"/>
    <b v="0"/>
    <x v="469"/>
    <n v="20"/>
    <x v="1"/>
    <s v="plays"/>
    <x v="2909"/>
    <x v="2905"/>
  </r>
  <r>
    <n v="2910"/>
    <s v="Strive"/>
    <x v="2908"/>
    <n v="30000"/>
    <n v="1"/>
    <x v="2"/>
    <x v="1"/>
    <s v="GBP"/>
    <n v="1434139887"/>
    <n v="1428955887"/>
    <b v="0"/>
    <x v="29"/>
    <b v="0"/>
    <x v="372"/>
    <n v="1"/>
    <x v="1"/>
    <s v="plays"/>
    <x v="2910"/>
    <x v="2906"/>
  </r>
  <r>
    <n v="2911"/>
    <s v="The Drama Factory presents &quot; The Moon Princess &quot;"/>
    <x v="2909"/>
    <n v="1800"/>
    <n v="657"/>
    <x v="2"/>
    <x v="0"/>
    <s v="USD"/>
    <n v="1435429626"/>
    <n v="1431973626"/>
    <b v="0"/>
    <x v="25"/>
    <b v="0"/>
    <x v="2176"/>
    <n v="46.928571428571431"/>
    <x v="1"/>
    <s v="plays"/>
    <x v="2911"/>
    <x v="2907"/>
  </r>
  <r>
    <n v="2912"/>
    <s v="Fair Play"/>
    <x v="2910"/>
    <n v="14440"/>
    <n v="2030"/>
    <x v="2"/>
    <x v="0"/>
    <s v="USD"/>
    <n v="1452827374"/>
    <n v="1450235374"/>
    <b v="0"/>
    <x v="55"/>
    <b v="0"/>
    <x v="2177"/>
    <n v="78.07692307692308"/>
    <x v="1"/>
    <s v="plays"/>
    <x v="2912"/>
    <x v="2908"/>
  </r>
  <r>
    <n v="2913"/>
    <s v="The Salem Haunted Magic Show"/>
    <x v="2911"/>
    <n v="10000"/>
    <n v="2"/>
    <x v="2"/>
    <x v="0"/>
    <s v="USD"/>
    <n v="1410041339"/>
    <n v="1404857339"/>
    <b v="0"/>
    <x v="84"/>
    <b v="0"/>
    <x v="459"/>
    <n v="1"/>
    <x v="1"/>
    <s v="plays"/>
    <x v="2913"/>
    <x v="2909"/>
  </r>
  <r>
    <n v="2914"/>
    <s v="Hercules the Panto"/>
    <x v="2912"/>
    <n v="25000"/>
    <n v="1"/>
    <x v="2"/>
    <x v="1"/>
    <s v="GBP"/>
    <n v="1426365994"/>
    <n v="1421185594"/>
    <b v="0"/>
    <x v="29"/>
    <b v="0"/>
    <x v="524"/>
    <n v="1"/>
    <x v="1"/>
    <s v="plays"/>
    <x v="2914"/>
    <x v="2910"/>
  </r>
  <r>
    <n v="2915"/>
    <s v="A Grimm Night for Hans Christian Anderson"/>
    <x v="2913"/>
    <n v="1000"/>
    <n v="611"/>
    <x v="2"/>
    <x v="1"/>
    <s v="GBP"/>
    <n v="1458117190"/>
    <n v="1455528790"/>
    <b v="0"/>
    <x v="83"/>
    <b v="0"/>
    <x v="2178"/>
    <n v="203.66666666666666"/>
    <x v="1"/>
    <s v="plays"/>
    <x v="2915"/>
    <x v="2911"/>
  </r>
  <r>
    <n v="2916"/>
    <s v="An Interview With Gaddafi - The Stage Play"/>
    <x v="2914"/>
    <n v="1850"/>
    <n v="145"/>
    <x v="2"/>
    <x v="1"/>
    <s v="GBP"/>
    <n v="1400498789"/>
    <n v="1398511589"/>
    <b v="0"/>
    <x v="63"/>
    <b v="0"/>
    <x v="2179"/>
    <n v="20.714285714285715"/>
    <x v="1"/>
    <s v="plays"/>
    <x v="2916"/>
    <x v="2912"/>
  </r>
  <r>
    <n v="2917"/>
    <s v="Elevation Twelfth Night"/>
    <x v="2915"/>
    <n v="2000"/>
    <n v="437"/>
    <x v="2"/>
    <x v="0"/>
    <s v="USD"/>
    <n v="1442381847"/>
    <n v="1440826647"/>
    <b v="0"/>
    <x v="82"/>
    <b v="0"/>
    <x v="2180"/>
    <n v="48.555555555555557"/>
    <x v="1"/>
    <s v="plays"/>
    <x v="2917"/>
    <x v="2913"/>
  </r>
  <r>
    <n v="2918"/>
    <s v="When Johnny Comes Marching Home"/>
    <x v="2916"/>
    <n v="5000"/>
    <n v="1362"/>
    <x v="2"/>
    <x v="0"/>
    <s v="USD"/>
    <n v="1446131207"/>
    <n v="1443712007"/>
    <b v="0"/>
    <x v="9"/>
    <b v="0"/>
    <x v="2181"/>
    <n v="68.099999999999994"/>
    <x v="1"/>
    <s v="plays"/>
    <x v="2918"/>
    <x v="2914"/>
  </r>
  <r>
    <n v="2919"/>
    <s v="While the Stars Fall"/>
    <x v="2917"/>
    <n v="600"/>
    <n v="51"/>
    <x v="2"/>
    <x v="0"/>
    <s v="USD"/>
    <n v="1407250329"/>
    <n v="1404658329"/>
    <b v="0"/>
    <x v="79"/>
    <b v="0"/>
    <x v="2182"/>
    <n v="8.5"/>
    <x v="1"/>
    <s v="plays"/>
    <x v="2919"/>
    <x v="2915"/>
  </r>
  <r>
    <n v="2920"/>
    <s v="Save 'The Stage Door'."/>
    <x v="2918"/>
    <n v="2500"/>
    <n v="671"/>
    <x v="2"/>
    <x v="5"/>
    <s v="CAD"/>
    <n v="1427306470"/>
    <n v="1424718070"/>
    <b v="0"/>
    <x v="62"/>
    <b v="0"/>
    <x v="2183"/>
    <n v="51.615384615384613"/>
    <x v="1"/>
    <s v="plays"/>
    <x v="2920"/>
    <x v="2916"/>
  </r>
  <r>
    <n v="2921"/>
    <s v="Fools Rush In: A Cabaret Benefiting BC/EFA Kickstarter"/>
    <x v="2919"/>
    <n v="100"/>
    <n v="129"/>
    <x v="0"/>
    <x v="0"/>
    <s v="USD"/>
    <n v="1411679804"/>
    <n v="1409087804"/>
    <b v="0"/>
    <x v="83"/>
    <b v="1"/>
    <x v="2184"/>
    <n v="43"/>
    <x v="1"/>
    <s v="musical"/>
    <x v="2921"/>
    <x v="2917"/>
  </r>
  <r>
    <n v="2922"/>
    <s v="Les Miserables - Backing fund"/>
    <x v="2920"/>
    <n v="500"/>
    <n v="500"/>
    <x v="0"/>
    <x v="1"/>
    <s v="GBP"/>
    <n v="1431982727"/>
    <n v="1428094727"/>
    <b v="0"/>
    <x v="79"/>
    <b v="1"/>
    <x v="31"/>
    <n v="83.333333333333329"/>
    <x v="1"/>
    <s v="musical"/>
    <x v="2922"/>
    <x v="2918"/>
  </r>
  <r>
    <n v="2923"/>
    <s v="Kaylee's Senior Project"/>
    <x v="2921"/>
    <n v="300"/>
    <n v="300"/>
    <x v="0"/>
    <x v="0"/>
    <s v="USD"/>
    <n v="1422068400"/>
    <n v="1420774779"/>
    <b v="0"/>
    <x v="73"/>
    <b v="1"/>
    <x v="31"/>
    <n v="30"/>
    <x v="1"/>
    <s v="musical"/>
    <x v="2923"/>
    <x v="2919"/>
  </r>
  <r>
    <n v="2924"/>
    <s v="There's No Place Like Home!"/>
    <x v="2922"/>
    <n v="25000"/>
    <n v="25800"/>
    <x v="0"/>
    <x v="0"/>
    <s v="USD"/>
    <n v="1431143940"/>
    <n v="1428585710"/>
    <b v="0"/>
    <x v="206"/>
    <b v="1"/>
    <x v="1912"/>
    <n v="175.51020408163265"/>
    <x v="1"/>
    <s v="musical"/>
    <x v="2924"/>
    <x v="292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x v="473"/>
    <b v="1"/>
    <x v="2185"/>
    <n v="231.66175879396985"/>
    <x v="1"/>
    <s v="musical"/>
    <x v="2925"/>
    <x v="2921"/>
  </r>
  <r>
    <n v="2926"/>
    <s v="Mirror Image - An Original Musical"/>
    <x v="2924"/>
    <n v="3000"/>
    <n v="3750"/>
    <x v="0"/>
    <x v="0"/>
    <s v="USD"/>
    <n v="1424715779"/>
    <n v="1423506179"/>
    <b v="0"/>
    <x v="133"/>
    <b v="1"/>
    <x v="1054"/>
    <n v="75"/>
    <x v="1"/>
    <s v="musical"/>
    <x v="2926"/>
    <x v="2922"/>
  </r>
  <r>
    <n v="2927"/>
    <s v="The Addams Family Comes To Tuscaloosa"/>
    <x v="2925"/>
    <n v="1800"/>
    <n v="2355"/>
    <x v="0"/>
    <x v="0"/>
    <s v="USD"/>
    <n v="1405400400"/>
    <n v="1402934629"/>
    <b v="0"/>
    <x v="64"/>
    <b v="1"/>
    <x v="2186"/>
    <n v="112.14285714285714"/>
    <x v="1"/>
    <s v="musical"/>
    <x v="2927"/>
    <x v="2923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x v="54"/>
    <b v="1"/>
    <x v="31"/>
    <n v="41.666666666666664"/>
    <x v="1"/>
    <s v="musical"/>
    <x v="2928"/>
    <x v="2924"/>
  </r>
  <r>
    <n v="2929"/>
    <s v="Right On Cue Kids Theater (ROCKT) First Show"/>
    <x v="2927"/>
    <n v="8000"/>
    <n v="8165.55"/>
    <x v="0"/>
    <x v="0"/>
    <s v="USD"/>
    <n v="1401024758"/>
    <n v="1398432758"/>
    <b v="0"/>
    <x v="58"/>
    <b v="1"/>
    <x v="2187"/>
    <n v="255.17343750000001"/>
    <x v="1"/>
    <s v="musical"/>
    <x v="2929"/>
    <x v="2925"/>
  </r>
  <r>
    <n v="2930"/>
    <s v="Forbear! Theatre"/>
    <x v="2928"/>
    <n v="10000"/>
    <n v="10092"/>
    <x v="0"/>
    <x v="1"/>
    <s v="GBP"/>
    <n v="1431007264"/>
    <n v="1428415264"/>
    <b v="0"/>
    <x v="95"/>
    <b v="1"/>
    <x v="2188"/>
    <n v="162.7741935483871"/>
    <x v="1"/>
    <s v="musical"/>
    <x v="2930"/>
    <x v="2926"/>
  </r>
  <r>
    <n v="2931"/>
    <s v="And More Shenanigans Theatre Company"/>
    <x v="2929"/>
    <n v="750"/>
    <n v="795"/>
    <x v="0"/>
    <x v="5"/>
    <s v="CAD"/>
    <n v="1410761280"/>
    <n v="1408604363"/>
    <b v="0"/>
    <x v="82"/>
    <b v="1"/>
    <x v="938"/>
    <n v="88.333333333333329"/>
    <x v="1"/>
    <s v="musical"/>
    <x v="2931"/>
    <x v="2927"/>
  </r>
  <r>
    <n v="2932"/>
    <s v="Magpie- A Melbourne Written Dramatic Musical"/>
    <x v="2930"/>
    <n v="3100"/>
    <n v="3258"/>
    <x v="0"/>
    <x v="2"/>
    <s v="AUD"/>
    <n v="1424516400"/>
    <n v="1421812637"/>
    <b v="0"/>
    <x v="44"/>
    <b v="1"/>
    <x v="2189"/>
    <n v="85.736842105263165"/>
    <x v="1"/>
    <s v="musical"/>
    <x v="2932"/>
    <x v="2928"/>
  </r>
  <r>
    <n v="2933"/>
    <s v="Three Postcards: Pre-Production Costs"/>
    <x v="2931"/>
    <n v="2500"/>
    <n v="2569"/>
    <x v="0"/>
    <x v="0"/>
    <s v="USD"/>
    <n v="1465081053"/>
    <n v="1462489053"/>
    <b v="0"/>
    <x v="241"/>
    <b v="1"/>
    <x v="2190"/>
    <n v="47.574074074074076"/>
    <x v="1"/>
    <s v="musical"/>
    <x v="2933"/>
    <x v="2929"/>
  </r>
  <r>
    <n v="2934"/>
    <s v="Songs for a New World"/>
    <x v="2932"/>
    <n v="2500"/>
    <n v="2700"/>
    <x v="0"/>
    <x v="5"/>
    <s v="CAD"/>
    <n v="1402845364"/>
    <n v="1400253364"/>
    <b v="0"/>
    <x v="77"/>
    <b v="1"/>
    <x v="1277"/>
    <n v="72.972972972972968"/>
    <x v="1"/>
    <s v="musical"/>
    <x v="2934"/>
    <x v="2930"/>
  </r>
  <r>
    <n v="2935"/>
    <s v="Fresco presents SNOW WHITE - GARAGE OPERA!"/>
    <x v="2933"/>
    <n v="3500"/>
    <n v="3531"/>
    <x v="0"/>
    <x v="0"/>
    <s v="USD"/>
    <n v="1472490000"/>
    <n v="1467468008"/>
    <b v="0"/>
    <x v="70"/>
    <b v="1"/>
    <x v="2191"/>
    <n v="90.538461538461533"/>
    <x v="1"/>
    <s v="musical"/>
    <x v="2935"/>
    <x v="2931"/>
  </r>
  <r>
    <n v="2936"/>
    <s v="Put Music in our Musical: Rosetown Playhouse"/>
    <x v="2934"/>
    <n v="1000"/>
    <n v="1280"/>
    <x v="0"/>
    <x v="0"/>
    <s v="USD"/>
    <n v="1413176340"/>
    <n v="1412091423"/>
    <b v="0"/>
    <x v="69"/>
    <b v="1"/>
    <x v="602"/>
    <n v="37.647058823529413"/>
    <x v="1"/>
    <s v="musical"/>
    <x v="2936"/>
    <x v="2932"/>
  </r>
  <r>
    <n v="2937"/>
    <s v="UCAS"/>
    <x v="2935"/>
    <n v="1500"/>
    <n v="2000"/>
    <x v="0"/>
    <x v="1"/>
    <s v="GBP"/>
    <n v="1405249113"/>
    <n v="1402657113"/>
    <b v="0"/>
    <x v="165"/>
    <b v="1"/>
    <x v="25"/>
    <n v="36.363636363636367"/>
    <x v="1"/>
    <s v="musical"/>
    <x v="2937"/>
    <x v="2933"/>
  </r>
  <r>
    <n v="2938"/>
    <s v="Keep It Spinning."/>
    <x v="2936"/>
    <n v="4000"/>
    <n v="4055"/>
    <x v="0"/>
    <x v="0"/>
    <s v="USD"/>
    <n v="1422636814"/>
    <n v="1420044814"/>
    <b v="0"/>
    <x v="58"/>
    <b v="1"/>
    <x v="300"/>
    <n v="126.71875"/>
    <x v="1"/>
    <s v="musical"/>
    <x v="2938"/>
    <x v="2934"/>
  </r>
  <r>
    <n v="2939"/>
    <s v="Dreamgirls - Skyline got a Matching Grant!"/>
    <x v="2937"/>
    <n v="8000"/>
    <n v="8230"/>
    <x v="0"/>
    <x v="0"/>
    <s v="USD"/>
    <n v="1409187600"/>
    <n v="1406316312"/>
    <b v="0"/>
    <x v="20"/>
    <b v="1"/>
    <x v="2192"/>
    <n v="329.2"/>
    <x v="1"/>
    <s v="musical"/>
    <x v="2939"/>
    <x v="2935"/>
  </r>
  <r>
    <n v="2940"/>
    <s v="ITAVA Players &quot;Little Shop of Horrors&quot;"/>
    <x v="2938"/>
    <n v="2500"/>
    <n v="2681"/>
    <x v="0"/>
    <x v="0"/>
    <s v="USD"/>
    <n v="1421606018"/>
    <n v="1418150018"/>
    <b v="0"/>
    <x v="51"/>
    <b v="1"/>
    <x v="2193"/>
    <n v="81.242424242424249"/>
    <x v="1"/>
    <s v="musical"/>
    <x v="2940"/>
    <x v="2936"/>
  </r>
  <r>
    <n v="2941"/>
    <s v="Help Us Help Artists"/>
    <x v="2939"/>
    <n v="25000"/>
    <n v="1"/>
    <x v="2"/>
    <x v="0"/>
    <s v="USD"/>
    <n v="1425250955"/>
    <n v="1422658955"/>
    <b v="0"/>
    <x v="29"/>
    <b v="0"/>
    <x v="524"/>
    <n v="1"/>
    <x v="1"/>
    <s v="spaces"/>
    <x v="2941"/>
    <x v="2937"/>
  </r>
  <r>
    <n v="2942"/>
    <s v="Penmar Community Arts Society"/>
    <x v="2940"/>
    <n v="200000"/>
    <n v="40850"/>
    <x v="2"/>
    <x v="5"/>
    <s v="CAD"/>
    <n v="1450297080"/>
    <n v="1448565459"/>
    <b v="0"/>
    <x v="91"/>
    <b v="0"/>
    <x v="2194"/>
    <n v="202.22772277227722"/>
    <x v="1"/>
    <s v="spaces"/>
    <x v="2942"/>
    <x v="2938"/>
  </r>
  <r>
    <n v="2943"/>
    <s v="BlackSpace: Urban Performance Arts Collective"/>
    <x v="2941"/>
    <n v="3000"/>
    <n v="0"/>
    <x v="2"/>
    <x v="0"/>
    <s v="USD"/>
    <n v="1428894380"/>
    <n v="1426302380"/>
    <b v="0"/>
    <x v="78"/>
    <b v="0"/>
    <x v="109"/>
    <e v="#DIV/0!"/>
    <x v="1"/>
    <s v="spaces"/>
    <x v="2943"/>
    <x v="2939"/>
  </r>
  <r>
    <n v="2944"/>
    <s v="Guardian Theatre, Arts in Education Theatre"/>
    <x v="2942"/>
    <n v="10000"/>
    <n v="100"/>
    <x v="2"/>
    <x v="0"/>
    <s v="USD"/>
    <n v="1433714198"/>
    <n v="1431122198"/>
    <b v="0"/>
    <x v="29"/>
    <b v="0"/>
    <x v="460"/>
    <n v="100"/>
    <x v="1"/>
    <s v="spaces"/>
    <x v="2944"/>
    <x v="2940"/>
  </r>
  <r>
    <n v="2945"/>
    <s v="A Midsummer Night's Pub"/>
    <x v="2943"/>
    <n v="50000"/>
    <n v="0"/>
    <x v="2"/>
    <x v="0"/>
    <s v="USD"/>
    <n v="1432437660"/>
    <n v="1429845660"/>
    <b v="0"/>
    <x v="78"/>
    <b v="0"/>
    <x v="109"/>
    <e v="#DIV/0!"/>
    <x v="1"/>
    <s v="spaces"/>
    <x v="2945"/>
    <x v="2941"/>
  </r>
  <r>
    <n v="2946"/>
    <s v="Create The Twisted Tree Theatre"/>
    <x v="2944"/>
    <n v="2000"/>
    <n v="2"/>
    <x v="2"/>
    <x v="1"/>
    <s v="GBP"/>
    <n v="1471265092"/>
    <n v="1468673092"/>
    <b v="0"/>
    <x v="84"/>
    <b v="0"/>
    <x v="370"/>
    <n v="1"/>
    <x v="1"/>
    <s v="spaces"/>
    <x v="2946"/>
    <x v="2942"/>
  </r>
  <r>
    <n v="2947"/>
    <s v="'The Float Lodge' - Duluth's First Premiere Float Center"/>
    <x v="2945"/>
    <n v="25000"/>
    <n v="1072"/>
    <x v="2"/>
    <x v="0"/>
    <s v="USD"/>
    <n v="1480007460"/>
    <n v="1475760567"/>
    <b v="0"/>
    <x v="62"/>
    <b v="0"/>
    <x v="2195"/>
    <n v="82.461538461538467"/>
    <x v="1"/>
    <s v="spaces"/>
    <x v="2947"/>
    <x v="2943"/>
  </r>
  <r>
    <n v="2948"/>
    <s v="Xenu's Space Opera"/>
    <x v="2946"/>
    <n v="500000"/>
    <n v="24"/>
    <x v="2"/>
    <x v="0"/>
    <s v="USD"/>
    <n v="1433259293"/>
    <n v="1428075293"/>
    <b v="0"/>
    <x v="82"/>
    <b v="0"/>
    <x v="2196"/>
    <n v="2.6666666666666665"/>
    <x v="1"/>
    <s v="spaces"/>
    <x v="2948"/>
    <x v="2944"/>
  </r>
  <r>
    <n v="2949"/>
    <s v="Spiritual Enlightenment Center - Help raise our vibrations!"/>
    <x v="2947"/>
    <n v="1000"/>
    <n v="25"/>
    <x v="2"/>
    <x v="0"/>
    <s v="USD"/>
    <n v="1447965917"/>
    <n v="1445370317"/>
    <b v="0"/>
    <x v="84"/>
    <b v="0"/>
    <x v="453"/>
    <n v="12.5"/>
    <x v="1"/>
    <s v="spaces"/>
    <x v="2949"/>
    <x v="2945"/>
  </r>
  <r>
    <n v="2950"/>
    <s v="Tahoe Children's Museum with Exploratorium Inside"/>
    <x v="2948"/>
    <n v="5000000"/>
    <n v="0"/>
    <x v="2"/>
    <x v="0"/>
    <s v="USD"/>
    <n v="1453538752"/>
    <n v="1450946752"/>
    <b v="0"/>
    <x v="78"/>
    <b v="0"/>
    <x v="109"/>
    <e v="#DIV/0!"/>
    <x v="1"/>
    <s v="spaces"/>
    <x v="2950"/>
    <x v="2946"/>
  </r>
  <r>
    <n v="2951"/>
    <s v="Brentwood Theater Company needs a Rehearsal Space."/>
    <x v="2949"/>
    <n v="50000"/>
    <n v="1096"/>
    <x v="1"/>
    <x v="0"/>
    <s v="USD"/>
    <n v="1412536573"/>
    <n v="1408648573"/>
    <b v="0"/>
    <x v="6"/>
    <b v="0"/>
    <x v="2197"/>
    <n v="18.896551724137932"/>
    <x v="1"/>
    <s v="spaces"/>
    <x v="2951"/>
    <x v="2947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x v="22"/>
    <b v="0"/>
    <x v="2198"/>
    <n v="200.625"/>
    <x v="1"/>
    <s v="spaces"/>
    <x v="2952"/>
    <x v="2948"/>
  </r>
  <r>
    <n v="2953"/>
    <s v="Pueblo Underground Theater (Canceled)"/>
    <x v="2951"/>
    <n v="400000"/>
    <n v="605"/>
    <x v="1"/>
    <x v="0"/>
    <s v="USD"/>
    <n v="1444330821"/>
    <n v="1441738821"/>
    <b v="0"/>
    <x v="83"/>
    <b v="0"/>
    <x v="2199"/>
    <n v="201.66666666666666"/>
    <x v="1"/>
    <s v="spaces"/>
    <x v="2953"/>
    <x v="2949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x v="78"/>
    <b v="0"/>
    <x v="109"/>
    <e v="#DIV/0!"/>
    <x v="1"/>
    <s v="spaces"/>
    <x v="2954"/>
    <x v="2950"/>
  </r>
  <r>
    <n v="2955"/>
    <s v="A Stage for Stage Door Theater Company (Canceled)"/>
    <x v="2953"/>
    <n v="1200"/>
    <n v="715"/>
    <x v="1"/>
    <x v="0"/>
    <s v="USD"/>
    <n v="1434476849"/>
    <n v="1431884849"/>
    <b v="0"/>
    <x v="202"/>
    <b v="0"/>
    <x v="2200"/>
    <n v="65"/>
    <x v="1"/>
    <s v="spaces"/>
    <x v="2955"/>
    <x v="2951"/>
  </r>
  <r>
    <n v="2956"/>
    <s v="A Happy Home for Hagan's House of Horrors (Canceled)"/>
    <x v="2954"/>
    <n v="7900"/>
    <n v="1322"/>
    <x v="1"/>
    <x v="0"/>
    <s v="USD"/>
    <n v="1462402850"/>
    <n v="1459810850"/>
    <b v="0"/>
    <x v="9"/>
    <b v="0"/>
    <x v="2201"/>
    <n v="66.099999999999994"/>
    <x v="1"/>
    <s v="spaces"/>
    <x v="2956"/>
    <x v="2952"/>
  </r>
  <r>
    <n v="2957"/>
    <s v="BAMA Theatre Headset Campaign (Canceled)"/>
    <x v="2955"/>
    <n v="15000"/>
    <n v="280"/>
    <x v="1"/>
    <x v="0"/>
    <s v="USD"/>
    <n v="1427498172"/>
    <n v="1422317772"/>
    <b v="0"/>
    <x v="83"/>
    <b v="0"/>
    <x v="2202"/>
    <n v="93.333333333333329"/>
    <x v="1"/>
    <s v="spaces"/>
    <x v="2957"/>
    <x v="2953"/>
  </r>
  <r>
    <n v="2958"/>
    <s v="Uprising Theater (Canceled)"/>
    <x v="2956"/>
    <n v="80000"/>
    <n v="0"/>
    <x v="1"/>
    <x v="0"/>
    <s v="USD"/>
    <n v="1462729317"/>
    <n v="1457548917"/>
    <b v="0"/>
    <x v="78"/>
    <b v="0"/>
    <x v="109"/>
    <e v="#DIV/0!"/>
    <x v="1"/>
    <s v="spaces"/>
    <x v="2958"/>
    <x v="2954"/>
  </r>
  <r>
    <n v="2959"/>
    <s v="The Bath Theatre Bus (Canceled)"/>
    <x v="2957"/>
    <n v="10000"/>
    <n v="0"/>
    <x v="1"/>
    <x v="1"/>
    <s v="GBP"/>
    <n v="1465258325"/>
    <n v="1462666325"/>
    <b v="0"/>
    <x v="78"/>
    <b v="0"/>
    <x v="109"/>
    <e v="#DIV/0!"/>
    <x v="1"/>
    <s v="spaces"/>
    <x v="2959"/>
    <x v="2955"/>
  </r>
  <r>
    <n v="2960"/>
    <s v="Lynnewood Hall Restoration (Canceled)"/>
    <x v="2958"/>
    <n v="30000000"/>
    <n v="0"/>
    <x v="1"/>
    <x v="0"/>
    <s v="USD"/>
    <n v="1410459023"/>
    <n v="1407867023"/>
    <b v="0"/>
    <x v="78"/>
    <b v="0"/>
    <x v="109"/>
    <e v="#DIV/0!"/>
    <x v="1"/>
    <s v="spaces"/>
    <x v="2960"/>
    <x v="2956"/>
  </r>
  <r>
    <n v="2961"/>
    <s v="Shakespeare in the Park! A Comedy of Errors"/>
    <x v="2959"/>
    <n v="5000"/>
    <n v="5481"/>
    <x v="0"/>
    <x v="0"/>
    <s v="USD"/>
    <n v="1427342400"/>
    <n v="1424927159"/>
    <b v="0"/>
    <x v="52"/>
    <b v="1"/>
    <x v="2203"/>
    <n v="50.75"/>
    <x v="1"/>
    <s v="plays"/>
    <x v="2961"/>
    <x v="2957"/>
  </r>
  <r>
    <n v="2962"/>
    <s v="Grassroots Shakespeare Company â€¢ Arizona"/>
    <x v="2960"/>
    <n v="1000"/>
    <n v="1218"/>
    <x v="0"/>
    <x v="0"/>
    <s v="USD"/>
    <n v="1425193140"/>
    <n v="1422769906"/>
    <b v="0"/>
    <x v="9"/>
    <b v="1"/>
    <x v="662"/>
    <n v="60.9"/>
    <x v="1"/>
    <s v="plays"/>
    <x v="2962"/>
    <x v="2958"/>
  </r>
  <r>
    <n v="2963"/>
    <s v="One Funny Mother: I'm Not Crazy!!"/>
    <x v="2961"/>
    <n v="10000"/>
    <n v="10685"/>
    <x v="0"/>
    <x v="0"/>
    <s v="USD"/>
    <n v="1435835824"/>
    <n v="1433243824"/>
    <b v="0"/>
    <x v="15"/>
    <b v="1"/>
    <x v="2204"/>
    <n v="109.03061224489795"/>
    <x v="1"/>
    <s v="plays"/>
    <x v="2963"/>
    <x v="2959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x v="193"/>
    <b v="1"/>
    <x v="2205"/>
    <n v="25.692295918367346"/>
    <x v="1"/>
    <s v="plays"/>
    <x v="2964"/>
    <x v="2960"/>
  </r>
  <r>
    <n v="2965"/>
    <s v="Imaginary Theater Company Presents the Premiere of The Boat"/>
    <x v="2963"/>
    <n v="1500"/>
    <n v="1635"/>
    <x v="0"/>
    <x v="0"/>
    <s v="USD"/>
    <n v="1436290233"/>
    <n v="1433698233"/>
    <b v="0"/>
    <x v="70"/>
    <b v="1"/>
    <x v="2206"/>
    <n v="41.92307692307692"/>
    <x v="1"/>
    <s v="plays"/>
    <x v="2965"/>
    <x v="2961"/>
  </r>
  <r>
    <n v="2966"/>
    <s v="Fat Pig, The Play!"/>
    <x v="2964"/>
    <n v="10000"/>
    <n v="11363"/>
    <x v="0"/>
    <x v="0"/>
    <s v="USD"/>
    <n v="1442425412"/>
    <n v="1439833412"/>
    <b v="0"/>
    <x v="130"/>
    <b v="1"/>
    <x v="2207"/>
    <n v="88.7734375"/>
    <x v="1"/>
    <s v="plays"/>
    <x v="2966"/>
    <x v="2962"/>
  </r>
  <r>
    <n v="2967"/>
    <s v="Scissortail: A play about the Oklahoma City Bombing"/>
    <x v="2965"/>
    <n v="5000"/>
    <n v="5696"/>
    <x v="0"/>
    <x v="0"/>
    <s v="USD"/>
    <n v="1425872692"/>
    <n v="1423284292"/>
    <b v="0"/>
    <x v="26"/>
    <b v="1"/>
    <x v="2208"/>
    <n v="80.225352112676063"/>
    <x v="1"/>
    <s v="plays"/>
    <x v="2967"/>
    <x v="2963"/>
  </r>
  <r>
    <n v="2968"/>
    <s v="The Curse of the Babywoman @ FringeNYC"/>
    <x v="2966"/>
    <n v="3500"/>
    <n v="3710"/>
    <x v="0"/>
    <x v="0"/>
    <s v="USD"/>
    <n v="1471406340"/>
    <n v="1470227660"/>
    <b v="0"/>
    <x v="5"/>
    <b v="1"/>
    <x v="938"/>
    <n v="78.936170212765958"/>
    <x v="1"/>
    <s v="plays"/>
    <x v="2968"/>
    <x v="2964"/>
  </r>
  <r>
    <n v="2969"/>
    <s v="Dog Sees God - Calgary Production"/>
    <x v="2967"/>
    <n v="1000"/>
    <n v="1625"/>
    <x v="0"/>
    <x v="5"/>
    <s v="CAD"/>
    <n v="1430693460"/>
    <n v="1428087153"/>
    <b v="0"/>
    <x v="57"/>
    <b v="1"/>
    <x v="2209"/>
    <n v="95.588235294117652"/>
    <x v="1"/>
    <s v="plays"/>
    <x v="2969"/>
    <x v="2965"/>
  </r>
  <r>
    <n v="2970"/>
    <s v="Leah in Vegas at The New York International Fringe Festival"/>
    <x v="2968"/>
    <n v="6000"/>
    <n v="6360"/>
    <x v="0"/>
    <x v="0"/>
    <s v="USD"/>
    <n v="1405699451"/>
    <n v="1403107451"/>
    <b v="0"/>
    <x v="110"/>
    <b v="1"/>
    <x v="938"/>
    <n v="69.890109890109883"/>
    <x v="1"/>
    <s v="plays"/>
    <x v="2970"/>
    <x v="2966"/>
  </r>
  <r>
    <n v="2971"/>
    <s v="World Premiere of &quot;The Piano&quot;"/>
    <x v="2969"/>
    <n v="3200"/>
    <n v="3205"/>
    <x v="0"/>
    <x v="0"/>
    <s v="USD"/>
    <n v="1409500078"/>
    <n v="1406908078"/>
    <b v="0"/>
    <x v="68"/>
    <b v="1"/>
    <x v="2210"/>
    <n v="74.534883720930239"/>
    <x v="1"/>
    <s v="plays"/>
    <x v="2971"/>
    <x v="2967"/>
  </r>
  <r>
    <n v="2972"/>
    <s v="A Bad Plan"/>
    <x v="2970"/>
    <n v="2000"/>
    <n v="2107"/>
    <x v="0"/>
    <x v="0"/>
    <s v="USD"/>
    <n v="1480899600"/>
    <n v="1479609520"/>
    <b v="0"/>
    <x v="57"/>
    <b v="1"/>
    <x v="2211"/>
    <n v="123.94117647058823"/>
    <x v="1"/>
    <s v="plays"/>
    <x v="2972"/>
    <x v="2968"/>
  </r>
  <r>
    <n v="2973"/>
    <s v="CST's As You Like It goes to Canada!"/>
    <x v="2971"/>
    <n v="5000"/>
    <n v="8740"/>
    <x v="0"/>
    <x v="0"/>
    <s v="USD"/>
    <n v="1451620800"/>
    <n v="1449171508"/>
    <b v="0"/>
    <x v="51"/>
    <b v="1"/>
    <x v="2212"/>
    <n v="264.84848484848487"/>
    <x v="1"/>
    <s v="plays"/>
    <x v="2973"/>
    <x v="2969"/>
  </r>
  <r>
    <n v="2974"/>
    <s v="The World Premiere of Fire Work by Lauren Gunderson"/>
    <x v="2972"/>
    <n v="5000"/>
    <n v="5100"/>
    <x v="0"/>
    <x v="0"/>
    <s v="USD"/>
    <n v="1411695300"/>
    <n v="1409275671"/>
    <b v="0"/>
    <x v="45"/>
    <b v="1"/>
    <x v="607"/>
    <n v="58.620689655172413"/>
    <x v="1"/>
    <s v="plays"/>
    <x v="2974"/>
    <x v="2970"/>
  </r>
  <r>
    <n v="2975"/>
    <s v="The Butterfingers Angel... [By The Mummers]"/>
    <x v="2973"/>
    <n v="8000"/>
    <n v="8010"/>
    <x v="0"/>
    <x v="0"/>
    <s v="USD"/>
    <n v="1417057200"/>
    <n v="1414599886"/>
    <b v="0"/>
    <x v="116"/>
    <b v="1"/>
    <x v="2213"/>
    <n v="70.884955752212392"/>
    <x v="1"/>
    <s v="plays"/>
    <x v="2975"/>
    <x v="2971"/>
  </r>
  <r>
    <n v="2976"/>
    <s v="Pizza Delique"/>
    <x v="2974"/>
    <n v="70"/>
    <n v="120"/>
    <x v="0"/>
    <x v="1"/>
    <s v="GBP"/>
    <n v="1457870400"/>
    <n v="1456421530"/>
    <b v="0"/>
    <x v="25"/>
    <b v="1"/>
    <x v="2214"/>
    <n v="8.5714285714285712"/>
    <x v="1"/>
    <s v="plays"/>
    <x v="2976"/>
    <x v="2972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x v="209"/>
    <b v="1"/>
    <x v="2215"/>
    <n v="113.56666666666666"/>
    <x v="1"/>
    <s v="plays"/>
    <x v="2977"/>
    <x v="2973"/>
  </r>
  <r>
    <n v="2978"/>
    <s v="The Fall of Wallace Winter at the Plaza Theatre"/>
    <x v="2976"/>
    <n v="750"/>
    <n v="971"/>
    <x v="0"/>
    <x v="0"/>
    <s v="USD"/>
    <n v="1413784740"/>
    <n v="1412954547"/>
    <b v="0"/>
    <x v="38"/>
    <b v="1"/>
    <x v="2216"/>
    <n v="60.6875"/>
    <x v="1"/>
    <s v="plays"/>
    <x v="2978"/>
    <x v="2974"/>
  </r>
  <r>
    <n v="2979"/>
    <s v="'ART'"/>
    <x v="2977"/>
    <n v="5000"/>
    <n v="5070"/>
    <x v="0"/>
    <x v="0"/>
    <s v="USD"/>
    <n v="1420524000"/>
    <n v="1419104823"/>
    <b v="0"/>
    <x v="67"/>
    <b v="1"/>
    <x v="578"/>
    <n v="110.21739130434783"/>
    <x v="1"/>
    <s v="plays"/>
    <x v="2979"/>
    <x v="2975"/>
  </r>
  <r>
    <n v="2980"/>
    <s v="INDEPENDENCE NYC"/>
    <x v="2978"/>
    <n v="3000"/>
    <n v="3275"/>
    <x v="0"/>
    <x v="0"/>
    <s v="USD"/>
    <n v="1440381600"/>
    <n v="1438639130"/>
    <b v="0"/>
    <x v="54"/>
    <b v="1"/>
    <x v="2217"/>
    <n v="136.45833333333334"/>
    <x v="1"/>
    <s v="plays"/>
    <x v="2980"/>
    <x v="2976"/>
  </r>
  <r>
    <n v="2981"/>
    <s v="Creation of the Dublin Circus Centre"/>
    <x v="2979"/>
    <n v="4000"/>
    <n v="5157"/>
    <x v="0"/>
    <x v="17"/>
    <s v="EUR"/>
    <n v="1443014756"/>
    <n v="1439126756"/>
    <b v="1"/>
    <x v="174"/>
    <b v="1"/>
    <x v="2218"/>
    <n v="53.164948453608247"/>
    <x v="1"/>
    <s v="spaces"/>
    <x v="2981"/>
    <x v="2977"/>
  </r>
  <r>
    <n v="2982"/>
    <s v="Railway Playhouse: Setting up a community arts space"/>
    <x v="2980"/>
    <n v="5000"/>
    <n v="5103"/>
    <x v="0"/>
    <x v="1"/>
    <s v="GBP"/>
    <n v="1455208143"/>
    <n v="1452616143"/>
    <b v="1"/>
    <x v="211"/>
    <b v="1"/>
    <x v="2219"/>
    <n v="86.491525423728817"/>
    <x v="1"/>
    <s v="spaces"/>
    <x v="2982"/>
    <x v="2978"/>
  </r>
  <r>
    <n v="2983"/>
    <s v="Build the House of Dad's!"/>
    <x v="2981"/>
    <n v="116000"/>
    <n v="169985.91"/>
    <x v="0"/>
    <x v="0"/>
    <s v="USD"/>
    <n v="1415722236"/>
    <n v="1410534636"/>
    <b v="1"/>
    <x v="486"/>
    <b v="1"/>
    <x v="2220"/>
    <n v="155.23827397260274"/>
    <x v="1"/>
    <s v="spaces"/>
    <x v="2983"/>
    <x v="2979"/>
  </r>
  <r>
    <n v="2984"/>
    <s v="BABA YAGA: A Traveling Performing Arts Wagon"/>
    <x v="2982"/>
    <n v="25000"/>
    <n v="25088"/>
    <x v="0"/>
    <x v="0"/>
    <s v="USD"/>
    <n v="1472020881"/>
    <n v="1469428881"/>
    <b v="1"/>
    <x v="423"/>
    <b v="1"/>
    <x v="2221"/>
    <n v="115.08256880733946"/>
    <x v="1"/>
    <s v="spaces"/>
    <x v="2984"/>
    <x v="2980"/>
  </r>
  <r>
    <n v="2985"/>
    <s v="React Aerial Studio"/>
    <x v="2983"/>
    <n v="10000"/>
    <n v="12165"/>
    <x v="0"/>
    <x v="4"/>
    <s v="NZD"/>
    <n v="1477886400"/>
    <n v="1476228128"/>
    <b v="0"/>
    <x v="112"/>
    <b v="1"/>
    <x v="2222"/>
    <n v="109.5945945945946"/>
    <x v="1"/>
    <s v="spaces"/>
    <x v="2985"/>
    <x v="2981"/>
  </r>
  <r>
    <n v="2986"/>
    <s v="Higher Education"/>
    <x v="2984"/>
    <n v="2400"/>
    <n v="2532"/>
    <x v="0"/>
    <x v="1"/>
    <s v="GBP"/>
    <n v="1462100406"/>
    <n v="1456920006"/>
    <b v="0"/>
    <x v="66"/>
    <b v="1"/>
    <x v="269"/>
    <n v="45.214285714285715"/>
    <x v="1"/>
    <s v="spaces"/>
    <x v="2986"/>
    <x v="2982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x v="236"/>
    <b v="1"/>
    <x v="2223"/>
    <n v="104.15169811320754"/>
    <x v="1"/>
    <s v="spaces"/>
    <x v="2987"/>
    <x v="2983"/>
  </r>
  <r>
    <n v="2988"/>
    <s v="Curtain up at the Shoebox Theatre!"/>
    <x v="2986"/>
    <n v="1000"/>
    <n v="1000"/>
    <x v="0"/>
    <x v="1"/>
    <s v="GBP"/>
    <n v="1466412081"/>
    <n v="1463820081"/>
    <b v="0"/>
    <x v="33"/>
    <b v="1"/>
    <x v="31"/>
    <n v="35.714285714285715"/>
    <x v="1"/>
    <s v="spaces"/>
    <x v="2988"/>
    <x v="2984"/>
  </r>
  <r>
    <n v="2989"/>
    <s v="Let's Light Up The Gem!"/>
    <x v="2987"/>
    <n v="20000"/>
    <n v="35307"/>
    <x v="0"/>
    <x v="0"/>
    <s v="USD"/>
    <n v="1450673940"/>
    <n v="1448756962"/>
    <b v="0"/>
    <x v="487"/>
    <b v="1"/>
    <x v="2224"/>
    <n v="96.997252747252745"/>
    <x v="1"/>
    <s v="spaces"/>
    <x v="2989"/>
    <x v="2985"/>
  </r>
  <r>
    <n v="2990"/>
    <s v="The Gloria Theatre Project"/>
    <x v="2988"/>
    <n v="10000"/>
    <n v="10000"/>
    <x v="0"/>
    <x v="0"/>
    <s v="USD"/>
    <n v="1452174420"/>
    <n v="1449150420"/>
    <b v="0"/>
    <x v="74"/>
    <b v="1"/>
    <x v="31"/>
    <n v="370.37037037037038"/>
    <x v="1"/>
    <s v="spaces"/>
    <x v="2990"/>
    <x v="2986"/>
  </r>
  <r>
    <n v="2991"/>
    <s v="gimmeLIVE @ 9 Wallis"/>
    <x v="2989"/>
    <n v="8500"/>
    <n v="8780"/>
    <x v="0"/>
    <x v="0"/>
    <s v="USD"/>
    <n v="1485547530"/>
    <n v="1483646730"/>
    <b v="0"/>
    <x v="251"/>
    <b v="1"/>
    <x v="2225"/>
    <n v="94.408602150537632"/>
    <x v="1"/>
    <s v="spaces"/>
    <x v="2991"/>
    <x v="2987"/>
  </r>
  <r>
    <n v="2992"/>
    <s v="Th'underGrounds"/>
    <x v="2990"/>
    <n v="3000"/>
    <n v="3135"/>
    <x v="0"/>
    <x v="0"/>
    <s v="USD"/>
    <n v="1476037510"/>
    <n v="1473445510"/>
    <b v="0"/>
    <x v="31"/>
    <b v="1"/>
    <x v="2226"/>
    <n v="48.984375"/>
    <x v="1"/>
    <s v="spaces"/>
    <x v="2992"/>
    <x v="2988"/>
  </r>
  <r>
    <n v="2993"/>
    <s v="TRUE WEST: Think, Dog! Productions"/>
    <x v="2991"/>
    <n v="1000"/>
    <n v="1003"/>
    <x v="0"/>
    <x v="0"/>
    <s v="USD"/>
    <n v="1455998867"/>
    <n v="1453406867"/>
    <b v="0"/>
    <x v="19"/>
    <b v="1"/>
    <x v="2227"/>
    <n v="45.590909090909093"/>
    <x v="1"/>
    <s v="spaces"/>
    <x v="2993"/>
    <x v="2989"/>
  </r>
  <r>
    <n v="2994"/>
    <s v="St. Michael Boat Parties - Halloween and Beyond!"/>
    <x v="2992"/>
    <n v="300"/>
    <n v="1373.24"/>
    <x v="0"/>
    <x v="1"/>
    <s v="GBP"/>
    <n v="1412335772"/>
    <n v="1409743772"/>
    <b v="0"/>
    <x v="211"/>
    <b v="1"/>
    <x v="2228"/>
    <n v="23.275254237288134"/>
    <x v="1"/>
    <s v="spaces"/>
    <x v="2994"/>
    <x v="2990"/>
  </r>
  <r>
    <n v="2995"/>
    <s v="Help Austin's Blue Starlite Drive-in MOVE + ADD 35MM"/>
    <x v="2993"/>
    <n v="15000"/>
    <n v="15744"/>
    <x v="0"/>
    <x v="0"/>
    <s v="USD"/>
    <n v="1484841471"/>
    <n v="1482249471"/>
    <b v="0"/>
    <x v="437"/>
    <b v="1"/>
    <x v="2229"/>
    <n v="63.2289156626506"/>
    <x v="1"/>
    <s v="spaces"/>
    <x v="2995"/>
    <x v="2991"/>
  </r>
  <r>
    <n v="2996"/>
    <s v="Sea Tea Improv's Comedy Theater in Hartford, CT"/>
    <x v="2994"/>
    <n v="35000"/>
    <n v="60180"/>
    <x v="0"/>
    <x v="0"/>
    <s v="USD"/>
    <n v="1432677240"/>
    <n v="1427493240"/>
    <b v="0"/>
    <x v="413"/>
    <b v="1"/>
    <x v="2230"/>
    <n v="153.5204081632653"/>
    <x v="1"/>
    <s v="spaces"/>
    <x v="2996"/>
    <x v="2992"/>
  </r>
  <r>
    <n v="2997"/>
    <s v="Sonorous Road is Expanding! Join Us!"/>
    <x v="2995"/>
    <n v="10000"/>
    <n v="10373"/>
    <x v="0"/>
    <x v="0"/>
    <s v="USD"/>
    <n v="1488171540"/>
    <n v="1486661793"/>
    <b v="0"/>
    <x v="248"/>
    <b v="1"/>
    <x v="2231"/>
    <n v="90.2"/>
    <x v="1"/>
    <s v="spaces"/>
    <x v="2997"/>
    <x v="2993"/>
  </r>
  <r>
    <n v="2998"/>
    <s v="A bigger, better home for the New Orleans comedy scene"/>
    <x v="2996"/>
    <n v="50000"/>
    <n v="51514.5"/>
    <x v="0"/>
    <x v="0"/>
    <s v="USD"/>
    <n v="1402892700"/>
    <n v="1400474329"/>
    <b v="0"/>
    <x v="488"/>
    <b v="1"/>
    <x v="2232"/>
    <n v="118.97113163972287"/>
    <x v="1"/>
    <s v="spaces"/>
    <x v="2998"/>
    <x v="2994"/>
  </r>
  <r>
    <n v="2999"/>
    <s v="RAT Fund-Riser"/>
    <x v="2997"/>
    <n v="1350"/>
    <n v="1605"/>
    <x v="0"/>
    <x v="0"/>
    <s v="USD"/>
    <n v="1488333600"/>
    <n v="1487094360"/>
    <b v="0"/>
    <x v="9"/>
    <b v="1"/>
    <x v="2233"/>
    <n v="80.25"/>
    <x v="1"/>
    <s v="spaces"/>
    <x v="2999"/>
    <x v="807"/>
  </r>
  <r>
    <n v="3000"/>
    <s v="Voices From The Future"/>
    <x v="2998"/>
    <n v="500"/>
    <n v="500"/>
    <x v="0"/>
    <x v="0"/>
    <s v="USD"/>
    <n v="1485885600"/>
    <n v="1484682670"/>
    <b v="0"/>
    <x v="22"/>
    <b v="1"/>
    <x v="31"/>
    <n v="62.5"/>
    <x v="1"/>
    <s v="spaces"/>
    <x v="3000"/>
    <x v="2995"/>
  </r>
  <r>
    <n v="3001"/>
    <s v="New Comedy Venue and Training Facility"/>
    <x v="2999"/>
    <n v="7214"/>
    <n v="22991.01"/>
    <x v="0"/>
    <x v="0"/>
    <s v="USD"/>
    <n v="1468445382"/>
    <n v="1465853382"/>
    <b v="0"/>
    <x v="489"/>
    <b v="1"/>
    <x v="2234"/>
    <n v="131.37719999999999"/>
    <x v="1"/>
    <s v="spaces"/>
    <x v="3001"/>
    <x v="2996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x v="201"/>
    <b v="1"/>
    <x v="2235"/>
    <n v="73.032980769230775"/>
    <x v="1"/>
    <s v="spaces"/>
    <x v="3002"/>
    <x v="2997"/>
  </r>
  <r>
    <n v="3003"/>
    <s v="Outskirts Theatre Co. Finds a Home!"/>
    <x v="3001"/>
    <n v="3000"/>
    <n v="3035"/>
    <x v="0"/>
    <x v="0"/>
    <s v="USD"/>
    <n v="1456811940"/>
    <n v="1454098976"/>
    <b v="0"/>
    <x v="57"/>
    <b v="1"/>
    <x v="2107"/>
    <n v="178.52941176470588"/>
    <x v="1"/>
    <s v="spaces"/>
    <x v="3003"/>
    <x v="2998"/>
  </r>
  <r>
    <n v="3004"/>
    <s v="Save the Agawam Cinemas"/>
    <x v="3002"/>
    <n v="40000"/>
    <n v="45126"/>
    <x v="0"/>
    <x v="0"/>
    <s v="USD"/>
    <n v="1416089324"/>
    <n v="1413493724"/>
    <b v="0"/>
    <x v="490"/>
    <b v="1"/>
    <x v="2236"/>
    <n v="162.90974729241879"/>
    <x v="1"/>
    <s v="spaces"/>
    <x v="3004"/>
    <x v="2999"/>
  </r>
  <r>
    <n v="3005"/>
    <s v="Pangea House Revitalization Project"/>
    <x v="3003"/>
    <n v="10600"/>
    <n v="12772.6"/>
    <x v="0"/>
    <x v="0"/>
    <s v="USD"/>
    <n v="1412611905"/>
    <n v="1410019905"/>
    <b v="0"/>
    <x v="115"/>
    <b v="1"/>
    <x v="2237"/>
    <n v="108.24237288135593"/>
    <x v="1"/>
    <s v="spaces"/>
    <x v="3005"/>
    <x v="3000"/>
  </r>
  <r>
    <n v="3006"/>
    <s v="ONTARIO STREET THEATRE in Port Hope."/>
    <x v="3004"/>
    <n v="8000"/>
    <n v="8620"/>
    <x v="0"/>
    <x v="5"/>
    <s v="CAD"/>
    <n v="1418580591"/>
    <n v="1415988591"/>
    <b v="0"/>
    <x v="174"/>
    <b v="1"/>
    <x v="2133"/>
    <n v="88.865979381443296"/>
    <x v="1"/>
    <s v="spaces"/>
    <x v="3006"/>
    <x v="3001"/>
  </r>
  <r>
    <n v="3007"/>
    <s v="Bethlem"/>
    <x v="3005"/>
    <n v="600"/>
    <n v="1080"/>
    <x v="0"/>
    <x v="0"/>
    <s v="USD"/>
    <n v="1429938683"/>
    <n v="1428124283"/>
    <b v="0"/>
    <x v="9"/>
    <b v="1"/>
    <x v="2238"/>
    <n v="54"/>
    <x v="1"/>
    <s v="spaces"/>
    <x v="3007"/>
    <x v="3002"/>
  </r>
  <r>
    <n v="3008"/>
    <s v="Baby It's Cold Outside: Silver Spring Stage HVAC Fund!"/>
    <x v="3006"/>
    <n v="3000"/>
    <n v="3035"/>
    <x v="0"/>
    <x v="0"/>
    <s v="USD"/>
    <n v="1453352719"/>
    <n v="1450760719"/>
    <b v="0"/>
    <x v="55"/>
    <b v="1"/>
    <x v="2107"/>
    <n v="116.73076923076923"/>
    <x v="1"/>
    <s v="spaces"/>
    <x v="3008"/>
    <x v="3003"/>
  </r>
  <r>
    <n v="3009"/>
    <s v="Montauk Surf Museum"/>
    <x v="3007"/>
    <n v="25000"/>
    <n v="29939"/>
    <x v="0"/>
    <x v="0"/>
    <s v="USD"/>
    <n v="1417012840"/>
    <n v="1414417240"/>
    <b v="0"/>
    <x v="130"/>
    <b v="1"/>
    <x v="2239"/>
    <n v="233.8984375"/>
    <x v="1"/>
    <s v="spaces"/>
    <x v="3009"/>
    <x v="3004"/>
  </r>
  <r>
    <n v="3010"/>
    <s v="Put Your Money Where Your Ear Is!"/>
    <x v="3008"/>
    <n v="1500"/>
    <n v="2370"/>
    <x v="0"/>
    <x v="0"/>
    <s v="USD"/>
    <n v="1424548719"/>
    <n v="1419364719"/>
    <b v="0"/>
    <x v="41"/>
    <b v="1"/>
    <x v="2240"/>
    <n v="158"/>
    <x v="1"/>
    <s v="spaces"/>
    <x v="3010"/>
    <x v="3005"/>
  </r>
  <r>
    <n v="3011"/>
    <s v="Katharsis Teatro en Navidad"/>
    <x v="3009"/>
    <n v="300"/>
    <n v="371"/>
    <x v="0"/>
    <x v="3"/>
    <s v="EUR"/>
    <n v="1450911540"/>
    <n v="1448536516"/>
    <b v="0"/>
    <x v="20"/>
    <b v="1"/>
    <x v="2241"/>
    <n v="14.84"/>
    <x v="1"/>
    <s v="spaces"/>
    <x v="3011"/>
    <x v="3006"/>
  </r>
  <r>
    <n v="3012"/>
    <s v="Up-lifting Up-Fit!"/>
    <x v="3010"/>
    <n v="4000"/>
    <n v="4685"/>
    <x v="0"/>
    <x v="0"/>
    <s v="USD"/>
    <n v="1423587130"/>
    <n v="1421772730"/>
    <b v="0"/>
    <x v="165"/>
    <b v="1"/>
    <x v="2242"/>
    <n v="85.181818181818187"/>
    <x v="1"/>
    <s v="spaces"/>
    <x v="3012"/>
    <x v="3007"/>
  </r>
  <r>
    <n v="3013"/>
    <s v="Barebones Black Box Theater in Braddock, PA"/>
    <x v="3011"/>
    <n v="10000"/>
    <n v="15696"/>
    <x v="0"/>
    <x v="0"/>
    <s v="USD"/>
    <n v="1434917049"/>
    <n v="1432325049"/>
    <b v="0"/>
    <x v="329"/>
    <b v="1"/>
    <x v="2243"/>
    <n v="146.69158878504672"/>
    <x v="1"/>
    <s v="spaces"/>
    <x v="3013"/>
    <x v="300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x v="491"/>
    <b v="1"/>
    <x v="2244"/>
    <n v="50.764811490125673"/>
    <x v="1"/>
    <s v="spaces"/>
    <x v="3014"/>
    <x v="3009"/>
  </r>
  <r>
    <n v="3015"/>
    <s v="A Sign for 34 West"/>
    <x v="3013"/>
    <n v="3400"/>
    <n v="3508"/>
    <x v="0"/>
    <x v="0"/>
    <s v="USD"/>
    <n v="1402459200"/>
    <n v="1401125238"/>
    <b v="0"/>
    <x v="244"/>
    <b v="1"/>
    <x v="2245"/>
    <n v="87.7"/>
    <x v="1"/>
    <s v="spaces"/>
    <x v="3015"/>
    <x v="3010"/>
  </r>
  <r>
    <n v="3016"/>
    <s v="Let there be sound! A sound and hearing assistance system"/>
    <x v="3014"/>
    <n v="8500"/>
    <n v="8722"/>
    <x v="0"/>
    <x v="0"/>
    <s v="USD"/>
    <n v="1405688952"/>
    <n v="1400504952"/>
    <b v="0"/>
    <x v="17"/>
    <b v="1"/>
    <x v="2246"/>
    <n v="242.27777777777777"/>
    <x v="1"/>
    <s v="spaces"/>
    <x v="3016"/>
    <x v="3011"/>
  </r>
  <r>
    <n v="3017"/>
    <s v="ACT's Spotlight Initiative- Let's Build a Theater!"/>
    <x v="3015"/>
    <n v="22000"/>
    <n v="23285"/>
    <x v="0"/>
    <x v="0"/>
    <s v="USD"/>
    <n v="1408566243"/>
    <n v="1405974243"/>
    <b v="0"/>
    <x v="180"/>
    <b v="1"/>
    <x v="2247"/>
    <n v="146.44654088050314"/>
    <x v="1"/>
    <s v="spaces"/>
    <x v="3017"/>
    <x v="3012"/>
  </r>
  <r>
    <n v="3018"/>
    <s v="Why Theatre"/>
    <x v="3016"/>
    <n v="4200"/>
    <n v="4230"/>
    <x v="0"/>
    <x v="6"/>
    <s v="EUR"/>
    <n v="1437429600"/>
    <n v="1433747376"/>
    <b v="0"/>
    <x v="14"/>
    <b v="1"/>
    <x v="2248"/>
    <n v="103.17073170731707"/>
    <x v="1"/>
    <s v="spaces"/>
    <x v="3018"/>
    <x v="3013"/>
  </r>
  <r>
    <n v="3019"/>
    <s v="Small town theatre, the Gibson Theatre goes Digital"/>
    <x v="3017"/>
    <n v="15000"/>
    <n v="18185"/>
    <x v="0"/>
    <x v="0"/>
    <s v="USD"/>
    <n v="1401159600"/>
    <n v="1398801620"/>
    <b v="0"/>
    <x v="334"/>
    <b v="1"/>
    <x v="2249"/>
    <n v="80.464601769911511"/>
    <x v="1"/>
    <s v="spaces"/>
    <x v="3019"/>
    <x v="3014"/>
  </r>
  <r>
    <n v="3020"/>
    <s v="Prime Stage Theater Studio Upgrades!"/>
    <x v="3018"/>
    <n v="7000"/>
    <n v="7040"/>
    <x v="0"/>
    <x v="0"/>
    <s v="USD"/>
    <n v="1439583533"/>
    <n v="1434399533"/>
    <b v="0"/>
    <x v="209"/>
    <b v="1"/>
    <x v="2250"/>
    <n v="234.66666666666666"/>
    <x v="1"/>
    <s v="spaces"/>
    <x v="3020"/>
    <x v="3015"/>
  </r>
  <r>
    <n v="3021"/>
    <s v="BEEP! BEEP! 2ND STORY IS ON THE MOVE!"/>
    <x v="3019"/>
    <n v="4500"/>
    <n v="5221"/>
    <x v="0"/>
    <x v="0"/>
    <s v="USD"/>
    <n v="1479794340"/>
    <n v="1476715869"/>
    <b v="0"/>
    <x v="273"/>
    <b v="1"/>
    <x v="2251"/>
    <n v="50.689320388349515"/>
    <x v="1"/>
    <s v="spaces"/>
    <x v="3021"/>
    <x v="3016"/>
  </r>
  <r>
    <n v="3022"/>
    <s v="A Performing Arts Complex in Central Square, Cambridge"/>
    <x v="3020"/>
    <n v="10000"/>
    <n v="10088"/>
    <x v="0"/>
    <x v="0"/>
    <s v="USD"/>
    <n v="1472338409"/>
    <n v="1468450409"/>
    <b v="0"/>
    <x v="95"/>
    <b v="1"/>
    <x v="2252"/>
    <n v="162.70967741935485"/>
    <x v="1"/>
    <s v="spaces"/>
    <x v="3022"/>
    <x v="3017"/>
  </r>
  <r>
    <n v="3023"/>
    <s v="The Night Watch"/>
    <x v="3021"/>
    <n v="700"/>
    <n v="721"/>
    <x v="0"/>
    <x v="1"/>
    <s v="GBP"/>
    <n v="1434039186"/>
    <n v="1430151186"/>
    <b v="0"/>
    <x v="79"/>
    <b v="1"/>
    <x v="288"/>
    <n v="120.16666666666667"/>
    <x v="1"/>
    <s v="spaces"/>
    <x v="3023"/>
    <x v="3018"/>
  </r>
  <r>
    <n v="3024"/>
    <s v="Build a New Home for Improv Comedy in Pittsburgh"/>
    <x v="3022"/>
    <n v="5000"/>
    <n v="12321"/>
    <x v="0"/>
    <x v="0"/>
    <s v="USD"/>
    <n v="1349567475"/>
    <n v="1346975475"/>
    <b v="0"/>
    <x v="0"/>
    <b v="1"/>
    <x v="2253"/>
    <n v="67.697802197802204"/>
    <x v="1"/>
    <s v="spaces"/>
    <x v="3024"/>
    <x v="3019"/>
  </r>
  <r>
    <n v="3025"/>
    <s v="The Other Room â€“ Cardiffâ€™s First Pub Theatre"/>
    <x v="3023"/>
    <n v="2500"/>
    <n v="7555"/>
    <x v="0"/>
    <x v="1"/>
    <s v="GBP"/>
    <n v="1401465600"/>
    <n v="1399032813"/>
    <b v="0"/>
    <x v="108"/>
    <b v="1"/>
    <x v="2254"/>
    <n v="52.103448275862071"/>
    <x v="1"/>
    <s v="spaces"/>
    <x v="3025"/>
    <x v="3020"/>
  </r>
  <r>
    <n v="3026"/>
    <s v="The Bohemian Balcony - A Creative Space For All"/>
    <x v="3024"/>
    <n v="900"/>
    <n v="1290"/>
    <x v="0"/>
    <x v="1"/>
    <s v="GBP"/>
    <n v="1488538892"/>
    <n v="1487329292"/>
    <b v="0"/>
    <x v="20"/>
    <b v="1"/>
    <x v="2255"/>
    <n v="51.6"/>
    <x v="1"/>
    <s v="spaces"/>
    <x v="3026"/>
    <x v="3021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x v="492"/>
    <b v="1"/>
    <x v="2256"/>
    <n v="164.3"/>
    <x v="1"/>
    <s v="spaces"/>
    <x v="3027"/>
    <x v="3022"/>
  </r>
  <r>
    <n v="3028"/>
    <s v="A Home for Vegas Theatre Hub"/>
    <x v="3026"/>
    <n v="5000"/>
    <n v="8401"/>
    <x v="0"/>
    <x v="0"/>
    <s v="USD"/>
    <n v="1471242025"/>
    <n v="1468650025"/>
    <b v="0"/>
    <x v="221"/>
    <b v="1"/>
    <x v="2257"/>
    <n v="84.858585858585855"/>
    <x v="1"/>
    <s v="spaces"/>
    <x v="3028"/>
    <x v="3023"/>
  </r>
  <r>
    <n v="3029"/>
    <s v="Ground Floor Theatre"/>
    <x v="3027"/>
    <n v="30000"/>
    <n v="32903"/>
    <x v="0"/>
    <x v="0"/>
    <s v="USD"/>
    <n v="1416285300"/>
    <n v="1413824447"/>
    <b v="0"/>
    <x v="493"/>
    <b v="1"/>
    <x v="2258"/>
    <n v="94.548850574712645"/>
    <x v="1"/>
    <s v="spaces"/>
    <x v="3029"/>
    <x v="3024"/>
  </r>
  <r>
    <n v="3030"/>
    <s v="Guilford Center Stage Lights Up"/>
    <x v="3028"/>
    <n v="1750"/>
    <n v="1867"/>
    <x v="0"/>
    <x v="0"/>
    <s v="USD"/>
    <n v="1442426171"/>
    <n v="1439834171"/>
    <b v="0"/>
    <x v="14"/>
    <b v="1"/>
    <x v="2259"/>
    <n v="45.536585365853661"/>
    <x v="1"/>
    <s v="spaces"/>
    <x v="3030"/>
    <x v="3025"/>
  </r>
  <r>
    <n v="3031"/>
    <s v="Blue Thyme Nights"/>
    <x v="3029"/>
    <n v="1500"/>
    <n v="1500"/>
    <x v="0"/>
    <x v="0"/>
    <s v="USD"/>
    <n v="1476479447"/>
    <n v="1471295447"/>
    <b v="0"/>
    <x v="60"/>
    <b v="1"/>
    <x v="31"/>
    <n v="51.724137931034484"/>
    <x v="1"/>
    <s v="spaces"/>
    <x v="3031"/>
    <x v="3026"/>
  </r>
  <r>
    <n v="3032"/>
    <s v="Silent Valley : A Haunting"/>
    <x v="3030"/>
    <n v="1000"/>
    <n v="1272"/>
    <x v="0"/>
    <x v="0"/>
    <s v="USD"/>
    <n v="1441933459"/>
    <n v="1439341459"/>
    <b v="0"/>
    <x v="20"/>
    <b v="1"/>
    <x v="66"/>
    <n v="50.88"/>
    <x v="1"/>
    <s v="spaces"/>
    <x v="3032"/>
    <x v="3027"/>
  </r>
  <r>
    <n v="3033"/>
    <s v="Stagelights Studio by Pam Kinter, Greensboro"/>
    <x v="3031"/>
    <n v="3000"/>
    <n v="4396"/>
    <x v="0"/>
    <x v="0"/>
    <s v="USD"/>
    <n v="1471487925"/>
    <n v="1468895925"/>
    <b v="0"/>
    <x v="23"/>
    <b v="1"/>
    <x v="2260"/>
    <n v="191.13043478260869"/>
    <x v="1"/>
    <s v="spaces"/>
    <x v="3033"/>
    <x v="3028"/>
  </r>
  <r>
    <n v="3034"/>
    <s v="Save Our Butts The Seat-quel"/>
    <x v="3032"/>
    <n v="100000"/>
    <n v="112536"/>
    <x v="0"/>
    <x v="0"/>
    <s v="USD"/>
    <n v="1477972740"/>
    <n v="1475326255"/>
    <b v="0"/>
    <x v="494"/>
    <b v="1"/>
    <x v="2261"/>
    <n v="89.314285714285717"/>
    <x v="1"/>
    <s v="spaces"/>
    <x v="3034"/>
    <x v="3029"/>
  </r>
  <r>
    <n v="3035"/>
    <s v="The Coalition Theater"/>
    <x v="3033"/>
    <n v="25000"/>
    <n v="27196.71"/>
    <x v="0"/>
    <x v="0"/>
    <s v="USD"/>
    <n v="1367674009"/>
    <n v="1365082009"/>
    <b v="0"/>
    <x v="495"/>
    <b v="1"/>
    <x v="2262"/>
    <n v="88.588631921824103"/>
    <x v="1"/>
    <s v="spaces"/>
    <x v="3035"/>
    <x v="3030"/>
  </r>
  <r>
    <n v="3036"/>
    <s v="Save the Studio!"/>
    <x v="3034"/>
    <n v="25000"/>
    <n v="31683"/>
    <x v="0"/>
    <x v="0"/>
    <s v="USD"/>
    <n v="1376654340"/>
    <n v="1373568644"/>
    <b v="0"/>
    <x v="313"/>
    <b v="1"/>
    <x v="2263"/>
    <n v="96.300911854103347"/>
    <x v="1"/>
    <s v="spaces"/>
    <x v="3036"/>
    <x v="3031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x v="58"/>
    <b v="1"/>
    <x v="2264"/>
    <n v="33.3125"/>
    <x v="1"/>
    <s v="spaces"/>
    <x v="3037"/>
    <x v="3032"/>
  </r>
  <r>
    <n v="3038"/>
    <s v="Overtime Theater Spruce Up"/>
    <x v="3036"/>
    <n v="1000"/>
    <n v="1005"/>
    <x v="0"/>
    <x v="0"/>
    <s v="USD"/>
    <n v="1457071397"/>
    <n v="1451887397"/>
    <b v="0"/>
    <x v="74"/>
    <b v="1"/>
    <x v="10"/>
    <n v="37.222222222222221"/>
    <x v="1"/>
    <s v="spaces"/>
    <x v="3038"/>
    <x v="3033"/>
  </r>
  <r>
    <n v="3039"/>
    <s v="Shelter the Schmee"/>
    <x v="3037"/>
    <n v="20000"/>
    <n v="21742.78"/>
    <x v="0"/>
    <x v="0"/>
    <s v="USD"/>
    <n v="1388303940"/>
    <n v="1386011038"/>
    <b v="0"/>
    <x v="163"/>
    <b v="1"/>
    <x v="2265"/>
    <n v="92.130423728813554"/>
    <x v="1"/>
    <s v="spaces"/>
    <x v="3039"/>
    <x v="3034"/>
  </r>
  <r>
    <n v="3040"/>
    <s v="Jayhawk Makeover"/>
    <x v="3038"/>
    <n v="3000"/>
    <n v="3225"/>
    <x v="0"/>
    <x v="0"/>
    <s v="USD"/>
    <n v="1435359600"/>
    <n v="1434999621"/>
    <b v="0"/>
    <x v="288"/>
    <b v="1"/>
    <x v="1881"/>
    <n v="76.785714285714292"/>
    <x v="1"/>
    <s v="spaces"/>
    <x v="3040"/>
    <x v="3035"/>
  </r>
  <r>
    <n v="3041"/>
    <s v="Lend a Hand in Our Home"/>
    <x v="3039"/>
    <n v="8300"/>
    <n v="9170"/>
    <x v="0"/>
    <x v="0"/>
    <s v="USD"/>
    <n v="1453323048"/>
    <n v="1450731048"/>
    <b v="0"/>
    <x v="195"/>
    <b v="1"/>
    <x v="2266"/>
    <n v="96.526315789473685"/>
    <x v="1"/>
    <s v="spaces"/>
    <x v="3041"/>
    <x v="3036"/>
  </r>
  <r>
    <n v="3042"/>
    <s v="HOPE MILL THEATRE - CHAIR FUND"/>
    <x v="3040"/>
    <n v="1500"/>
    <n v="1920"/>
    <x v="0"/>
    <x v="1"/>
    <s v="GBP"/>
    <n v="1444149047"/>
    <n v="1441557047"/>
    <b v="0"/>
    <x v="77"/>
    <b v="1"/>
    <x v="602"/>
    <n v="51.891891891891895"/>
    <x v="1"/>
    <s v="spaces"/>
    <x v="3042"/>
    <x v="3037"/>
  </r>
  <r>
    <n v="3043"/>
    <s v="Like This Post (The Post at 750)"/>
    <x v="3041"/>
    <n v="15000"/>
    <n v="16501"/>
    <x v="0"/>
    <x v="5"/>
    <s v="CAD"/>
    <n v="1429152600"/>
    <n v="1426815699"/>
    <b v="0"/>
    <x v="130"/>
    <b v="1"/>
    <x v="2267"/>
    <n v="128.9140625"/>
    <x v="1"/>
    <s v="spaces"/>
    <x v="3043"/>
    <x v="3038"/>
  </r>
  <r>
    <n v="3044"/>
    <s v="Minnsky's Theater- A Vaudeville Circus Experiment"/>
    <x v="3042"/>
    <n v="12000"/>
    <n v="13121"/>
    <x v="0"/>
    <x v="0"/>
    <s v="USD"/>
    <n v="1454433998"/>
    <n v="1453137998"/>
    <b v="0"/>
    <x v="239"/>
    <b v="1"/>
    <x v="2268"/>
    <n v="84.108974358974365"/>
    <x v="1"/>
    <s v="spaces"/>
    <x v="3044"/>
    <x v="3039"/>
  </r>
  <r>
    <n v="3045"/>
    <s v="Colorado ACTS Black Box Painting"/>
    <x v="3043"/>
    <n v="4000"/>
    <n v="5308.26"/>
    <x v="0"/>
    <x v="0"/>
    <s v="USD"/>
    <n v="1408679055"/>
    <n v="1406087055"/>
    <b v="0"/>
    <x v="31"/>
    <b v="1"/>
    <x v="2269"/>
    <n v="82.941562500000003"/>
    <x v="1"/>
    <s v="spaces"/>
    <x v="3045"/>
    <x v="3040"/>
  </r>
  <r>
    <n v="3046"/>
    <s v="improvMANIA Improv Comedy Theater - Chandler, Arizona"/>
    <x v="3044"/>
    <n v="7900"/>
    <n v="15077"/>
    <x v="0"/>
    <x v="0"/>
    <s v="USD"/>
    <n v="1410324720"/>
    <n v="1407784586"/>
    <b v="0"/>
    <x v="6"/>
    <b v="1"/>
    <x v="2270"/>
    <n v="259.94827586206895"/>
    <x v="1"/>
    <s v="spaces"/>
    <x v="3046"/>
    <x v="3041"/>
  </r>
  <r>
    <n v="3047"/>
    <s v="Acting V Senior Showcase"/>
    <x v="3045"/>
    <n v="500"/>
    <n v="745"/>
    <x v="0"/>
    <x v="0"/>
    <s v="USD"/>
    <n v="1461762960"/>
    <n v="1457999054"/>
    <b v="0"/>
    <x v="9"/>
    <b v="1"/>
    <x v="2271"/>
    <n v="37.25"/>
    <x v="1"/>
    <s v="spaces"/>
    <x v="3047"/>
    <x v="3042"/>
  </r>
  <r>
    <n v="3048"/>
    <s v="December Match Campaign"/>
    <x v="3046"/>
    <n v="5000"/>
    <n v="8320"/>
    <x v="0"/>
    <x v="0"/>
    <s v="USD"/>
    <n v="1420060920"/>
    <n v="1417556262"/>
    <b v="0"/>
    <x v="5"/>
    <b v="1"/>
    <x v="2272"/>
    <n v="177.02127659574469"/>
    <x v="1"/>
    <s v="spaces"/>
    <x v="3048"/>
    <x v="3043"/>
  </r>
  <r>
    <n v="3049"/>
    <s v="Pickerington Community Theatre's Set Capabilities Expansion"/>
    <x v="3047"/>
    <n v="3750"/>
    <n v="4000"/>
    <x v="0"/>
    <x v="0"/>
    <s v="USD"/>
    <n v="1434241255"/>
    <n v="1431649255"/>
    <b v="0"/>
    <x v="241"/>
    <b v="1"/>
    <x v="313"/>
    <n v="74.074074074074076"/>
    <x v="1"/>
    <s v="spaces"/>
    <x v="3049"/>
    <x v="3044"/>
  </r>
  <r>
    <n v="3050"/>
    <s v="The Black Pearl Consuite at CoreCon VIII: On Ancient Seas"/>
    <x v="3048"/>
    <n v="600"/>
    <n v="636"/>
    <x v="0"/>
    <x v="0"/>
    <s v="USD"/>
    <n v="1462420960"/>
    <n v="1459828960"/>
    <b v="0"/>
    <x v="82"/>
    <b v="1"/>
    <x v="938"/>
    <n v="70.666666666666671"/>
    <x v="1"/>
    <s v="spaces"/>
    <x v="3050"/>
    <x v="3045"/>
  </r>
  <r>
    <n v="3051"/>
    <s v="Jon Udry's ABC Tour"/>
    <x v="3049"/>
    <n v="3500"/>
    <n v="827"/>
    <x v="2"/>
    <x v="1"/>
    <s v="GBP"/>
    <n v="1486547945"/>
    <n v="1483955945"/>
    <b v="1"/>
    <x v="2"/>
    <b v="0"/>
    <x v="2273"/>
    <n v="23.62857142857143"/>
    <x v="1"/>
    <s v="spaces"/>
    <x v="3051"/>
    <x v="3046"/>
  </r>
  <r>
    <n v="3052"/>
    <s v="Funding for a new theater facility in Walker Minnesota"/>
    <x v="3050"/>
    <n v="50000"/>
    <n v="75"/>
    <x v="2"/>
    <x v="0"/>
    <s v="USD"/>
    <n v="1432828740"/>
    <n v="1430237094"/>
    <b v="0"/>
    <x v="84"/>
    <b v="0"/>
    <x v="840"/>
    <n v="37.5"/>
    <x v="1"/>
    <s v="spaces"/>
    <x v="3052"/>
    <x v="3047"/>
  </r>
  <r>
    <n v="3053"/>
    <s v="Showroom"/>
    <x v="3051"/>
    <n v="10000"/>
    <n v="40"/>
    <x v="2"/>
    <x v="0"/>
    <s v="USD"/>
    <n v="1412222340"/>
    <n v="1407781013"/>
    <b v="0"/>
    <x v="83"/>
    <b v="0"/>
    <x v="177"/>
    <n v="13.333333333333334"/>
    <x v="1"/>
    <s v="spaces"/>
    <x v="3053"/>
    <x v="3048"/>
  </r>
  <r>
    <n v="3054"/>
    <s v="Shady Slaughters Productions Haunted attraction"/>
    <x v="3052"/>
    <n v="300"/>
    <n v="0"/>
    <x v="2"/>
    <x v="0"/>
    <s v="USD"/>
    <n v="1425258240"/>
    <n v="1422043154"/>
    <b v="0"/>
    <x v="78"/>
    <b v="0"/>
    <x v="109"/>
    <e v="#DIV/0!"/>
    <x v="1"/>
    <s v="spaces"/>
    <x v="3054"/>
    <x v="3049"/>
  </r>
  <r>
    <n v="3055"/>
    <s v="Bungers surfing Museum"/>
    <x v="3053"/>
    <n v="20000"/>
    <n v="1"/>
    <x v="2"/>
    <x v="0"/>
    <s v="USD"/>
    <n v="1420844390"/>
    <n v="1415660390"/>
    <b v="0"/>
    <x v="29"/>
    <b v="0"/>
    <x v="2274"/>
    <n v="1"/>
    <x v="1"/>
    <s v="spaces"/>
    <x v="3055"/>
    <x v="3050"/>
  </r>
  <r>
    <n v="3056"/>
    <s v="Palace Flophouse Theater"/>
    <x v="3054"/>
    <n v="25000"/>
    <n v="0"/>
    <x v="2"/>
    <x v="0"/>
    <s v="USD"/>
    <n v="1412003784"/>
    <n v="1406819784"/>
    <b v="0"/>
    <x v="78"/>
    <b v="0"/>
    <x v="109"/>
    <e v="#DIV/0!"/>
    <x v="1"/>
    <s v="spaces"/>
    <x v="3056"/>
    <x v="3051"/>
  </r>
  <r>
    <n v="3057"/>
    <s v="1 World Educational Theme Parks"/>
    <x v="3055"/>
    <n v="50000"/>
    <n v="0"/>
    <x v="2"/>
    <x v="1"/>
    <s v="GBP"/>
    <n v="1459694211"/>
    <n v="1457105811"/>
    <b v="0"/>
    <x v="78"/>
    <b v="0"/>
    <x v="109"/>
    <e v="#DIV/0!"/>
    <x v="1"/>
    <s v="spaces"/>
    <x v="3057"/>
    <x v="3052"/>
  </r>
  <r>
    <n v="3058"/>
    <s v="OPEN THE OLD &quot;RIGON&quot; THEATER"/>
    <x v="3056"/>
    <n v="18000"/>
    <n v="3"/>
    <x v="2"/>
    <x v="13"/>
    <s v="EUR"/>
    <n v="1463734740"/>
    <n v="1459414740"/>
    <b v="0"/>
    <x v="83"/>
    <b v="0"/>
    <x v="374"/>
    <n v="1"/>
    <x v="1"/>
    <s v="spaces"/>
    <x v="3058"/>
    <x v="3053"/>
  </r>
  <r>
    <n v="3059"/>
    <s v="Let There Be Light! (and you get to name a ghost too!)"/>
    <x v="3057"/>
    <n v="15000"/>
    <n v="451"/>
    <x v="2"/>
    <x v="0"/>
    <s v="USD"/>
    <n v="1407536846"/>
    <n v="1404944846"/>
    <b v="0"/>
    <x v="202"/>
    <b v="0"/>
    <x v="2275"/>
    <n v="41"/>
    <x v="1"/>
    <s v="spaces"/>
    <x v="3059"/>
    <x v="3054"/>
  </r>
  <r>
    <n v="3060"/>
    <s v="Save the Roxy Theatre in Bremerton WA"/>
    <x v="3058"/>
    <n v="220000"/>
    <n v="335"/>
    <x v="2"/>
    <x v="0"/>
    <s v="USD"/>
    <n v="1443422134"/>
    <n v="1440830134"/>
    <b v="0"/>
    <x v="79"/>
    <b v="0"/>
    <x v="2276"/>
    <n v="55.833333333333336"/>
    <x v="1"/>
    <s v="spaces"/>
    <x v="3060"/>
    <x v="3055"/>
  </r>
  <r>
    <n v="3061"/>
    <s v="Help Save Parkway Cinemas!"/>
    <x v="3059"/>
    <n v="1000000"/>
    <n v="0"/>
    <x v="2"/>
    <x v="0"/>
    <s v="USD"/>
    <n v="1407955748"/>
    <n v="1405363748"/>
    <b v="0"/>
    <x v="78"/>
    <b v="0"/>
    <x v="109"/>
    <e v="#DIV/0!"/>
    <x v="1"/>
    <s v="spaces"/>
    <x v="3061"/>
    <x v="3056"/>
  </r>
  <r>
    <n v="3062"/>
    <s v="The Comedy Catch Relocation to the Choo Choo"/>
    <x v="3060"/>
    <n v="10000"/>
    <n v="6684"/>
    <x v="2"/>
    <x v="0"/>
    <s v="USD"/>
    <n v="1443636000"/>
    <n v="1441111892"/>
    <b v="0"/>
    <x v="85"/>
    <b v="0"/>
    <x v="2277"/>
    <n v="99.761194029850742"/>
    <x v="1"/>
    <s v="spaces"/>
    <x v="3062"/>
    <x v="3057"/>
  </r>
  <r>
    <n v="3063"/>
    <s v="Spec Haus"/>
    <x v="3061"/>
    <n v="3000"/>
    <n v="587"/>
    <x v="2"/>
    <x v="0"/>
    <s v="USD"/>
    <n v="1477174138"/>
    <n v="1474150138"/>
    <b v="0"/>
    <x v="23"/>
    <b v="0"/>
    <x v="2278"/>
    <n v="25.521739130434781"/>
    <x v="1"/>
    <s v="spaces"/>
    <x v="3063"/>
    <x v="3058"/>
  </r>
  <r>
    <n v="3064"/>
    <s v="Kickstart the Crossroads Community"/>
    <x v="3062"/>
    <n v="75000"/>
    <n v="8471"/>
    <x v="2"/>
    <x v="0"/>
    <s v="USD"/>
    <n v="1448175540"/>
    <n v="1445483246"/>
    <b v="0"/>
    <x v="250"/>
    <b v="0"/>
    <x v="2279"/>
    <n v="117.65277777777777"/>
    <x v="1"/>
    <s v="spaces"/>
    <x v="3064"/>
    <x v="3059"/>
  </r>
  <r>
    <n v="3065"/>
    <s v="The Castle Project"/>
    <x v="3063"/>
    <n v="25000"/>
    <n v="10"/>
    <x v="2"/>
    <x v="0"/>
    <s v="USD"/>
    <n v="1406683172"/>
    <n v="1404523172"/>
    <b v="0"/>
    <x v="84"/>
    <b v="0"/>
    <x v="167"/>
    <n v="5"/>
    <x v="1"/>
    <s v="spaces"/>
    <x v="3065"/>
    <x v="3060"/>
  </r>
  <r>
    <n v="3066"/>
    <s v="Gold Coast Wake Park"/>
    <x v="3064"/>
    <n v="350000"/>
    <n v="41950"/>
    <x v="2"/>
    <x v="2"/>
    <s v="AUD"/>
    <n v="1468128537"/>
    <n v="1465536537"/>
    <b v="0"/>
    <x v="41"/>
    <b v="0"/>
    <x v="2280"/>
    <n v="2796.6666666666665"/>
    <x v="1"/>
    <s v="spaces"/>
    <x v="3066"/>
    <x v="3061"/>
  </r>
  <r>
    <n v="3067"/>
    <s v="Fabulous Foyer - where? At the Court Theatre in Christchurch"/>
    <x v="3065"/>
    <n v="8000"/>
    <n v="200"/>
    <x v="2"/>
    <x v="4"/>
    <s v="NZD"/>
    <n v="1441837879"/>
    <n v="1439245879"/>
    <b v="0"/>
    <x v="29"/>
    <b v="0"/>
    <x v="453"/>
    <n v="200"/>
    <x v="1"/>
    <s v="spaces"/>
    <x v="3067"/>
    <x v="3062"/>
  </r>
  <r>
    <n v="3068"/>
    <s v="Theaters in the Loop - Hearing Loop Installation Project"/>
    <x v="3066"/>
    <n v="250000"/>
    <n v="175"/>
    <x v="2"/>
    <x v="0"/>
    <s v="USD"/>
    <n v="1445013352"/>
    <n v="1442421352"/>
    <b v="0"/>
    <x v="84"/>
    <b v="0"/>
    <x v="2281"/>
    <n v="87.5"/>
    <x v="1"/>
    <s v="spaces"/>
    <x v="3068"/>
    <x v="3063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x v="63"/>
    <b v="0"/>
    <x v="2282"/>
    <n v="20.142857142857142"/>
    <x v="1"/>
    <s v="spaces"/>
    <x v="3069"/>
    <x v="3064"/>
  </r>
  <r>
    <n v="3070"/>
    <s v="Purpose Built Liverpool Comedy Club, Restaurant &amp; Bar"/>
    <x v="3068"/>
    <n v="10000"/>
    <n v="334"/>
    <x v="2"/>
    <x v="1"/>
    <s v="GBP"/>
    <n v="1481132169"/>
    <n v="1479317769"/>
    <b v="0"/>
    <x v="38"/>
    <b v="0"/>
    <x v="2283"/>
    <n v="20.875"/>
    <x v="1"/>
    <s v="spaces"/>
    <x v="3070"/>
    <x v="3065"/>
  </r>
  <r>
    <n v="3071"/>
    <s v="The Echo Theatre 2015"/>
    <x v="3069"/>
    <n v="12000"/>
    <n v="7173"/>
    <x v="2"/>
    <x v="0"/>
    <s v="USD"/>
    <n v="1429595940"/>
    <n v="1428082481"/>
    <b v="0"/>
    <x v="27"/>
    <b v="0"/>
    <x v="2284"/>
    <n v="61.307692307692307"/>
    <x v="1"/>
    <s v="spaces"/>
    <x v="3071"/>
    <x v="3066"/>
  </r>
  <r>
    <n v="3072"/>
    <s v="Crosswalk Theatre - Starting Capital"/>
    <x v="3070"/>
    <n v="12000"/>
    <n v="2"/>
    <x v="2"/>
    <x v="0"/>
    <s v="USD"/>
    <n v="1477791960"/>
    <n v="1476549262"/>
    <b v="0"/>
    <x v="84"/>
    <b v="0"/>
    <x v="374"/>
    <n v="1"/>
    <x v="1"/>
    <s v="spaces"/>
    <x v="3072"/>
    <x v="3067"/>
  </r>
  <r>
    <n v="3073"/>
    <s v="Performing and Visual Arts Center, Rochester, NY"/>
    <x v="3071"/>
    <n v="2800000"/>
    <n v="645"/>
    <x v="2"/>
    <x v="0"/>
    <s v="USD"/>
    <n v="1434309540"/>
    <n v="1429287900"/>
    <b v="0"/>
    <x v="63"/>
    <b v="0"/>
    <x v="2285"/>
    <n v="92.142857142857139"/>
    <x v="1"/>
    <s v="spaces"/>
    <x v="3073"/>
    <x v="3068"/>
  </r>
  <r>
    <n v="3074"/>
    <s v="ThÃ©Ã¢tre d'automates &quot;culture de vie&quot;"/>
    <x v="3072"/>
    <n v="25000"/>
    <n v="22"/>
    <x v="2"/>
    <x v="6"/>
    <s v="EUR"/>
    <n v="1457617359"/>
    <n v="1455025359"/>
    <b v="0"/>
    <x v="83"/>
    <b v="0"/>
    <x v="2286"/>
    <n v="7.333333333333333"/>
    <x v="1"/>
    <s v="spaces"/>
    <x v="3074"/>
    <x v="3069"/>
  </r>
  <r>
    <n v="3075"/>
    <s v="The Little MAGIC Theatre"/>
    <x v="3073"/>
    <n v="15000"/>
    <n v="1296"/>
    <x v="2"/>
    <x v="0"/>
    <s v="USD"/>
    <n v="1471573640"/>
    <n v="1467253640"/>
    <b v="0"/>
    <x v="9"/>
    <b v="0"/>
    <x v="2287"/>
    <n v="64.8"/>
    <x v="1"/>
    <s v="spaces"/>
    <x v="3075"/>
    <x v="3070"/>
  </r>
  <r>
    <n v="3076"/>
    <s v="10,000 Hours"/>
    <x v="3074"/>
    <n v="10000"/>
    <n v="1506"/>
    <x v="2"/>
    <x v="0"/>
    <s v="USD"/>
    <n v="1444405123"/>
    <n v="1439221123"/>
    <b v="0"/>
    <x v="133"/>
    <b v="0"/>
    <x v="2288"/>
    <n v="30.12"/>
    <x v="1"/>
    <s v="spaces"/>
    <x v="3076"/>
    <x v="3071"/>
  </r>
  <r>
    <n v="3077"/>
    <s v="Brothers in Arms Building Better Lives Workshop For Men"/>
    <x v="3075"/>
    <n v="22000"/>
    <n v="105"/>
    <x v="2"/>
    <x v="5"/>
    <s v="CAD"/>
    <n v="1488495478"/>
    <n v="1485903478"/>
    <b v="0"/>
    <x v="84"/>
    <b v="0"/>
    <x v="2289"/>
    <n v="52.5"/>
    <x v="1"/>
    <s v="spaces"/>
    <x v="3077"/>
    <x v="3072"/>
  </r>
  <r>
    <n v="3078"/>
    <s v="Make The Historic Dungeness Schoolhouse Stage ADA Accessible"/>
    <x v="3076"/>
    <n v="60000"/>
    <n v="71"/>
    <x v="2"/>
    <x v="0"/>
    <s v="USD"/>
    <n v="1424920795"/>
    <n v="1422328795"/>
    <b v="0"/>
    <x v="83"/>
    <b v="0"/>
    <x v="2290"/>
    <n v="23.666666666666668"/>
    <x v="1"/>
    <s v="spaces"/>
    <x v="3078"/>
    <x v="3073"/>
  </r>
  <r>
    <n v="3079"/>
    <s v="Join us in creating a new Hell on Earth!"/>
    <x v="3077"/>
    <n v="1333666"/>
    <n v="11226"/>
    <x v="2"/>
    <x v="0"/>
    <s v="USD"/>
    <n v="1427040435"/>
    <n v="1424452035"/>
    <b v="0"/>
    <x v="74"/>
    <b v="0"/>
    <x v="2291"/>
    <n v="415.77777777777777"/>
    <x v="1"/>
    <s v="spaces"/>
    <x v="3079"/>
    <x v="3074"/>
  </r>
  <r>
    <n v="3080"/>
    <s v="Global Community Theater One."/>
    <x v="3078"/>
    <n v="2000000"/>
    <n v="376"/>
    <x v="2"/>
    <x v="0"/>
    <s v="USD"/>
    <n v="1419644444"/>
    <n v="1414456844"/>
    <b v="0"/>
    <x v="63"/>
    <b v="0"/>
    <x v="2292"/>
    <n v="53.714285714285715"/>
    <x v="1"/>
    <s v="spaces"/>
    <x v="3080"/>
    <x v="3075"/>
  </r>
  <r>
    <n v="3081"/>
    <s v="Help! World Tour ~ A Theatrical Revival of Hope"/>
    <x v="3079"/>
    <n v="1000000"/>
    <n v="2103"/>
    <x v="2"/>
    <x v="0"/>
    <s v="USD"/>
    <n v="1442722891"/>
    <n v="1440130891"/>
    <b v="0"/>
    <x v="81"/>
    <b v="0"/>
    <x v="2293"/>
    <n v="420.6"/>
    <x v="1"/>
    <s v="spaces"/>
    <x v="3081"/>
    <x v="3076"/>
  </r>
  <r>
    <n v="3082"/>
    <s v="Magical Workshop, Magic/Hobby Store"/>
    <x v="3080"/>
    <n v="9000"/>
    <n v="0"/>
    <x v="2"/>
    <x v="0"/>
    <s v="USD"/>
    <n v="1447628946"/>
    <n v="1445033346"/>
    <b v="0"/>
    <x v="78"/>
    <b v="0"/>
    <x v="109"/>
    <e v="#DIV/0!"/>
    <x v="1"/>
    <s v="spaces"/>
    <x v="3082"/>
    <x v="3077"/>
  </r>
  <r>
    <n v="3083"/>
    <s v="Crystal City Haunted Undergound"/>
    <x v="3081"/>
    <n v="20000"/>
    <n v="56"/>
    <x v="2"/>
    <x v="0"/>
    <s v="USD"/>
    <n v="1409547600"/>
    <n v="1406986278"/>
    <b v="0"/>
    <x v="83"/>
    <b v="0"/>
    <x v="1228"/>
    <n v="18.666666666666668"/>
    <x v="1"/>
    <s v="spaces"/>
    <x v="3083"/>
    <x v="3078"/>
  </r>
  <r>
    <n v="3084"/>
    <s v="URGENT: Help Us Replace Our Ramp!"/>
    <x v="3082"/>
    <n v="4059"/>
    <n v="470"/>
    <x v="2"/>
    <x v="0"/>
    <s v="USD"/>
    <n v="1430851680"/>
    <n v="1428340931"/>
    <b v="0"/>
    <x v="79"/>
    <b v="0"/>
    <x v="2294"/>
    <n v="78.333333333333329"/>
    <x v="1"/>
    <s v="spaces"/>
    <x v="3084"/>
    <x v="3079"/>
  </r>
  <r>
    <n v="3085"/>
    <s v="Paper Tank Theater Music Madness Party"/>
    <x v="3083"/>
    <n v="25000"/>
    <n v="610"/>
    <x v="2"/>
    <x v="0"/>
    <s v="USD"/>
    <n v="1443561159"/>
    <n v="1440969159"/>
    <b v="0"/>
    <x v="82"/>
    <b v="0"/>
    <x v="2295"/>
    <n v="67.777777777777771"/>
    <x v="1"/>
    <s v="spaces"/>
    <x v="3085"/>
    <x v="3080"/>
  </r>
  <r>
    <n v="3086"/>
    <s v="&quot;Un parco di Risate&quot; - open air theatre to save TKC"/>
    <x v="3084"/>
    <n v="20000"/>
    <n v="50"/>
    <x v="2"/>
    <x v="13"/>
    <s v="EUR"/>
    <n v="1439827559"/>
    <n v="1434643559"/>
    <b v="0"/>
    <x v="83"/>
    <b v="0"/>
    <x v="1161"/>
    <n v="16.666666666666668"/>
    <x v="1"/>
    <s v="spaces"/>
    <x v="3086"/>
    <x v="3081"/>
  </r>
  <r>
    <n v="3087"/>
    <s v="Read/Rehearse/Workshop Plays at Austin Playwrights Studio"/>
    <x v="3085"/>
    <n v="20000"/>
    <n v="125"/>
    <x v="2"/>
    <x v="0"/>
    <s v="USD"/>
    <n v="1482294990"/>
    <n v="1477107390"/>
    <b v="0"/>
    <x v="84"/>
    <b v="0"/>
    <x v="895"/>
    <n v="62.5"/>
    <x v="1"/>
    <s v="spaces"/>
    <x v="3087"/>
    <x v="3082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x v="83"/>
    <b v="0"/>
    <x v="2296"/>
    <n v="42"/>
    <x v="1"/>
    <s v="spaces"/>
    <x v="3088"/>
    <x v="3083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x v="43"/>
    <b v="0"/>
    <x v="2297"/>
    <n v="130.0888888888889"/>
    <x v="1"/>
    <s v="spaces"/>
    <x v="3089"/>
    <x v="3084"/>
  </r>
  <r>
    <n v="3090"/>
    <s v="Save the Stage"/>
    <x v="3088"/>
    <n v="225000"/>
    <n v="11432"/>
    <x v="2"/>
    <x v="0"/>
    <s v="USD"/>
    <n v="1430505545"/>
    <n v="1425325145"/>
    <b v="0"/>
    <x v="82"/>
    <b v="0"/>
    <x v="2298"/>
    <n v="1270.2222222222222"/>
    <x v="1"/>
    <s v="spaces"/>
    <x v="3090"/>
    <x v="3085"/>
  </r>
  <r>
    <n v="3091"/>
    <s v="Bustduck Theatre"/>
    <x v="3089"/>
    <n v="5000"/>
    <n v="796"/>
    <x v="2"/>
    <x v="0"/>
    <s v="USD"/>
    <n v="1471214743"/>
    <n v="1468622743"/>
    <b v="0"/>
    <x v="82"/>
    <b v="0"/>
    <x v="2299"/>
    <n v="88.444444444444443"/>
    <x v="1"/>
    <s v="spaces"/>
    <x v="3091"/>
    <x v="3086"/>
  </r>
  <r>
    <n v="3092"/>
    <s v="A home for the arts on the Upper East Side/Yorkville"/>
    <x v="3090"/>
    <n v="100000"/>
    <n v="1183.19"/>
    <x v="2"/>
    <x v="0"/>
    <s v="USD"/>
    <n v="1444946400"/>
    <n v="1441723912"/>
    <b v="0"/>
    <x v="64"/>
    <b v="0"/>
    <x v="2300"/>
    <n v="56.342380952380957"/>
    <x v="1"/>
    <s v="spaces"/>
    <x v="3092"/>
    <x v="3087"/>
  </r>
  <r>
    <n v="3093"/>
    <s v="Theatre of the Black Butterfly's POOL (NO WATER)"/>
    <x v="3091"/>
    <n v="4000"/>
    <n v="910"/>
    <x v="2"/>
    <x v="5"/>
    <s v="CAD"/>
    <n v="1401595140"/>
    <n v="1398980941"/>
    <b v="0"/>
    <x v="57"/>
    <b v="0"/>
    <x v="2301"/>
    <n v="53.529411764705884"/>
    <x v="1"/>
    <s v="spaces"/>
    <x v="3093"/>
    <x v="2806"/>
  </r>
  <r>
    <n v="3094"/>
    <s v="Nothing Up My Sleeves Tour: Summer 2016"/>
    <x v="3092"/>
    <n v="100000"/>
    <n v="25"/>
    <x v="2"/>
    <x v="0"/>
    <s v="USD"/>
    <n v="1442775956"/>
    <n v="1437591956"/>
    <b v="0"/>
    <x v="29"/>
    <b v="0"/>
    <x v="1866"/>
    <n v="25"/>
    <x v="1"/>
    <s v="spaces"/>
    <x v="3094"/>
    <x v="3088"/>
  </r>
  <r>
    <n v="3095"/>
    <s v="The Old Howard Theatre Company"/>
    <x v="3093"/>
    <n v="14920"/>
    <n v="50"/>
    <x v="2"/>
    <x v="0"/>
    <s v="USD"/>
    <n v="1470011780"/>
    <n v="1464827780"/>
    <b v="0"/>
    <x v="29"/>
    <b v="0"/>
    <x v="2302"/>
    <n v="50"/>
    <x v="1"/>
    <s v="spaces"/>
    <x v="3095"/>
    <x v="3089"/>
  </r>
  <r>
    <n v="3096"/>
    <s v="LaPorte Institute for Dramatic and Creative Arts"/>
    <x v="3094"/>
    <n v="20000"/>
    <n v="795"/>
    <x v="2"/>
    <x v="0"/>
    <s v="USD"/>
    <n v="1432151326"/>
    <n v="1429559326"/>
    <b v="0"/>
    <x v="25"/>
    <b v="0"/>
    <x v="2303"/>
    <n v="56.785714285714285"/>
    <x v="1"/>
    <s v="spaces"/>
    <x v="3096"/>
    <x v="3090"/>
  </r>
  <r>
    <n v="3097"/>
    <s v="Help launch The Bunker: London's newest Off-West End theatre"/>
    <x v="3095"/>
    <n v="10000"/>
    <n v="1715"/>
    <x v="2"/>
    <x v="1"/>
    <s v="GBP"/>
    <n v="1475848800"/>
    <n v="1474027501"/>
    <b v="0"/>
    <x v="288"/>
    <b v="0"/>
    <x v="2304"/>
    <n v="40.833333333333336"/>
    <x v="1"/>
    <s v="spaces"/>
    <x v="3097"/>
    <x v="3091"/>
  </r>
  <r>
    <n v="3098"/>
    <s v="The Enchanted Cottage"/>
    <x v="3096"/>
    <n v="48725"/>
    <n v="1758"/>
    <x v="2"/>
    <x v="0"/>
    <s v="USD"/>
    <n v="1454890620"/>
    <n v="1450724449"/>
    <b v="0"/>
    <x v="74"/>
    <b v="0"/>
    <x v="2305"/>
    <n v="65.111111111111114"/>
    <x v="1"/>
    <s v="spaces"/>
    <x v="3098"/>
    <x v="3092"/>
  </r>
  <r>
    <n v="3099"/>
    <s v="Screening for Unapologetically Black the Movie"/>
    <x v="3097"/>
    <n v="2000"/>
    <n v="278"/>
    <x v="2"/>
    <x v="0"/>
    <s v="USD"/>
    <n v="1455251591"/>
    <n v="1452659591"/>
    <b v="0"/>
    <x v="81"/>
    <b v="0"/>
    <x v="2306"/>
    <n v="55.6"/>
    <x v="1"/>
    <s v="spaces"/>
    <x v="3099"/>
    <x v="3093"/>
  </r>
  <r>
    <n v="3100"/>
    <s v="Build Our Ampitheater - Build Franklin County, MO!"/>
    <x v="3098"/>
    <n v="12000"/>
    <n v="1827"/>
    <x v="2"/>
    <x v="0"/>
    <s v="USD"/>
    <n v="1413816975"/>
    <n v="1411224975"/>
    <b v="0"/>
    <x v="62"/>
    <b v="0"/>
    <x v="2307"/>
    <n v="140.53846153846155"/>
    <x v="1"/>
    <s v="spaces"/>
    <x v="3100"/>
    <x v="3094"/>
  </r>
  <r>
    <n v="3101"/>
    <s v="Mots Ã‰crits"/>
    <x v="3099"/>
    <n v="2500"/>
    <n v="300"/>
    <x v="2"/>
    <x v="6"/>
    <s v="EUR"/>
    <n v="1437033360"/>
    <n v="1434445937"/>
    <b v="0"/>
    <x v="8"/>
    <b v="0"/>
    <x v="746"/>
    <n v="25"/>
    <x v="1"/>
    <s v="spaces"/>
    <x v="3101"/>
    <x v="3095"/>
  </r>
  <r>
    <n v="3102"/>
    <s v="Theatre Bath Bus"/>
    <x v="3100"/>
    <n v="16000"/>
    <n v="6258"/>
    <x v="2"/>
    <x v="1"/>
    <s v="GBP"/>
    <n v="1471939818"/>
    <n v="1467619818"/>
    <b v="0"/>
    <x v="240"/>
    <b v="0"/>
    <x v="2308"/>
    <n v="69.533333333333331"/>
    <x v="1"/>
    <s v="spaces"/>
    <x v="3102"/>
    <x v="3096"/>
  </r>
  <r>
    <n v="3103"/>
    <s v="Professional Venue for local artists!!"/>
    <x v="3101"/>
    <n v="4100"/>
    <n v="11"/>
    <x v="2"/>
    <x v="0"/>
    <s v="USD"/>
    <n v="1434080706"/>
    <n v="1428896706"/>
    <b v="0"/>
    <x v="84"/>
    <b v="0"/>
    <x v="2309"/>
    <n v="5.5"/>
    <x v="1"/>
    <s v="spaces"/>
    <x v="3103"/>
    <x v="3097"/>
  </r>
  <r>
    <n v="3104"/>
    <s v="CQ EAP Performing Arts 'THE LOFT'"/>
    <x v="3102"/>
    <n v="4000"/>
    <n v="1185"/>
    <x v="2"/>
    <x v="2"/>
    <s v="AUD"/>
    <n v="1422928800"/>
    <n v="1420235311"/>
    <b v="0"/>
    <x v="81"/>
    <b v="0"/>
    <x v="2310"/>
    <n v="237"/>
    <x v="1"/>
    <s v="spaces"/>
    <x v="3104"/>
    <x v="3098"/>
  </r>
  <r>
    <n v="3105"/>
    <s v="Paddock School Theater Improvement"/>
    <x v="3103"/>
    <n v="5845"/>
    <n v="2476"/>
    <x v="2"/>
    <x v="0"/>
    <s v="USD"/>
    <n v="1413694800"/>
    <n v="1408986916"/>
    <b v="0"/>
    <x v="162"/>
    <b v="0"/>
    <x v="2311"/>
    <n v="79.870967741935488"/>
    <x v="1"/>
    <s v="spaces"/>
    <x v="3105"/>
    <x v="3099"/>
  </r>
  <r>
    <n v="3106"/>
    <s v="Wild Men at the Bristol Cathedral"/>
    <x v="3104"/>
    <n v="1000"/>
    <n v="41"/>
    <x v="2"/>
    <x v="1"/>
    <s v="GBP"/>
    <n v="1442440800"/>
    <n v="1440497876"/>
    <b v="0"/>
    <x v="80"/>
    <b v="0"/>
    <x v="2312"/>
    <n v="10.25"/>
    <x v="1"/>
    <s v="spaces"/>
    <x v="3106"/>
    <x v="3100"/>
  </r>
  <r>
    <n v="3107"/>
    <s v="Creating Cabaret"/>
    <x v="3105"/>
    <n v="40000"/>
    <n v="7905"/>
    <x v="2"/>
    <x v="0"/>
    <s v="USD"/>
    <n v="1431372751"/>
    <n v="1430767951"/>
    <b v="0"/>
    <x v="60"/>
    <b v="0"/>
    <x v="2313"/>
    <n v="272.58620689655174"/>
    <x v="1"/>
    <s v="spaces"/>
    <x v="3107"/>
    <x v="3101"/>
  </r>
  <r>
    <n v="3108"/>
    <s v="Funding a home for our Children's Theater"/>
    <x v="3106"/>
    <n v="50000"/>
    <n v="26"/>
    <x v="2"/>
    <x v="0"/>
    <s v="USD"/>
    <n v="1430234394"/>
    <n v="1425053994"/>
    <b v="0"/>
    <x v="84"/>
    <b v="0"/>
    <x v="2314"/>
    <n v="13"/>
    <x v="1"/>
    <s v="spaces"/>
    <x v="3108"/>
    <x v="3102"/>
  </r>
  <r>
    <n v="3109"/>
    <s v="Saving Americana: The Sidney Auto Vue Drive-In needs digital"/>
    <x v="3107"/>
    <n v="26500"/>
    <n v="6633"/>
    <x v="2"/>
    <x v="0"/>
    <s v="USD"/>
    <n v="1409194810"/>
    <n v="1406170810"/>
    <b v="0"/>
    <x v="229"/>
    <b v="0"/>
    <x v="2315"/>
    <n v="58.184210526315788"/>
    <x v="1"/>
    <s v="spaces"/>
    <x v="3109"/>
    <x v="3103"/>
  </r>
  <r>
    <n v="3110"/>
    <s v="Hip Justice Catmunity Center"/>
    <x v="3108"/>
    <n v="25000"/>
    <n v="10"/>
    <x v="2"/>
    <x v="0"/>
    <s v="USD"/>
    <n v="1487465119"/>
    <n v="1484009119"/>
    <b v="0"/>
    <x v="29"/>
    <b v="0"/>
    <x v="167"/>
    <n v="10"/>
    <x v="1"/>
    <s v="spaces"/>
    <x v="3110"/>
    <x v="3104"/>
  </r>
  <r>
    <n v="3111"/>
    <s v="All Puppet Players Need a Home"/>
    <x v="3109"/>
    <n v="20000"/>
    <n v="5328"/>
    <x v="2"/>
    <x v="0"/>
    <s v="USD"/>
    <n v="1412432220"/>
    <n v="1409753820"/>
    <b v="0"/>
    <x v="88"/>
    <b v="0"/>
    <x v="2316"/>
    <n v="70.10526315789474"/>
    <x v="1"/>
    <s v="spaces"/>
    <x v="3111"/>
    <x v="3105"/>
  </r>
  <r>
    <n v="3112"/>
    <s v="Kids Zone start up"/>
    <x v="3110"/>
    <n v="11000"/>
    <n v="521"/>
    <x v="2"/>
    <x v="0"/>
    <s v="USD"/>
    <n v="1477968934"/>
    <n v="1472784934"/>
    <b v="0"/>
    <x v="82"/>
    <b v="0"/>
    <x v="2317"/>
    <n v="57.888888888888886"/>
    <x v="1"/>
    <s v="spaces"/>
    <x v="3112"/>
    <x v="3106"/>
  </r>
  <r>
    <n v="3113"/>
    <s v="The Shamrock Drafthouse Theater"/>
    <x v="3111"/>
    <n v="109225"/>
    <n v="4635"/>
    <x v="2"/>
    <x v="0"/>
    <s v="USD"/>
    <n v="1429291982"/>
    <n v="1426699982"/>
    <b v="0"/>
    <x v="77"/>
    <b v="0"/>
    <x v="2318"/>
    <n v="125.27027027027027"/>
    <x v="1"/>
    <s v="spaces"/>
    <x v="3113"/>
    <x v="3107"/>
  </r>
  <r>
    <n v="3114"/>
    <s v="Urban Nightmares - A Scary Adventure in Southwest Oklahoma"/>
    <x v="3112"/>
    <n v="75000"/>
    <n v="0"/>
    <x v="2"/>
    <x v="0"/>
    <s v="USD"/>
    <n v="1411312250"/>
    <n v="1406128250"/>
    <b v="0"/>
    <x v="78"/>
    <b v="0"/>
    <x v="109"/>
    <e v="#DIV/0!"/>
    <x v="1"/>
    <s v="spaces"/>
    <x v="3114"/>
    <x v="3108"/>
  </r>
  <r>
    <n v="3115"/>
    <s v="spoken word pop-up:"/>
    <x v="3113"/>
    <n v="10000"/>
    <n v="300"/>
    <x v="2"/>
    <x v="11"/>
    <s v="SEK"/>
    <n v="1465123427"/>
    <n v="1462531427"/>
    <b v="0"/>
    <x v="29"/>
    <b v="0"/>
    <x v="419"/>
    <n v="300"/>
    <x v="1"/>
    <s v="spaces"/>
    <x v="3115"/>
    <x v="3109"/>
  </r>
  <r>
    <n v="3116"/>
    <s v="CoreCon Asylum"/>
    <x v="3114"/>
    <n v="750"/>
    <n v="430"/>
    <x v="2"/>
    <x v="0"/>
    <s v="USD"/>
    <n v="1427890925"/>
    <n v="1426681325"/>
    <b v="0"/>
    <x v="73"/>
    <b v="0"/>
    <x v="2319"/>
    <n v="43"/>
    <x v="1"/>
    <s v="spaces"/>
    <x v="3116"/>
    <x v="3110"/>
  </r>
  <r>
    <n v="3117"/>
    <s v="Cowes and The Sea"/>
    <x v="3115"/>
    <n v="1000"/>
    <n v="1"/>
    <x v="2"/>
    <x v="1"/>
    <s v="GBP"/>
    <n v="1464354720"/>
    <n v="1463648360"/>
    <b v="0"/>
    <x v="29"/>
    <b v="0"/>
    <x v="370"/>
    <n v="1"/>
    <x v="1"/>
    <s v="spaces"/>
    <x v="3117"/>
    <x v="3111"/>
  </r>
  <r>
    <n v="3118"/>
    <s v="Garden Eden, theatre, meeting, culture, music, art"/>
    <x v="3116"/>
    <n v="500000"/>
    <n v="1550"/>
    <x v="2"/>
    <x v="11"/>
    <s v="SEK"/>
    <n v="1467473723"/>
    <n v="1465832123"/>
    <b v="0"/>
    <x v="84"/>
    <b v="0"/>
    <x v="691"/>
    <n v="775"/>
    <x v="1"/>
    <s v="spaces"/>
    <x v="3118"/>
    <x v="3112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x v="29"/>
    <b v="0"/>
    <x v="833"/>
    <n v="5"/>
    <x v="1"/>
    <s v="spaces"/>
    <x v="3119"/>
    <x v="3113"/>
  </r>
  <r>
    <n v="3120"/>
    <s v="Subtropisch zwemparadijs Tropicana"/>
    <x v="3118"/>
    <n v="1300000"/>
    <n v="128"/>
    <x v="2"/>
    <x v="9"/>
    <s v="EUR"/>
    <n v="1462484196"/>
    <n v="1457303796"/>
    <b v="0"/>
    <x v="73"/>
    <b v="0"/>
    <x v="2320"/>
    <n v="12.8"/>
    <x v="1"/>
    <s v="spaces"/>
    <x v="3120"/>
    <x v="3114"/>
  </r>
  <r>
    <n v="3121"/>
    <s v="Ant Farm Theatre Project (Canceled)"/>
    <x v="3119"/>
    <n v="1500"/>
    <n v="10"/>
    <x v="1"/>
    <x v="5"/>
    <s v="CAD"/>
    <n v="1411748335"/>
    <n v="1406564335"/>
    <b v="0"/>
    <x v="29"/>
    <b v="0"/>
    <x v="886"/>
    <n v="10"/>
    <x v="1"/>
    <s v="spaces"/>
    <x v="3121"/>
    <x v="3115"/>
  </r>
  <r>
    <n v="3122"/>
    <s v="be back soon (Canceled)"/>
    <x v="3120"/>
    <n v="199"/>
    <n v="116"/>
    <x v="1"/>
    <x v="0"/>
    <s v="USD"/>
    <n v="1478733732"/>
    <n v="1478298132"/>
    <b v="0"/>
    <x v="84"/>
    <b v="0"/>
    <x v="2321"/>
    <n v="58"/>
    <x v="1"/>
    <s v="spaces"/>
    <x v="3122"/>
    <x v="3116"/>
  </r>
  <r>
    <n v="3123"/>
    <s v="Save the Larchmont Playhouse! (Canceled)"/>
    <x v="3121"/>
    <n v="125000"/>
    <n v="85192"/>
    <x v="1"/>
    <x v="0"/>
    <s v="USD"/>
    <n v="1468108198"/>
    <n v="1465516198"/>
    <b v="0"/>
    <x v="493"/>
    <b v="0"/>
    <x v="2322"/>
    <n v="244.80459770114942"/>
    <x v="1"/>
    <s v="spaces"/>
    <x v="3123"/>
    <x v="3117"/>
  </r>
  <r>
    <n v="3124"/>
    <s v="Theater &amp; Arts &amp; Day Care (Canceled)"/>
    <x v="3122"/>
    <n v="800000"/>
    <n v="26"/>
    <x v="1"/>
    <x v="0"/>
    <s v="USD"/>
    <n v="1422902601"/>
    <n v="1417718601"/>
    <b v="0"/>
    <x v="80"/>
    <b v="0"/>
    <x v="2323"/>
    <n v="6.5"/>
    <x v="1"/>
    <s v="spaces"/>
    <x v="3124"/>
    <x v="3118"/>
  </r>
  <r>
    <n v="3125"/>
    <s v="N/A (Canceled)"/>
    <x v="3123"/>
    <n v="1500000"/>
    <n v="0"/>
    <x v="1"/>
    <x v="0"/>
    <s v="USD"/>
    <n v="1452142672"/>
    <n v="1449550672"/>
    <b v="0"/>
    <x v="78"/>
    <b v="0"/>
    <x v="109"/>
    <e v="#DIV/0!"/>
    <x v="1"/>
    <s v="spaces"/>
    <x v="3125"/>
    <x v="3119"/>
  </r>
  <r>
    <n v="3126"/>
    <s v="Urban Roots SkatePark (Canceled)"/>
    <x v="3124"/>
    <n v="25000"/>
    <n v="1040"/>
    <x v="1"/>
    <x v="0"/>
    <s v="USD"/>
    <n v="1459121162"/>
    <n v="1456532762"/>
    <b v="0"/>
    <x v="57"/>
    <b v="0"/>
    <x v="2324"/>
    <n v="61.176470588235297"/>
    <x v="1"/>
    <s v="spaces"/>
    <x v="3126"/>
    <x v="3120"/>
  </r>
  <r>
    <n v="3127"/>
    <s v="Help Us Help Artists (Canceled)"/>
    <x v="3125"/>
    <n v="100000"/>
    <n v="0"/>
    <x v="1"/>
    <x v="0"/>
    <s v="USD"/>
    <n v="1425242029"/>
    <n v="1422650029"/>
    <b v="0"/>
    <x v="78"/>
    <b v="0"/>
    <x v="109"/>
    <e v="#DIV/0!"/>
    <x v="1"/>
    <s v="spaces"/>
    <x v="3127"/>
    <x v="3121"/>
  </r>
  <r>
    <n v="3128"/>
    <s v="Casablanca - The Gin Joint Cut (The Play)"/>
    <x v="3126"/>
    <n v="15000"/>
    <n v="16291"/>
    <x v="3"/>
    <x v="0"/>
    <s v="USD"/>
    <n v="1489690141"/>
    <n v="1487101741"/>
    <b v="0"/>
    <x v="27"/>
    <b v="0"/>
    <x v="2325"/>
    <n v="139.23931623931625"/>
    <x v="1"/>
    <s v="plays"/>
    <x v="3128"/>
    <x v="3122"/>
  </r>
  <r>
    <n v="3129"/>
    <s v="Marcus Rashad's &quot;The Domino Effect Stage Play&quot;"/>
    <x v="3127"/>
    <n v="1250"/>
    <n v="10"/>
    <x v="3"/>
    <x v="0"/>
    <s v="USD"/>
    <n v="1492542819"/>
    <n v="1489090419"/>
    <b v="0"/>
    <x v="29"/>
    <b v="0"/>
    <x v="417"/>
    <n v="10"/>
    <x v="1"/>
    <s v="plays"/>
    <x v="3129"/>
    <x v="3123"/>
  </r>
  <r>
    <n v="3130"/>
    <s v="MEDEA | A New Vision"/>
    <x v="3128"/>
    <n v="10000"/>
    <n v="375"/>
    <x v="3"/>
    <x v="0"/>
    <s v="USD"/>
    <n v="1492145940"/>
    <n v="1489504916"/>
    <b v="0"/>
    <x v="80"/>
    <b v="0"/>
    <x v="2326"/>
    <n v="93.75"/>
    <x v="1"/>
    <s v="plays"/>
    <x v="3130"/>
    <x v="3124"/>
  </r>
  <r>
    <n v="3131"/>
    <s v="SNAKE EYES"/>
    <x v="3129"/>
    <n v="4100"/>
    <n v="645"/>
    <x v="3"/>
    <x v="0"/>
    <s v="USD"/>
    <n v="1491656045"/>
    <n v="1489067645"/>
    <b v="0"/>
    <x v="8"/>
    <b v="0"/>
    <x v="2327"/>
    <n v="53.75"/>
    <x v="1"/>
    <s v="plays"/>
    <x v="3131"/>
    <x v="3125"/>
  </r>
  <r>
    <n v="3132"/>
    <s v="A Bite of a Snake Play"/>
    <x v="3130"/>
    <n v="30000"/>
    <n v="10"/>
    <x v="3"/>
    <x v="0"/>
    <s v="USD"/>
    <n v="1492759460"/>
    <n v="1487579060"/>
    <b v="0"/>
    <x v="29"/>
    <b v="0"/>
    <x v="108"/>
    <n v="10"/>
    <x v="1"/>
    <s v="plays"/>
    <x v="3132"/>
    <x v="3126"/>
  </r>
  <r>
    <n v="3133"/>
    <s v="Hell Has No Fury by TwentySomething @ Edinburgh Fringe"/>
    <x v="3131"/>
    <n v="500"/>
    <n v="540"/>
    <x v="3"/>
    <x v="1"/>
    <s v="GBP"/>
    <n v="1490358834"/>
    <n v="1487770434"/>
    <b v="0"/>
    <x v="38"/>
    <b v="0"/>
    <x v="1277"/>
    <n v="33.75"/>
    <x v="1"/>
    <s v="plays"/>
    <x v="3133"/>
    <x v="3127"/>
  </r>
  <r>
    <n v="3134"/>
    <s v="Threads by David Lane at The Hope Theatre - 11-29 April"/>
    <x v="3132"/>
    <n v="1000"/>
    <n v="225"/>
    <x v="3"/>
    <x v="1"/>
    <s v="GBP"/>
    <n v="1490631419"/>
    <n v="1488820619"/>
    <b v="0"/>
    <x v="8"/>
    <b v="0"/>
    <x v="2328"/>
    <n v="18.75"/>
    <x v="1"/>
    <s v="plays"/>
    <x v="3134"/>
    <x v="3128"/>
  </r>
  <r>
    <n v="3135"/>
    <s v="SEVEN, a Documentary Play: North Carolina Premiere!"/>
    <x v="3133"/>
    <n v="777"/>
    <n v="162"/>
    <x v="3"/>
    <x v="0"/>
    <s v="USD"/>
    <n v="1491277121"/>
    <n v="1489376321"/>
    <b v="0"/>
    <x v="63"/>
    <b v="0"/>
    <x v="2329"/>
    <n v="23.142857142857142"/>
    <x v="1"/>
    <s v="plays"/>
    <x v="3135"/>
    <x v="3129"/>
  </r>
  <r>
    <n v="3136"/>
    <s v="Heroines"/>
    <x v="3134"/>
    <n v="500"/>
    <n v="639"/>
    <x v="3"/>
    <x v="1"/>
    <s v="GBP"/>
    <n v="1491001140"/>
    <n v="1487847954"/>
    <b v="0"/>
    <x v="19"/>
    <b v="0"/>
    <x v="2330"/>
    <n v="29.045454545454547"/>
    <x v="1"/>
    <s v="plays"/>
    <x v="3136"/>
    <x v="3130"/>
  </r>
  <r>
    <n v="3137"/>
    <s v="Richard III - Presented by REBATEnsemble/Theatre Off Jackson"/>
    <x v="3135"/>
    <n v="1500"/>
    <n v="50"/>
    <x v="3"/>
    <x v="0"/>
    <s v="USD"/>
    <n v="1493838720"/>
    <n v="1489439669"/>
    <b v="0"/>
    <x v="29"/>
    <b v="0"/>
    <x v="422"/>
    <n v="50"/>
    <x v="1"/>
    <s v="plays"/>
    <x v="3137"/>
    <x v="3131"/>
  </r>
  <r>
    <n v="3138"/>
    <s v="Our Country's Good"/>
    <x v="3136"/>
    <n v="200"/>
    <n v="0"/>
    <x v="3"/>
    <x v="1"/>
    <s v="GBP"/>
    <n v="1491233407"/>
    <n v="1489591807"/>
    <b v="0"/>
    <x v="78"/>
    <b v="0"/>
    <x v="109"/>
    <e v="#DIV/0!"/>
    <x v="1"/>
    <s v="plays"/>
    <x v="3138"/>
    <x v="3132"/>
  </r>
  <r>
    <n v="3139"/>
    <s v="Casa Calabaza, Premio Nacional de Teatro Penitenciario."/>
    <x v="3137"/>
    <n v="50000"/>
    <n v="2700"/>
    <x v="3"/>
    <x v="14"/>
    <s v="MXN"/>
    <n v="1490416380"/>
    <n v="1487485760"/>
    <b v="0"/>
    <x v="79"/>
    <b v="0"/>
    <x v="2331"/>
    <n v="450"/>
    <x v="1"/>
    <s v="plays"/>
    <x v="3139"/>
    <x v="3133"/>
  </r>
  <r>
    <n v="3140"/>
    <s v="ReminiSens Restaurant &amp; Theatre in Versailles"/>
    <x v="3138"/>
    <n v="10000"/>
    <n v="96"/>
    <x v="3"/>
    <x v="6"/>
    <s v="EUR"/>
    <n v="1491581703"/>
    <n v="1488993303"/>
    <b v="0"/>
    <x v="80"/>
    <b v="0"/>
    <x v="2332"/>
    <n v="24"/>
    <x v="1"/>
    <s v="plays"/>
    <x v="3140"/>
    <x v="3134"/>
  </r>
  <r>
    <n v="3141"/>
    <s v="GUTS: Black Comedy"/>
    <x v="3139"/>
    <n v="500"/>
    <n v="258"/>
    <x v="3"/>
    <x v="9"/>
    <s v="EUR"/>
    <n v="1492372800"/>
    <n v="1488823488"/>
    <b v="0"/>
    <x v="22"/>
    <b v="0"/>
    <x v="2333"/>
    <n v="32.25"/>
    <x v="1"/>
    <s v="plays"/>
    <x v="3141"/>
    <x v="3135"/>
  </r>
  <r>
    <n v="3142"/>
    <s v="The Pendulum Swings UK Theatre Tour/EdFringe"/>
    <x v="3140"/>
    <n v="2750"/>
    <n v="45"/>
    <x v="3"/>
    <x v="1"/>
    <s v="GBP"/>
    <n v="1489922339"/>
    <n v="1487333939"/>
    <b v="0"/>
    <x v="83"/>
    <b v="0"/>
    <x v="2334"/>
    <n v="15"/>
    <x v="1"/>
    <s v="plays"/>
    <x v="3142"/>
    <x v="3136"/>
  </r>
  <r>
    <n v="3143"/>
    <s v="This is Living by Liam Borrett"/>
    <x v="3141"/>
    <n v="700"/>
    <n v="0"/>
    <x v="3"/>
    <x v="1"/>
    <s v="GBP"/>
    <n v="1491726956"/>
    <n v="1489480556"/>
    <b v="0"/>
    <x v="78"/>
    <b v="0"/>
    <x v="109"/>
    <e v="#DIV/0!"/>
    <x v="1"/>
    <s v="plays"/>
    <x v="3143"/>
    <x v="3137"/>
  </r>
  <r>
    <n v="3144"/>
    <s v="Benghazi Bergen-Belsen"/>
    <x v="3142"/>
    <n v="10000"/>
    <n v="7540"/>
    <x v="3"/>
    <x v="0"/>
    <s v="USD"/>
    <n v="1489903200"/>
    <n v="1488459307"/>
    <b v="0"/>
    <x v="209"/>
    <b v="0"/>
    <x v="2335"/>
    <n v="251.33333333333334"/>
    <x v="1"/>
    <s v="plays"/>
    <x v="3144"/>
    <x v="3138"/>
  </r>
  <r>
    <n v="3145"/>
    <s v="Arlington's 1st Dinner Theatre"/>
    <x v="3143"/>
    <n v="25000"/>
    <n v="0"/>
    <x v="3"/>
    <x v="0"/>
    <s v="USD"/>
    <n v="1490659134"/>
    <n v="1485478734"/>
    <b v="0"/>
    <x v="78"/>
    <b v="0"/>
    <x v="109"/>
    <e v="#DIV/0!"/>
    <x v="1"/>
    <s v="plays"/>
    <x v="3145"/>
    <x v="3139"/>
  </r>
  <r>
    <n v="3146"/>
    <s v="SoÃ±Ã© una ciudad amurallada"/>
    <x v="3144"/>
    <n v="50000"/>
    <n v="5250"/>
    <x v="3"/>
    <x v="14"/>
    <s v="MXN"/>
    <n v="1492356166"/>
    <n v="1488471766"/>
    <b v="0"/>
    <x v="8"/>
    <b v="0"/>
    <x v="1131"/>
    <n v="437.5"/>
    <x v="1"/>
    <s v="plays"/>
    <x v="3146"/>
    <x v="3140"/>
  </r>
  <r>
    <n v="3147"/>
    <s v="The Eternal Space Brings the Old Penn Station Back to Life"/>
    <x v="3145"/>
    <n v="20000"/>
    <n v="23505"/>
    <x v="0"/>
    <x v="0"/>
    <s v="USD"/>
    <n v="1415319355"/>
    <n v="1411859755"/>
    <b v="1"/>
    <x v="496"/>
    <b v="1"/>
    <x v="2336"/>
    <n v="110.35211267605634"/>
    <x v="1"/>
    <s v="plays"/>
    <x v="3147"/>
    <x v="3141"/>
  </r>
  <r>
    <n v="3148"/>
    <s v="The Aurora Project: A Sci-Fi Epic by Bella Poynton"/>
    <x v="3146"/>
    <n v="1800"/>
    <n v="2361"/>
    <x v="0"/>
    <x v="0"/>
    <s v="USD"/>
    <n v="1412136000"/>
    <n v="1410278284"/>
    <b v="1"/>
    <x v="7"/>
    <b v="1"/>
    <x v="2337"/>
    <n v="41.421052631578945"/>
    <x v="1"/>
    <s v="plays"/>
    <x v="3148"/>
    <x v="3142"/>
  </r>
  <r>
    <n v="3149"/>
    <s v="Kafka on the Shore"/>
    <x v="3147"/>
    <n v="1250"/>
    <n v="1300"/>
    <x v="0"/>
    <x v="0"/>
    <s v="USD"/>
    <n v="1354845600"/>
    <n v="1352766300"/>
    <b v="1"/>
    <x v="20"/>
    <b v="1"/>
    <x v="87"/>
    <n v="52"/>
    <x v="1"/>
    <s v="plays"/>
    <x v="3149"/>
    <x v="3143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x v="201"/>
    <b v="1"/>
    <x v="50"/>
    <n v="33.990384615384613"/>
    <x v="1"/>
    <s v="plays"/>
    <x v="3150"/>
    <x v="3144"/>
  </r>
  <r>
    <n v="3151"/>
    <s v="&quot;The Holiday Bug&quot; 2014 Puppet Show"/>
    <x v="3149"/>
    <n v="3500"/>
    <n v="3514"/>
    <x v="0"/>
    <x v="0"/>
    <s v="USD"/>
    <n v="1410379774"/>
    <n v="1407787774"/>
    <b v="1"/>
    <x v="69"/>
    <b v="1"/>
    <x v="84"/>
    <n v="103.35294117647059"/>
    <x v="1"/>
    <s v="plays"/>
    <x v="3151"/>
    <x v="3145"/>
  </r>
  <r>
    <n v="3152"/>
    <s v="'Gilead', an original theatre piece"/>
    <x v="3150"/>
    <n v="2200"/>
    <n v="2331"/>
    <x v="0"/>
    <x v="1"/>
    <s v="GBP"/>
    <n v="1383425367"/>
    <n v="1380833367"/>
    <b v="1"/>
    <x v="85"/>
    <b v="1"/>
    <x v="2338"/>
    <n v="34.791044776119406"/>
    <x v="1"/>
    <s v="plays"/>
    <x v="3152"/>
    <x v="3146"/>
  </r>
  <r>
    <n v="3153"/>
    <s v="Terminator the Second"/>
    <x v="3151"/>
    <n v="3000"/>
    <n v="10067.5"/>
    <x v="0"/>
    <x v="0"/>
    <s v="USD"/>
    <n v="1304225940"/>
    <n v="1301542937"/>
    <b v="1"/>
    <x v="198"/>
    <b v="1"/>
    <x v="2339"/>
    <n v="41.773858921161825"/>
    <x v="1"/>
    <s v="plays"/>
    <x v="3153"/>
    <x v="3147"/>
  </r>
  <r>
    <n v="3154"/>
    <s v="&quot;Bright Ideas&quot; By Eric Coble"/>
    <x v="3152"/>
    <n v="7000"/>
    <n v="7905"/>
    <x v="0"/>
    <x v="0"/>
    <s v="USD"/>
    <n v="1333310458"/>
    <n v="1330722058"/>
    <b v="1"/>
    <x v="252"/>
    <b v="1"/>
    <x v="2340"/>
    <n v="64.268292682926827"/>
    <x v="1"/>
    <s v="plays"/>
    <x v="3154"/>
    <x v="3148"/>
  </r>
  <r>
    <n v="3155"/>
    <s v="Stage Adaptation of Studio Ghibli's Princess Mononoke"/>
    <x v="3153"/>
    <n v="5000"/>
    <n v="9425.23"/>
    <x v="0"/>
    <x v="1"/>
    <s v="GBP"/>
    <n v="1356004725"/>
    <n v="1353412725"/>
    <b v="1"/>
    <x v="177"/>
    <b v="1"/>
    <x v="2341"/>
    <n v="31.209370860927152"/>
    <x v="1"/>
    <s v="plays"/>
    <x v="3155"/>
    <x v="3149"/>
  </r>
  <r>
    <n v="3156"/>
    <s v="Bringing First Love/Worst Love To Life"/>
    <x v="3154"/>
    <n v="5500"/>
    <n v="5600"/>
    <x v="0"/>
    <x v="0"/>
    <s v="USD"/>
    <n v="1338591144"/>
    <n v="1335567144"/>
    <b v="1"/>
    <x v="30"/>
    <b v="1"/>
    <x v="2342"/>
    <n v="62.921348314606739"/>
    <x v="1"/>
    <s v="plays"/>
    <x v="3156"/>
    <x v="3150"/>
  </r>
  <r>
    <n v="3157"/>
    <s v="Summer FourPlay"/>
    <x v="3155"/>
    <n v="4000"/>
    <n v="4040"/>
    <x v="0"/>
    <x v="0"/>
    <s v="USD"/>
    <n v="1405746000"/>
    <n v="1404932105"/>
    <b v="1"/>
    <x v="14"/>
    <b v="1"/>
    <x v="50"/>
    <n v="98.536585365853654"/>
    <x v="1"/>
    <s v="plays"/>
    <x v="3157"/>
    <x v="3151"/>
  </r>
  <r>
    <n v="3158"/>
    <s v="Nursery Crimes"/>
    <x v="3156"/>
    <n v="5000"/>
    <n v="5700"/>
    <x v="0"/>
    <x v="0"/>
    <s v="USD"/>
    <n v="1374523752"/>
    <n v="1371931752"/>
    <b v="1"/>
    <x v="50"/>
    <b v="1"/>
    <x v="430"/>
    <n v="82.608695652173907"/>
    <x v="1"/>
    <s v="plays"/>
    <x v="3158"/>
    <x v="3152"/>
  </r>
  <r>
    <n v="3159"/>
    <s v="Waxwing: A New Play"/>
    <x v="3157"/>
    <n v="1500"/>
    <n v="2002.22"/>
    <x v="0"/>
    <x v="0"/>
    <s v="USD"/>
    <n v="1326927600"/>
    <n v="1323221761"/>
    <b v="1"/>
    <x v="47"/>
    <b v="1"/>
    <x v="2343"/>
    <n v="38.504230769230773"/>
    <x v="1"/>
    <s v="plays"/>
    <x v="3159"/>
    <x v="3153"/>
  </r>
  <r>
    <n v="3160"/>
    <s v="We Play Chekhov"/>
    <x v="3158"/>
    <n v="4500"/>
    <n v="4569"/>
    <x v="0"/>
    <x v="0"/>
    <s v="USD"/>
    <n v="1407905940"/>
    <n v="1405923687"/>
    <b v="1"/>
    <x v="7"/>
    <b v="1"/>
    <x v="1400"/>
    <n v="80.15789473684211"/>
    <x v="1"/>
    <s v="plays"/>
    <x v="3160"/>
    <x v="3154"/>
  </r>
  <r>
    <n v="3161"/>
    <s v="Faustus"/>
    <x v="3159"/>
    <n v="2000"/>
    <n v="2102"/>
    <x v="0"/>
    <x v="1"/>
    <s v="GBP"/>
    <n v="1413377522"/>
    <n v="1410785522"/>
    <b v="1"/>
    <x v="142"/>
    <b v="1"/>
    <x v="2344"/>
    <n v="28.405405405405407"/>
    <x v="1"/>
    <s v="plays"/>
    <x v="3161"/>
    <x v="3155"/>
  </r>
  <r>
    <n v="3162"/>
    <s v="Your Radio Adventure!"/>
    <x v="3160"/>
    <n v="4000"/>
    <n v="5086"/>
    <x v="0"/>
    <x v="0"/>
    <s v="USD"/>
    <n v="1404698400"/>
    <n v="1402331262"/>
    <b v="1"/>
    <x v="287"/>
    <b v="1"/>
    <x v="2345"/>
    <n v="80.730158730158735"/>
    <x v="1"/>
    <s v="plays"/>
    <x v="3162"/>
    <x v="3156"/>
  </r>
  <r>
    <n v="3163"/>
    <s v="Bring &quot;SONNY&quot; To Toronto This Summer!"/>
    <x v="3161"/>
    <n v="13000"/>
    <n v="14450"/>
    <x v="0"/>
    <x v="0"/>
    <s v="USD"/>
    <n v="1402855525"/>
    <n v="1400263525"/>
    <b v="1"/>
    <x v="250"/>
    <b v="1"/>
    <x v="2346"/>
    <n v="200.69444444444446"/>
    <x v="1"/>
    <s v="plays"/>
    <x v="3163"/>
    <x v="3157"/>
  </r>
  <r>
    <n v="3164"/>
    <s v="Better Than Shakespeare Presents: Much Ado About Something"/>
    <x v="3162"/>
    <n v="2500"/>
    <n v="2669"/>
    <x v="0"/>
    <x v="0"/>
    <s v="USD"/>
    <n v="1402341615"/>
    <n v="1399490415"/>
    <b v="1"/>
    <x v="26"/>
    <b v="1"/>
    <x v="2347"/>
    <n v="37.591549295774648"/>
    <x v="1"/>
    <s v="plays"/>
    <x v="3164"/>
    <x v="3158"/>
  </r>
  <r>
    <n v="3165"/>
    <s v="THE MOON PLAY"/>
    <x v="3163"/>
    <n v="750"/>
    <n v="1220"/>
    <x v="0"/>
    <x v="0"/>
    <s v="USD"/>
    <n v="1304395140"/>
    <n v="1302493760"/>
    <b v="1"/>
    <x v="64"/>
    <b v="1"/>
    <x v="2348"/>
    <n v="58.095238095238095"/>
    <x v="1"/>
    <s v="plays"/>
    <x v="3165"/>
    <x v="73"/>
  </r>
  <r>
    <n v="3166"/>
    <s v="Verdigris - A Play by Jim Beaver"/>
    <x v="3164"/>
    <n v="35000"/>
    <n v="56079.83"/>
    <x v="0"/>
    <x v="0"/>
    <s v="USD"/>
    <n v="1416988740"/>
    <n v="1414514153"/>
    <b v="1"/>
    <x v="497"/>
    <b v="1"/>
    <x v="2349"/>
    <n v="60.300892473118282"/>
    <x v="1"/>
    <s v="plays"/>
    <x v="3166"/>
    <x v="3159"/>
  </r>
  <r>
    <n v="3167"/>
    <s v="Destiny is Judd Nelson: a new play at FringeNYC"/>
    <x v="3165"/>
    <n v="3000"/>
    <n v="3485"/>
    <x v="0"/>
    <x v="0"/>
    <s v="USD"/>
    <n v="1406952781"/>
    <n v="1405743181"/>
    <b v="1"/>
    <x v="165"/>
    <b v="1"/>
    <x v="2350"/>
    <n v="63.363636363636367"/>
    <x v="1"/>
    <s v="plays"/>
    <x v="3167"/>
    <x v="3160"/>
  </r>
  <r>
    <n v="3168"/>
    <s v="Cosmicomics"/>
    <x v="3166"/>
    <n v="2500"/>
    <n v="3105"/>
    <x v="0"/>
    <x v="0"/>
    <s v="USD"/>
    <n v="1402696800"/>
    <n v="1399948353"/>
    <b v="1"/>
    <x v="42"/>
    <b v="1"/>
    <x v="2351"/>
    <n v="50.901639344262293"/>
    <x v="1"/>
    <s v="plays"/>
    <x v="3168"/>
    <x v="3161"/>
  </r>
  <r>
    <n v="3169"/>
    <s v="The Window"/>
    <x v="3167"/>
    <n v="8000"/>
    <n v="8241"/>
    <x v="0"/>
    <x v="0"/>
    <s v="USD"/>
    <n v="1386910740"/>
    <n v="1384364561"/>
    <b v="1"/>
    <x v="141"/>
    <b v="1"/>
    <x v="2352"/>
    <n v="100.5"/>
    <x v="1"/>
    <s v="plays"/>
    <x v="3169"/>
    <x v="3162"/>
  </r>
  <r>
    <n v="3170"/>
    <s v="Ain't She Brave FringeNYC 2014 Project"/>
    <x v="3168"/>
    <n v="2000"/>
    <n v="2245"/>
    <x v="0"/>
    <x v="0"/>
    <s v="USD"/>
    <n v="1404273600"/>
    <n v="1401414944"/>
    <b v="1"/>
    <x v="26"/>
    <b v="1"/>
    <x v="2353"/>
    <n v="31.619718309859156"/>
    <x v="1"/>
    <s v="plays"/>
    <x v="3170"/>
    <x v="3163"/>
  </r>
  <r>
    <n v="3171"/>
    <s v="The Fall - an epic theatrical adaptation"/>
    <x v="3169"/>
    <n v="7000"/>
    <n v="7617"/>
    <x v="0"/>
    <x v="1"/>
    <s v="GBP"/>
    <n v="1462545358"/>
    <n v="1459953358"/>
    <b v="1"/>
    <x v="27"/>
    <b v="1"/>
    <x v="2354"/>
    <n v="65.102564102564102"/>
    <x v="1"/>
    <s v="plays"/>
    <x v="3171"/>
    <x v="3164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x v="60"/>
    <b v="1"/>
    <x v="935"/>
    <n v="79.310344827586206"/>
    <x v="1"/>
    <s v="plays"/>
    <x v="3172"/>
    <x v="3165"/>
  </r>
  <r>
    <n v="3173"/>
    <s v="Melissa Arctic At the Road Theatre"/>
    <x v="3171"/>
    <n v="10000"/>
    <n v="10300"/>
    <x v="0"/>
    <x v="0"/>
    <s v="USD"/>
    <n v="1411765492"/>
    <n v="1409173492"/>
    <b v="1"/>
    <x v="142"/>
    <b v="1"/>
    <x v="288"/>
    <n v="139.18918918918919"/>
    <x v="1"/>
    <s v="plays"/>
    <x v="3173"/>
    <x v="3166"/>
  </r>
  <r>
    <n v="3174"/>
    <s v="A Race Redux"/>
    <x v="3172"/>
    <n v="3000"/>
    <n v="3034"/>
    <x v="0"/>
    <x v="0"/>
    <s v="USD"/>
    <n v="1408999508"/>
    <n v="1407789908"/>
    <b v="1"/>
    <x v="23"/>
    <b v="1"/>
    <x v="2355"/>
    <n v="131.91304347826087"/>
    <x v="1"/>
    <s v="plays"/>
    <x v="3174"/>
    <x v="3167"/>
  </r>
  <r>
    <n v="3175"/>
    <s v="The Killing Room"/>
    <x v="3173"/>
    <n v="5000"/>
    <n v="5478"/>
    <x v="0"/>
    <x v="0"/>
    <s v="USD"/>
    <n v="1297977427"/>
    <n v="1292793427"/>
    <b v="1"/>
    <x v="65"/>
    <b v="1"/>
    <x v="2356"/>
    <n v="91.3"/>
    <x v="1"/>
    <s v="plays"/>
    <x v="3175"/>
    <x v="3168"/>
  </r>
  <r>
    <n v="3176"/>
    <s v="Romeo and Juliet at Moody's Pub"/>
    <x v="3174"/>
    <n v="1900"/>
    <n v="2182"/>
    <x v="0"/>
    <x v="0"/>
    <s v="USD"/>
    <n v="1376838000"/>
    <n v="1374531631"/>
    <b v="1"/>
    <x v="165"/>
    <b v="1"/>
    <x v="2357"/>
    <n v="39.672727272727272"/>
    <x v="1"/>
    <s v="plays"/>
    <x v="3176"/>
    <x v="3169"/>
  </r>
  <r>
    <n v="3177"/>
    <s v="Tilted Field presents NO STATIC AT ALL in New York City"/>
    <x v="3175"/>
    <n v="2500"/>
    <n v="2935"/>
    <x v="0"/>
    <x v="0"/>
    <s v="USD"/>
    <n v="1403366409"/>
    <n v="1400774409"/>
    <b v="1"/>
    <x v="13"/>
    <b v="1"/>
    <x v="2358"/>
    <n v="57.549019607843135"/>
    <x v="1"/>
    <s v="plays"/>
    <x v="3177"/>
    <x v="3170"/>
  </r>
  <r>
    <n v="3178"/>
    <s v="Cutting Off Kate Bush"/>
    <x v="3176"/>
    <n v="1500"/>
    <n v="2576"/>
    <x v="0"/>
    <x v="1"/>
    <s v="GBP"/>
    <n v="1405521075"/>
    <n v="1402929075"/>
    <b v="1"/>
    <x v="76"/>
    <b v="1"/>
    <x v="2359"/>
    <n v="33.025641025641029"/>
    <x v="1"/>
    <s v="plays"/>
    <x v="3178"/>
    <x v="3171"/>
  </r>
  <r>
    <n v="3179"/>
    <s v="I Do Wonder"/>
    <x v="3177"/>
    <n v="4200"/>
    <n v="4794.82"/>
    <x v="0"/>
    <x v="0"/>
    <s v="USD"/>
    <n v="1367859071"/>
    <n v="1365699071"/>
    <b v="1"/>
    <x v="95"/>
    <b v="1"/>
    <x v="2360"/>
    <n v="77.335806451612896"/>
    <x v="1"/>
    <s v="plays"/>
    <x v="3179"/>
    <x v="3172"/>
  </r>
  <r>
    <n v="3180"/>
    <s v="Glass Mountain: An Original Fairytale"/>
    <x v="3178"/>
    <n v="1200"/>
    <n v="1437"/>
    <x v="0"/>
    <x v="1"/>
    <s v="GBP"/>
    <n v="1403258049"/>
    <n v="1400666049"/>
    <b v="1"/>
    <x v="43"/>
    <b v="1"/>
    <x v="2361"/>
    <n v="31.933333333333334"/>
    <x v="1"/>
    <s v="plays"/>
    <x v="3180"/>
    <x v="3173"/>
  </r>
  <r>
    <n v="3181"/>
    <s v="ENDURING SONG"/>
    <x v="3179"/>
    <n v="500"/>
    <n v="545"/>
    <x v="0"/>
    <x v="1"/>
    <s v="GBP"/>
    <n v="1402848000"/>
    <n v="1400570787"/>
    <b v="1"/>
    <x v="41"/>
    <b v="1"/>
    <x v="2206"/>
    <n v="36.333333333333336"/>
    <x v="1"/>
    <s v="plays"/>
    <x v="3181"/>
    <x v="3174"/>
  </r>
  <r>
    <n v="3182"/>
    <s v="A Thought in Three Parts"/>
    <x v="3180"/>
    <n v="7000"/>
    <n v="7062"/>
    <x v="0"/>
    <x v="0"/>
    <s v="USD"/>
    <n v="1328029200"/>
    <n v="1323211621"/>
    <b v="1"/>
    <x v="299"/>
    <b v="1"/>
    <x v="2191"/>
    <n v="46.768211920529801"/>
    <x v="1"/>
    <s v="plays"/>
    <x v="3182"/>
    <x v="3175"/>
  </r>
  <r>
    <n v="3183"/>
    <s v="The Seagull on The River"/>
    <x v="3181"/>
    <n v="2500"/>
    <n v="2725"/>
    <x v="0"/>
    <x v="0"/>
    <s v="USD"/>
    <n v="1377284669"/>
    <n v="1375729469"/>
    <b v="1"/>
    <x v="32"/>
    <b v="1"/>
    <x v="2206"/>
    <n v="40.073529411764703"/>
    <x v="1"/>
    <s v="plays"/>
    <x v="3183"/>
    <x v="3176"/>
  </r>
  <r>
    <n v="3184"/>
    <s v="Equus at Frenetic Theatre"/>
    <x v="3182"/>
    <n v="4300"/>
    <n v="4610"/>
    <x v="0"/>
    <x v="0"/>
    <s v="USD"/>
    <n v="1404258631"/>
    <n v="1401666631"/>
    <b v="1"/>
    <x v="67"/>
    <b v="1"/>
    <x v="2362"/>
    <n v="100.21739130434783"/>
    <x v="1"/>
    <s v="plays"/>
    <x v="3184"/>
    <x v="3177"/>
  </r>
  <r>
    <n v="3185"/>
    <s v="Edfringe support - What a Gay Play"/>
    <x v="3183"/>
    <n v="1000"/>
    <n v="1000"/>
    <x v="0"/>
    <x v="1"/>
    <s v="GBP"/>
    <n v="1405553241"/>
    <n v="1404948441"/>
    <b v="1"/>
    <x v="54"/>
    <b v="1"/>
    <x v="31"/>
    <n v="41.666666666666664"/>
    <x v="1"/>
    <s v="plays"/>
    <x v="3185"/>
    <x v="3178"/>
  </r>
  <r>
    <n v="3186"/>
    <s v="Honest"/>
    <x v="3184"/>
    <n v="3200"/>
    <n v="3270"/>
    <x v="0"/>
    <x v="1"/>
    <s v="GBP"/>
    <n v="1410901200"/>
    <n v="1408313438"/>
    <b v="1"/>
    <x v="16"/>
    <b v="1"/>
    <x v="2363"/>
    <n v="46.714285714285715"/>
    <x v="1"/>
    <s v="plays"/>
    <x v="3186"/>
    <x v="3179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x v="138"/>
    <b v="1"/>
    <x v="2364"/>
    <n v="71.491803278688522"/>
    <x v="1"/>
    <s v="plays"/>
    <x v="3187"/>
    <x v="3180"/>
  </r>
  <r>
    <n v="3188"/>
    <s v="A Brief History of Musical Theatre..."/>
    <x v="3186"/>
    <n v="200"/>
    <n v="130"/>
    <x v="2"/>
    <x v="1"/>
    <s v="GBP"/>
    <n v="1433930302"/>
    <n v="1432115902"/>
    <b v="0"/>
    <x v="82"/>
    <b v="0"/>
    <x v="2365"/>
    <n v="14.444444444444445"/>
    <x v="1"/>
    <s v="musical"/>
    <x v="3188"/>
    <x v="3181"/>
  </r>
  <r>
    <n v="3189"/>
    <s v="Hednadotter Jubileumskonsert"/>
    <x v="3187"/>
    <n v="55000"/>
    <n v="6780"/>
    <x v="2"/>
    <x v="11"/>
    <s v="SEK"/>
    <n v="1432455532"/>
    <n v="1429863532"/>
    <b v="0"/>
    <x v="10"/>
    <b v="0"/>
    <x v="2366"/>
    <n v="356.84210526315792"/>
    <x v="1"/>
    <s v="musical"/>
    <x v="3189"/>
    <x v="3182"/>
  </r>
  <r>
    <n v="3190"/>
    <s v="Call It A Day Productions - THE LIFE"/>
    <x v="3188"/>
    <n v="4000"/>
    <n v="0"/>
    <x v="2"/>
    <x v="5"/>
    <s v="CAD"/>
    <n v="1481258275"/>
    <n v="1478662675"/>
    <b v="0"/>
    <x v="78"/>
    <b v="0"/>
    <x v="109"/>
    <e v="#DIV/0!"/>
    <x v="1"/>
    <s v="musical"/>
    <x v="3190"/>
    <x v="3183"/>
  </r>
  <r>
    <n v="3191"/>
    <s v="Decree 770: Europa"/>
    <x v="3189"/>
    <n v="3750"/>
    <n v="151"/>
    <x v="2"/>
    <x v="0"/>
    <s v="USD"/>
    <n v="1471370869"/>
    <n v="1466186869"/>
    <b v="0"/>
    <x v="80"/>
    <b v="0"/>
    <x v="2367"/>
    <n v="37.75"/>
    <x v="1"/>
    <s v="musical"/>
    <x v="3191"/>
    <x v="3184"/>
  </r>
  <r>
    <n v="3192"/>
    <s v="Arts in Conflict"/>
    <x v="3190"/>
    <n v="10000"/>
    <n v="102"/>
    <x v="2"/>
    <x v="1"/>
    <s v="GBP"/>
    <n v="1425160800"/>
    <n v="1421274859"/>
    <b v="0"/>
    <x v="22"/>
    <b v="0"/>
    <x v="391"/>
    <n v="12.75"/>
    <x v="1"/>
    <s v="musical"/>
    <x v="3192"/>
    <x v="3185"/>
  </r>
  <r>
    <n v="3193"/>
    <s v="Shock Treatment - The Sequel to Rocky Horror!"/>
    <x v="3191"/>
    <n v="5000"/>
    <n v="587"/>
    <x v="2"/>
    <x v="1"/>
    <s v="GBP"/>
    <n v="1424474056"/>
    <n v="1420586056"/>
    <b v="0"/>
    <x v="54"/>
    <b v="0"/>
    <x v="2368"/>
    <n v="24.458333333333332"/>
    <x v="1"/>
    <s v="musical"/>
    <x v="3193"/>
    <x v="3186"/>
  </r>
  <r>
    <n v="3194"/>
    <s v="P.A.C.K (Performing Arts Camp for Kids)"/>
    <x v="3192"/>
    <n v="11000"/>
    <n v="0"/>
    <x v="2"/>
    <x v="0"/>
    <s v="USD"/>
    <n v="1437960598"/>
    <n v="1435368598"/>
    <b v="0"/>
    <x v="78"/>
    <b v="0"/>
    <x v="109"/>
    <e v="#DIV/0!"/>
    <x v="1"/>
    <s v="musical"/>
    <x v="3194"/>
    <x v="3187"/>
  </r>
  <r>
    <n v="3195"/>
    <s v="Emerson Sings!"/>
    <x v="3193"/>
    <n v="3500"/>
    <n v="2070"/>
    <x v="2"/>
    <x v="0"/>
    <s v="USD"/>
    <n v="1423750542"/>
    <n v="1421158542"/>
    <b v="0"/>
    <x v="70"/>
    <b v="0"/>
    <x v="2369"/>
    <n v="53.07692307692308"/>
    <x v="1"/>
    <s v="musical"/>
    <x v="3195"/>
    <x v="3188"/>
  </r>
  <r>
    <n v="3196"/>
    <s v="Our Modern Lives"/>
    <x v="3194"/>
    <n v="3000000"/>
    <n v="1800"/>
    <x v="2"/>
    <x v="0"/>
    <s v="USD"/>
    <n v="1438437600"/>
    <n v="1433254875"/>
    <b v="0"/>
    <x v="79"/>
    <b v="0"/>
    <x v="1855"/>
    <n v="300"/>
    <x v="1"/>
    <s v="musical"/>
    <x v="3196"/>
    <x v="3189"/>
  </r>
  <r>
    <n v="3197"/>
    <s v="Mirror, mirror on the wall"/>
    <x v="3195"/>
    <n v="10000"/>
    <n v="1145"/>
    <x v="2"/>
    <x v="10"/>
    <s v="NOK"/>
    <n v="1423050618"/>
    <n v="1420458618"/>
    <b v="0"/>
    <x v="80"/>
    <b v="0"/>
    <x v="2370"/>
    <n v="286.25"/>
    <x v="1"/>
    <s v="musical"/>
    <x v="3197"/>
    <x v="3190"/>
  </r>
  <r>
    <n v="3198"/>
    <s v="Terezin's The Fireflies"/>
    <x v="3196"/>
    <n v="30000"/>
    <n v="110"/>
    <x v="2"/>
    <x v="8"/>
    <s v="DKK"/>
    <n v="1424081477"/>
    <n v="1420798277"/>
    <b v="0"/>
    <x v="83"/>
    <b v="0"/>
    <x v="456"/>
    <n v="36.666666666666664"/>
    <x v="1"/>
    <s v="musical"/>
    <x v="3198"/>
    <x v="3191"/>
  </r>
  <r>
    <n v="3199"/>
    <s v="Help Milburn Stone Fly High With TARZAN The Musical"/>
    <x v="3197"/>
    <n v="5000"/>
    <n v="2608"/>
    <x v="2"/>
    <x v="0"/>
    <s v="USD"/>
    <n v="1410037200"/>
    <n v="1407435418"/>
    <b v="0"/>
    <x v="28"/>
    <b v="0"/>
    <x v="2371"/>
    <n v="49.20754716981132"/>
    <x v="1"/>
    <s v="musical"/>
    <x v="3199"/>
    <x v="3192"/>
  </r>
  <r>
    <n v="3200"/>
    <s v="ROAD TO THE KINGDOM"/>
    <x v="3198"/>
    <n v="50000"/>
    <n v="1"/>
    <x v="2"/>
    <x v="0"/>
    <s v="USD"/>
    <n v="1461994440"/>
    <n v="1459410101"/>
    <b v="0"/>
    <x v="29"/>
    <b v="0"/>
    <x v="133"/>
    <n v="1"/>
    <x v="1"/>
    <s v="musical"/>
    <x v="3200"/>
    <x v="3193"/>
  </r>
  <r>
    <n v="3201"/>
    <s v="Nothing Changes"/>
    <x v="3199"/>
    <n v="2000"/>
    <n v="25"/>
    <x v="2"/>
    <x v="1"/>
    <s v="GBP"/>
    <n v="1409509477"/>
    <n v="1407695077"/>
    <b v="0"/>
    <x v="84"/>
    <b v="0"/>
    <x v="2372"/>
    <n v="12.5"/>
    <x v="1"/>
    <s v="musical"/>
    <x v="3201"/>
    <x v="3194"/>
  </r>
  <r>
    <n v="3202"/>
    <s v="Christmas Ain't A Drag - A Musical"/>
    <x v="3200"/>
    <n v="5000"/>
    <n v="2726"/>
    <x v="2"/>
    <x v="0"/>
    <s v="USD"/>
    <n v="1450072740"/>
    <n v="1445027346"/>
    <b v="0"/>
    <x v="20"/>
    <b v="0"/>
    <x v="2373"/>
    <n v="109.04"/>
    <x v="1"/>
    <s v="musical"/>
    <x v="3202"/>
    <x v="3195"/>
  </r>
  <r>
    <n v="3203"/>
    <s v="Escape from Reality's 1st Season &quot;Defying Gravity&quot;"/>
    <x v="3201"/>
    <n v="1000"/>
    <n v="250"/>
    <x v="2"/>
    <x v="0"/>
    <s v="USD"/>
    <n v="1443224622"/>
    <n v="1440632622"/>
    <b v="0"/>
    <x v="79"/>
    <b v="0"/>
    <x v="180"/>
    <n v="41.666666666666664"/>
    <x v="1"/>
    <s v="musical"/>
    <x v="3203"/>
    <x v="3196"/>
  </r>
  <r>
    <n v="3204"/>
    <s v="FaÃ§ade: The Interactive Musical"/>
    <x v="3202"/>
    <n v="500"/>
    <n v="0"/>
    <x v="2"/>
    <x v="0"/>
    <s v="USD"/>
    <n v="1437149640"/>
    <n v="1434558479"/>
    <b v="0"/>
    <x v="78"/>
    <b v="0"/>
    <x v="109"/>
    <e v="#DIV/0!"/>
    <x v="1"/>
    <s v="musical"/>
    <x v="3204"/>
    <x v="3197"/>
  </r>
  <r>
    <n v="3205"/>
    <s v="Children Must Run: An Original Musical"/>
    <x v="3203"/>
    <n v="8000"/>
    <n v="273"/>
    <x v="2"/>
    <x v="1"/>
    <s v="GBP"/>
    <n v="1430470772"/>
    <n v="1427878772"/>
    <b v="0"/>
    <x v="8"/>
    <b v="0"/>
    <x v="2374"/>
    <n v="22.75"/>
    <x v="1"/>
    <s v="musical"/>
    <x v="3205"/>
    <x v="3198"/>
  </r>
  <r>
    <n v="3206"/>
    <s v="Performance Theater for Young Artists (PTYA)"/>
    <x v="3204"/>
    <n v="5000"/>
    <n v="0"/>
    <x v="2"/>
    <x v="0"/>
    <s v="USD"/>
    <n v="1442644651"/>
    <n v="1440052651"/>
    <b v="0"/>
    <x v="78"/>
    <b v="0"/>
    <x v="109"/>
    <e v="#DIV/0!"/>
    <x v="1"/>
    <s v="musical"/>
    <x v="3206"/>
    <x v="3199"/>
  </r>
  <r>
    <n v="3207"/>
    <s v="The Last Five Years: The Muse Arts Production's Debut Show"/>
    <x v="3205"/>
    <n v="5500"/>
    <n v="2550"/>
    <x v="2"/>
    <x v="0"/>
    <s v="USD"/>
    <n v="1429767607"/>
    <n v="1424587207"/>
    <b v="0"/>
    <x v="17"/>
    <b v="0"/>
    <x v="2375"/>
    <n v="70.833333333333329"/>
    <x v="1"/>
    <s v="musical"/>
    <x v="3207"/>
    <x v="3200"/>
  </r>
  <r>
    <n v="3208"/>
    <s v="The Blind Owl Stages Shinn's &quot;The Coming World&quot;"/>
    <x v="3206"/>
    <n v="5000"/>
    <n v="5175"/>
    <x v="0"/>
    <x v="0"/>
    <s v="USD"/>
    <n v="1406557877"/>
    <n v="1404743477"/>
    <b v="1"/>
    <x v="141"/>
    <b v="1"/>
    <x v="991"/>
    <n v="63.109756097560975"/>
    <x v="1"/>
    <s v="plays"/>
    <x v="3208"/>
    <x v="3201"/>
  </r>
  <r>
    <n v="3209"/>
    <s v="King Kirby, a play by Crystal Skillman and Fred Van Lente"/>
    <x v="3207"/>
    <n v="9500"/>
    <n v="11335.7"/>
    <x v="0"/>
    <x v="0"/>
    <s v="USD"/>
    <n v="1403305200"/>
    <n v="1400512658"/>
    <b v="1"/>
    <x v="334"/>
    <b v="1"/>
    <x v="2376"/>
    <n v="50.157964601769912"/>
    <x v="1"/>
    <s v="plays"/>
    <x v="3209"/>
    <x v="3202"/>
  </r>
  <r>
    <n v="3210"/>
    <s v="&quot;The Red Herring&quot; World Premiere"/>
    <x v="3208"/>
    <n v="3000"/>
    <n v="3773"/>
    <x v="0"/>
    <x v="0"/>
    <s v="USD"/>
    <n v="1338523140"/>
    <n v="1334442519"/>
    <b v="1"/>
    <x v="65"/>
    <b v="1"/>
    <x v="2377"/>
    <n v="62.883333333333333"/>
    <x v="1"/>
    <s v="plays"/>
    <x v="3210"/>
    <x v="3203"/>
  </r>
  <r>
    <n v="3211"/>
    <s v="Titus &amp; Two Conversations. Huzzah!"/>
    <x v="3209"/>
    <n v="23000"/>
    <n v="27541"/>
    <x v="0"/>
    <x v="0"/>
    <s v="USD"/>
    <n v="1408068000"/>
    <n v="1405346680"/>
    <b v="1"/>
    <x v="498"/>
    <b v="1"/>
    <x v="2378"/>
    <n v="85.531055900621112"/>
    <x v="1"/>
    <s v="plays"/>
    <x v="3211"/>
    <x v="3204"/>
  </r>
  <r>
    <n v="3212"/>
    <s v="Campo Maldito"/>
    <x v="3210"/>
    <n v="4000"/>
    <n v="5050"/>
    <x v="0"/>
    <x v="0"/>
    <s v="USD"/>
    <n v="1407524751"/>
    <n v="1404932751"/>
    <b v="1"/>
    <x v="225"/>
    <b v="1"/>
    <x v="2379"/>
    <n v="53.723404255319146"/>
    <x v="1"/>
    <s v="plays"/>
    <x v="3212"/>
    <x v="3205"/>
  </r>
  <r>
    <n v="3213"/>
    <s v="Moving Dust presents 'THIS MUCH' 2015"/>
    <x v="3211"/>
    <n v="6000"/>
    <n v="6007"/>
    <x v="0"/>
    <x v="1"/>
    <s v="GBP"/>
    <n v="1437934759"/>
    <n v="1434478759"/>
    <b v="1"/>
    <x v="5"/>
    <b v="1"/>
    <x v="2380"/>
    <n v="127.80851063829788"/>
    <x v="1"/>
    <s v="plays"/>
    <x v="3213"/>
    <x v="3206"/>
  </r>
  <r>
    <n v="3214"/>
    <s v="World Premiere of Sket - a play by  Maya Sondhi"/>
    <x v="3212"/>
    <n v="12000"/>
    <n v="12256"/>
    <x v="0"/>
    <x v="1"/>
    <s v="GBP"/>
    <n v="1452038100"/>
    <n v="1448823673"/>
    <b v="1"/>
    <x v="248"/>
    <b v="1"/>
    <x v="2381"/>
    <n v="106.57391304347826"/>
    <x v="1"/>
    <s v="plays"/>
    <x v="3214"/>
    <x v="3207"/>
  </r>
  <r>
    <n v="3215"/>
    <s v="Colt Coeur's 6th Season"/>
    <x v="3213"/>
    <n v="35000"/>
    <n v="35123"/>
    <x v="0"/>
    <x v="0"/>
    <s v="USD"/>
    <n v="1441857540"/>
    <n v="1438617471"/>
    <b v="1"/>
    <x v="179"/>
    <b v="1"/>
    <x v="2382"/>
    <n v="262.11194029850748"/>
    <x v="1"/>
    <s v="plays"/>
    <x v="3215"/>
    <x v="3208"/>
  </r>
  <r>
    <n v="3216"/>
    <s v="BRUTE"/>
    <x v="3214"/>
    <n v="2000"/>
    <n v="2001"/>
    <x v="0"/>
    <x v="1"/>
    <s v="GBP"/>
    <n v="1436625000"/>
    <n v="1433934371"/>
    <b v="1"/>
    <x v="2"/>
    <b v="1"/>
    <x v="2383"/>
    <n v="57.171428571428571"/>
    <x v="1"/>
    <s v="plays"/>
    <x v="3216"/>
    <x v="3209"/>
  </r>
  <r>
    <n v="3217"/>
    <s v="Wake Up Call @ IRT Theater"/>
    <x v="3215"/>
    <n v="4500"/>
    <n v="5221"/>
    <x v="0"/>
    <x v="0"/>
    <s v="USD"/>
    <n v="1478264784"/>
    <n v="1475672784"/>
    <b v="1"/>
    <x v="201"/>
    <b v="1"/>
    <x v="2251"/>
    <n v="50.20192307692308"/>
    <x v="1"/>
    <s v="plays"/>
    <x v="3217"/>
    <x v="3210"/>
  </r>
  <r>
    <n v="3218"/>
    <s v="Lonely Soldier Monologues a play by Helen Benedict."/>
    <x v="3216"/>
    <n v="12000"/>
    <n v="12252"/>
    <x v="0"/>
    <x v="1"/>
    <s v="GBP"/>
    <n v="1419984000"/>
    <n v="1417132986"/>
    <b v="1"/>
    <x v="192"/>
    <b v="1"/>
    <x v="426"/>
    <n v="66.586956521739125"/>
    <x v="1"/>
    <s v="plays"/>
    <x v="3218"/>
    <x v="3211"/>
  </r>
  <r>
    <n v="3219"/>
    <s v="Eyes Closed - The First In-Dream Theater Experience"/>
    <x v="3217"/>
    <n v="20000"/>
    <n v="20022"/>
    <x v="0"/>
    <x v="0"/>
    <s v="USD"/>
    <n v="1427063747"/>
    <n v="1424043347"/>
    <b v="1"/>
    <x v="46"/>
    <b v="1"/>
    <x v="2384"/>
    <n v="168.25210084033614"/>
    <x v="1"/>
    <s v="plays"/>
    <x v="3219"/>
    <x v="3212"/>
  </r>
  <r>
    <n v="3220"/>
    <s v="Burners"/>
    <x v="3218"/>
    <n v="15000"/>
    <n v="15126"/>
    <x v="0"/>
    <x v="0"/>
    <s v="USD"/>
    <n v="1489352400"/>
    <n v="1486411204"/>
    <b v="1"/>
    <x v="211"/>
    <b v="1"/>
    <x v="2385"/>
    <n v="256.37288135593218"/>
    <x v="1"/>
    <s v="plays"/>
    <x v="3220"/>
    <x v="3213"/>
  </r>
  <r>
    <n v="3221"/>
    <s v="The Hitchhiker's Guide to the Family"/>
    <x v="3219"/>
    <n v="4000"/>
    <n v="4137"/>
    <x v="0"/>
    <x v="1"/>
    <s v="GBP"/>
    <n v="1436114603"/>
    <n v="1433090603"/>
    <b v="1"/>
    <x v="116"/>
    <b v="1"/>
    <x v="2386"/>
    <n v="36.610619469026545"/>
    <x v="1"/>
    <s v="plays"/>
    <x v="3221"/>
    <x v="3214"/>
  </r>
  <r>
    <n v="3222"/>
    <s v="Shakespeare in ASL - and FREE for everyone"/>
    <x v="3220"/>
    <n v="2500"/>
    <n v="3120"/>
    <x v="0"/>
    <x v="0"/>
    <s v="USD"/>
    <n v="1445722140"/>
    <n v="1443016697"/>
    <b v="1"/>
    <x v="87"/>
    <b v="1"/>
    <x v="2387"/>
    <n v="37.142857142857146"/>
    <x v="1"/>
    <s v="plays"/>
    <x v="3222"/>
    <x v="3215"/>
  </r>
  <r>
    <n v="3223"/>
    <s v="Good People by David Lindsay-Abaire at Waterfront Playhouse"/>
    <x v="3221"/>
    <n v="3100"/>
    <n v="3395"/>
    <x v="0"/>
    <x v="0"/>
    <s v="USD"/>
    <n v="1440100976"/>
    <n v="1437508976"/>
    <b v="1"/>
    <x v="142"/>
    <b v="1"/>
    <x v="2388"/>
    <n v="45.878378378378379"/>
    <x v="1"/>
    <s v="plays"/>
    <x v="3223"/>
    <x v="3216"/>
  </r>
  <r>
    <n v="3224"/>
    <s v="AdA (Author directing Author)"/>
    <x v="3222"/>
    <n v="30000"/>
    <n v="30610"/>
    <x v="0"/>
    <x v="0"/>
    <s v="USD"/>
    <n v="1484024400"/>
    <n v="1479932713"/>
    <b v="1"/>
    <x v="499"/>
    <b v="1"/>
    <x v="2389"/>
    <n v="141.71296296296296"/>
    <x v="1"/>
    <s v="plays"/>
    <x v="3224"/>
    <x v="3217"/>
  </r>
  <r>
    <n v="3225"/>
    <s v="Two &quot;Gentlemen&quot; of Verona by William Shakespeare"/>
    <x v="3223"/>
    <n v="2000"/>
    <n v="2047"/>
    <x v="0"/>
    <x v="0"/>
    <s v="USD"/>
    <n v="1464987600"/>
    <n v="1463145938"/>
    <b v="1"/>
    <x v="70"/>
    <b v="1"/>
    <x v="1099"/>
    <n v="52.487179487179489"/>
    <x v="1"/>
    <s v="plays"/>
    <x v="3225"/>
    <x v="3218"/>
  </r>
  <r>
    <n v="3226"/>
    <s v="Get Trip The Light Theatre's show to its 2nd London Stage!"/>
    <x v="3224"/>
    <n v="1200"/>
    <n v="1250"/>
    <x v="0"/>
    <x v="1"/>
    <s v="GBP"/>
    <n v="1446213612"/>
    <n v="1443621612"/>
    <b v="1"/>
    <x v="64"/>
    <b v="1"/>
    <x v="44"/>
    <n v="59.523809523809526"/>
    <x v="1"/>
    <s v="plays"/>
    <x v="3226"/>
    <x v="3219"/>
  </r>
  <r>
    <n v="3227"/>
    <s v="a colder water than here - VAULT 2017"/>
    <x v="3225"/>
    <n v="1200"/>
    <n v="1500"/>
    <x v="0"/>
    <x v="1"/>
    <s v="GBP"/>
    <n v="1484687436"/>
    <n v="1482095436"/>
    <b v="0"/>
    <x v="209"/>
    <b v="1"/>
    <x v="1054"/>
    <n v="50"/>
    <x v="1"/>
    <s v="plays"/>
    <x v="3227"/>
    <x v="3220"/>
  </r>
  <r>
    <n v="3228"/>
    <s v="Hear Me Roar: A Season of Powerful Women"/>
    <x v="3226"/>
    <n v="7000"/>
    <n v="7164"/>
    <x v="0"/>
    <x v="0"/>
    <s v="USD"/>
    <n v="1450328340"/>
    <n v="1447606884"/>
    <b v="1"/>
    <x v="77"/>
    <b v="1"/>
    <x v="2390"/>
    <n v="193.62162162162161"/>
    <x v="1"/>
    <s v="plays"/>
    <x v="3228"/>
    <x v="3221"/>
  </r>
  <r>
    <n v="3229"/>
    <s v="The Seagull Project Presents: The Three Sisters"/>
    <x v="3227"/>
    <n v="20000"/>
    <n v="21573"/>
    <x v="0"/>
    <x v="0"/>
    <s v="USD"/>
    <n v="1416470398"/>
    <n v="1413874798"/>
    <b v="1"/>
    <x v="91"/>
    <b v="1"/>
    <x v="2391"/>
    <n v="106.79702970297029"/>
    <x v="1"/>
    <s v="plays"/>
    <x v="3229"/>
    <x v="3222"/>
  </r>
  <r>
    <n v="3230"/>
    <s v="#CLOUD$ - a modern adaptation of Aristophanes' Clouds"/>
    <x v="3228"/>
    <n v="2600"/>
    <n v="2857"/>
    <x v="0"/>
    <x v="0"/>
    <s v="USD"/>
    <n v="1412135940"/>
    <n v="1410840126"/>
    <b v="1"/>
    <x v="77"/>
    <b v="1"/>
    <x v="2392"/>
    <n v="77.21621621621621"/>
    <x v="1"/>
    <s v="plays"/>
    <x v="3230"/>
    <x v="341"/>
  </r>
  <r>
    <n v="3231"/>
    <s v="Strong Poison Stage Play adapted fr. Dorothy L. Sayers novel"/>
    <x v="3229"/>
    <n v="1000"/>
    <n v="1610"/>
    <x v="0"/>
    <x v="0"/>
    <s v="USD"/>
    <n v="1460846347"/>
    <n v="1458254347"/>
    <b v="0"/>
    <x v="33"/>
    <b v="1"/>
    <x v="2393"/>
    <n v="57.5"/>
    <x v="1"/>
    <s v="plays"/>
    <x v="3231"/>
    <x v="3223"/>
  </r>
  <r>
    <n v="3232"/>
    <s v="Honorable Men - Poor Yorick's Players 2016 Season"/>
    <x v="3230"/>
    <n v="1000"/>
    <n v="1312"/>
    <x v="0"/>
    <x v="0"/>
    <s v="USD"/>
    <n v="1462334340"/>
    <n v="1459711917"/>
    <b v="1"/>
    <x v="55"/>
    <b v="1"/>
    <x v="2394"/>
    <n v="50.46153846153846"/>
    <x v="1"/>
    <s v="plays"/>
    <x v="3232"/>
    <x v="3224"/>
  </r>
  <r>
    <n v="3233"/>
    <s v="64 Squares"/>
    <x v="3231"/>
    <n v="5000"/>
    <n v="5940"/>
    <x v="0"/>
    <x v="0"/>
    <s v="USD"/>
    <n v="1488482355"/>
    <n v="1485890355"/>
    <b v="0"/>
    <x v="42"/>
    <b v="1"/>
    <x v="2395"/>
    <n v="97.377049180327873"/>
    <x v="1"/>
    <s v="plays"/>
    <x v="3233"/>
    <x v="3225"/>
  </r>
  <r>
    <n v="3234"/>
    <s v="Repetitive Beats: A new play premiering at Vault Festival"/>
    <x v="3232"/>
    <n v="4000"/>
    <n v="4015.71"/>
    <x v="0"/>
    <x v="1"/>
    <s v="GBP"/>
    <n v="1485991860"/>
    <n v="1483124208"/>
    <b v="0"/>
    <x v="248"/>
    <b v="1"/>
    <x v="2396"/>
    <n v="34.91921739130435"/>
    <x v="1"/>
    <s v="plays"/>
    <x v="3234"/>
    <x v="3226"/>
  </r>
  <r>
    <n v="3235"/>
    <s v="Catapult OYL to the next levelâ€”in Edinburgh!"/>
    <x v="3233"/>
    <n v="15000"/>
    <n v="15481"/>
    <x v="0"/>
    <x v="0"/>
    <s v="USD"/>
    <n v="1467361251"/>
    <n v="1464769251"/>
    <b v="1"/>
    <x v="331"/>
    <b v="1"/>
    <x v="2397"/>
    <n v="85.530386740331494"/>
    <x v="1"/>
    <s v="plays"/>
    <x v="3235"/>
    <x v="3227"/>
  </r>
  <r>
    <n v="3236"/>
    <s v="Sub-Basement World Premiere"/>
    <x v="3234"/>
    <n v="20000"/>
    <n v="20120"/>
    <x v="0"/>
    <x v="0"/>
    <s v="USD"/>
    <n v="1482962433"/>
    <n v="1480370433"/>
    <b v="0"/>
    <x v="238"/>
    <b v="1"/>
    <x v="1794"/>
    <n v="182.90909090909091"/>
    <x v="1"/>
    <s v="plays"/>
    <x v="3236"/>
    <x v="3228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x v="314"/>
    <b v="1"/>
    <x v="2398"/>
    <n v="131.13620817843866"/>
    <x v="1"/>
    <s v="plays"/>
    <x v="3237"/>
    <x v="3229"/>
  </r>
  <r>
    <n v="3238"/>
    <s v="All Bare Theatre bring THE MAIDS to Edinburgh 2015"/>
    <x v="3236"/>
    <n v="2800"/>
    <n v="3145"/>
    <x v="0"/>
    <x v="1"/>
    <s v="GBP"/>
    <n v="1435752898"/>
    <n v="1433160898"/>
    <b v="1"/>
    <x v="1"/>
    <b v="1"/>
    <x v="2399"/>
    <n v="39.810126582278478"/>
    <x v="1"/>
    <s v="plays"/>
    <x v="3238"/>
    <x v="3230"/>
  </r>
  <r>
    <n v="3239"/>
    <s v="The Book's the Thing - Welcome to Hamlet's Library"/>
    <x v="3237"/>
    <n v="5862"/>
    <n v="6208.98"/>
    <x v="0"/>
    <x v="1"/>
    <s v="GBP"/>
    <n v="1445817540"/>
    <n v="1443665293"/>
    <b v="1"/>
    <x v="201"/>
    <b v="1"/>
    <x v="2400"/>
    <n v="59.701730769230764"/>
    <x v="1"/>
    <s v="plays"/>
    <x v="3239"/>
    <x v="3231"/>
  </r>
  <r>
    <n v="3240"/>
    <s v="Princess Suffragette: a new play for VAULT Festival 2017"/>
    <x v="3238"/>
    <n v="3000"/>
    <n v="3017"/>
    <x v="0"/>
    <x v="1"/>
    <s v="GBP"/>
    <n v="1487286000"/>
    <n v="1484843948"/>
    <b v="0"/>
    <x v="69"/>
    <b v="1"/>
    <x v="518"/>
    <n v="88.735294117647058"/>
    <x v="1"/>
    <s v="plays"/>
    <x v="3240"/>
    <x v="3232"/>
  </r>
  <r>
    <n v="3241"/>
    <s v="THE SOPHOCLES PROJECT"/>
    <x v="3239"/>
    <n v="8500"/>
    <n v="9801"/>
    <x v="0"/>
    <x v="0"/>
    <s v="USD"/>
    <n v="1413269940"/>
    <n v="1410421670"/>
    <b v="1"/>
    <x v="157"/>
    <b v="1"/>
    <x v="2401"/>
    <n v="58.688622754491021"/>
    <x v="1"/>
    <s v="plays"/>
    <x v="3241"/>
    <x v="3233"/>
  </r>
  <r>
    <n v="3242"/>
    <s v="First Day Off in a Long Time by Brian Finkelstein"/>
    <x v="3240"/>
    <n v="10000"/>
    <n v="12730.42"/>
    <x v="0"/>
    <x v="0"/>
    <s v="USD"/>
    <n v="1411150092"/>
    <n v="1408558092"/>
    <b v="1"/>
    <x v="275"/>
    <b v="1"/>
    <x v="2402"/>
    <n v="69.56513661202186"/>
    <x v="1"/>
    <s v="plays"/>
    <x v="3242"/>
    <x v="3234"/>
  </r>
  <r>
    <n v="3243"/>
    <s v="THE INCREDIBLE FOX SISTERS"/>
    <x v="3241"/>
    <n v="8000"/>
    <n v="8227"/>
    <x v="0"/>
    <x v="0"/>
    <s v="USD"/>
    <n v="1444348800"/>
    <n v="1442283562"/>
    <b v="1"/>
    <x v="26"/>
    <b v="1"/>
    <x v="2403"/>
    <n v="115.87323943661971"/>
    <x v="1"/>
    <s v="plays"/>
    <x v="3243"/>
    <x v="3235"/>
  </r>
  <r>
    <n v="3244"/>
    <s v="'Time Please'"/>
    <x v="3242"/>
    <n v="1600"/>
    <n v="1647"/>
    <x v="0"/>
    <x v="1"/>
    <s v="GBP"/>
    <n v="1480613982"/>
    <n v="1478018382"/>
    <b v="0"/>
    <x v="50"/>
    <b v="1"/>
    <x v="2404"/>
    <n v="23.869565217391305"/>
    <x v="1"/>
    <s v="plays"/>
    <x v="3244"/>
    <x v="3236"/>
  </r>
  <r>
    <n v="3245"/>
    <s v="Roughly Speaking: Voices from The Soup Kitchen"/>
    <x v="3243"/>
    <n v="21000"/>
    <n v="21904"/>
    <x v="0"/>
    <x v="0"/>
    <s v="USD"/>
    <n v="1434074400"/>
    <n v="1431354258"/>
    <b v="0"/>
    <x v="500"/>
    <b v="1"/>
    <x v="2405"/>
    <n v="81.125925925925927"/>
    <x v="1"/>
    <s v="plays"/>
    <x v="3245"/>
    <x v="3237"/>
  </r>
  <r>
    <n v="3246"/>
    <s v="The Gray Man"/>
    <x v="3244"/>
    <n v="10000"/>
    <n v="11122"/>
    <x v="0"/>
    <x v="0"/>
    <s v="USD"/>
    <n v="1442030340"/>
    <n v="1439551200"/>
    <b v="1"/>
    <x v="189"/>
    <b v="1"/>
    <x v="2406"/>
    <n v="57.626943005181346"/>
    <x v="1"/>
    <s v="plays"/>
    <x v="3246"/>
    <x v="3238"/>
  </r>
  <r>
    <n v="3247"/>
    <s v="Open Letter Theatre presents 'Boys' by Ella Hickson"/>
    <x v="3245"/>
    <n v="2500"/>
    <n v="2646.5"/>
    <x v="0"/>
    <x v="1"/>
    <s v="GBP"/>
    <n v="1436696712"/>
    <n v="1434104712"/>
    <b v="1"/>
    <x v="7"/>
    <b v="1"/>
    <x v="2407"/>
    <n v="46.429824561403507"/>
    <x v="1"/>
    <s v="plays"/>
    <x v="3247"/>
    <x v="3239"/>
  </r>
  <r>
    <n v="3248"/>
    <s v="Honest Accomplice Theatre 2015-16 Season"/>
    <x v="3246"/>
    <n v="12000"/>
    <n v="12095"/>
    <x v="0"/>
    <x v="0"/>
    <s v="USD"/>
    <n v="1428178757"/>
    <n v="1425590357"/>
    <b v="1"/>
    <x v="452"/>
    <b v="1"/>
    <x v="2408"/>
    <n v="60.475000000000001"/>
    <x v="1"/>
    <s v="plays"/>
    <x v="3248"/>
    <x v="3240"/>
  </r>
  <r>
    <n v="3249"/>
    <s v="Yesterday Again, Please - A New Play by Dezi Gallegos"/>
    <x v="3247"/>
    <n v="5500"/>
    <n v="5771"/>
    <x v="0"/>
    <x v="0"/>
    <s v="USD"/>
    <n v="1434822914"/>
    <n v="1432230914"/>
    <b v="1"/>
    <x v="106"/>
    <b v="1"/>
    <x v="2409"/>
    <n v="65.579545454545453"/>
    <x v="1"/>
    <s v="plays"/>
    <x v="3249"/>
    <x v="3241"/>
  </r>
  <r>
    <n v="3250"/>
    <s v="Bring Love's Labour's Lost to Minnesota"/>
    <x v="3248"/>
    <n v="25000"/>
    <n v="25388"/>
    <x v="0"/>
    <x v="0"/>
    <s v="USD"/>
    <n v="1415213324"/>
    <n v="1412617724"/>
    <b v="1"/>
    <x v="496"/>
    <b v="1"/>
    <x v="2410"/>
    <n v="119.1924882629108"/>
    <x v="1"/>
    <s v="plays"/>
    <x v="3250"/>
    <x v="3242"/>
  </r>
  <r>
    <n v="3251"/>
    <s v="The Metronome Society"/>
    <x v="3249"/>
    <n v="1500"/>
    <n v="1661"/>
    <x v="0"/>
    <x v="0"/>
    <s v="USD"/>
    <n v="1434907966"/>
    <n v="1432315966"/>
    <b v="1"/>
    <x v="9"/>
    <b v="1"/>
    <x v="1613"/>
    <n v="83.05"/>
    <x v="1"/>
    <s v="plays"/>
    <x v="3251"/>
    <x v="3243"/>
  </r>
  <r>
    <n v="3252"/>
    <s v="Modern Love"/>
    <x v="3250"/>
    <n v="2250"/>
    <n v="2876"/>
    <x v="0"/>
    <x v="1"/>
    <s v="GBP"/>
    <n v="1473247240"/>
    <n v="1470655240"/>
    <b v="1"/>
    <x v="133"/>
    <b v="1"/>
    <x v="2411"/>
    <n v="57.52"/>
    <x v="1"/>
    <s v="plays"/>
    <x v="3252"/>
    <x v="3244"/>
  </r>
  <r>
    <n v="3253"/>
    <s v="EMPATHITRAX, a new play by Ana Nogueira"/>
    <x v="3251"/>
    <n v="20000"/>
    <n v="20365"/>
    <x v="0"/>
    <x v="0"/>
    <s v="USD"/>
    <n v="1473306300"/>
    <n v="1471701028"/>
    <b v="1"/>
    <x v="248"/>
    <b v="1"/>
    <x v="2412"/>
    <n v="177.08695652173913"/>
    <x v="1"/>
    <s v="plays"/>
    <x v="3253"/>
    <x v="3245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x v="153"/>
    <b v="1"/>
    <x v="2413"/>
    <n v="70.771505376344081"/>
    <x v="1"/>
    <s v="plays"/>
    <x v="3254"/>
    <x v="3246"/>
  </r>
  <r>
    <n v="3255"/>
    <s v="Henry V"/>
    <x v="3253"/>
    <n v="300"/>
    <n v="525"/>
    <x v="0"/>
    <x v="1"/>
    <s v="GBP"/>
    <n v="1412706375"/>
    <n v="1410114375"/>
    <b v="1"/>
    <x v="59"/>
    <b v="1"/>
    <x v="1290"/>
    <n v="29.166666666666668"/>
    <x v="1"/>
    <s v="plays"/>
    <x v="3255"/>
    <x v="3247"/>
  </r>
  <r>
    <n v="3256"/>
    <s v="Paperhand Puppet Intervention 16th Annual Summer Show"/>
    <x v="3254"/>
    <n v="10000"/>
    <n v="12806"/>
    <x v="0"/>
    <x v="0"/>
    <s v="USD"/>
    <n v="1433995140"/>
    <n v="1432129577"/>
    <b v="1"/>
    <x v="282"/>
    <b v="1"/>
    <x v="2414"/>
    <n v="72.76136363636364"/>
    <x v="1"/>
    <s v="plays"/>
    <x v="3256"/>
    <x v="3248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x v="14"/>
    <b v="1"/>
    <x v="2415"/>
    <n v="51.853414634146333"/>
    <x v="1"/>
    <s v="plays"/>
    <x v="3257"/>
    <x v="3249"/>
  </r>
  <r>
    <n v="3258"/>
    <s v="Bluebirds by Joe Brondo"/>
    <x v="3256"/>
    <n v="7000"/>
    <n v="7365"/>
    <x v="0"/>
    <x v="0"/>
    <s v="USD"/>
    <n v="1420751861"/>
    <n v="1418159861"/>
    <b v="1"/>
    <x v="11"/>
    <b v="1"/>
    <x v="2416"/>
    <n v="98.2"/>
    <x v="1"/>
    <s v="plays"/>
    <x v="3258"/>
    <x v="3250"/>
  </r>
  <r>
    <n v="3259"/>
    <s v="Laughter is Sacred Space 2.0"/>
    <x v="3257"/>
    <n v="23000"/>
    <n v="24418.6"/>
    <x v="0"/>
    <x v="0"/>
    <s v="USD"/>
    <n v="1475294340"/>
    <n v="1472753745"/>
    <b v="1"/>
    <x v="174"/>
    <b v="1"/>
    <x v="2417"/>
    <n v="251.7381443298969"/>
    <x v="1"/>
    <s v="plays"/>
    <x v="3259"/>
    <x v="3251"/>
  </r>
  <r>
    <n v="3260"/>
    <s v="Keep the Art of Marionettes Alive With PUPPETWORKS!"/>
    <x v="3258"/>
    <n v="5000"/>
    <n v="5462"/>
    <x v="0"/>
    <x v="0"/>
    <s v="USD"/>
    <n v="1448903318"/>
    <n v="1445875718"/>
    <b v="1"/>
    <x v="196"/>
    <b v="1"/>
    <x v="2418"/>
    <n v="74.821917808219183"/>
    <x v="1"/>
    <s v="plays"/>
    <x v="3260"/>
    <x v="3252"/>
  </r>
  <r>
    <n v="3261"/>
    <s v="Scrappy Shakespeare: A Midsummer Night's Dream"/>
    <x v="3259"/>
    <n v="3300"/>
    <n v="3315"/>
    <x v="0"/>
    <x v="0"/>
    <s v="USD"/>
    <n v="1437067476"/>
    <n v="1434475476"/>
    <b v="1"/>
    <x v="72"/>
    <b v="1"/>
    <x v="2419"/>
    <n v="67.65306122448979"/>
    <x v="1"/>
    <s v="plays"/>
    <x v="3261"/>
    <x v="3253"/>
  </r>
  <r>
    <n v="3262"/>
    <s v="Prison Boxing: A New Play by Leah Joki"/>
    <x v="3260"/>
    <n v="12200"/>
    <n v="12571"/>
    <x v="0"/>
    <x v="0"/>
    <s v="USD"/>
    <n v="1419220800"/>
    <n v="1416555262"/>
    <b v="1"/>
    <x v="179"/>
    <b v="1"/>
    <x v="2420"/>
    <n v="93.81343283582089"/>
    <x v="1"/>
    <s v="plays"/>
    <x v="3262"/>
    <x v="3254"/>
  </r>
  <r>
    <n v="3263"/>
    <s v="Titus Andronicus (with an all-female cast &amp; crew)"/>
    <x v="3261"/>
    <n v="2500"/>
    <n v="2804.16"/>
    <x v="0"/>
    <x v="0"/>
    <s v="USD"/>
    <n v="1446238800"/>
    <n v="1444220588"/>
    <b v="1"/>
    <x v="32"/>
    <b v="1"/>
    <x v="2421"/>
    <n v="41.237647058823526"/>
    <x v="1"/>
    <s v="plays"/>
    <x v="3263"/>
    <x v="3255"/>
  </r>
  <r>
    <n v="3264"/>
    <s v="Kapow-i GoGo at The PIT"/>
    <x v="3262"/>
    <n v="2500"/>
    <n v="2575"/>
    <x v="0"/>
    <x v="0"/>
    <s v="USD"/>
    <n v="1422482400"/>
    <n v="1421089938"/>
    <b v="1"/>
    <x v="72"/>
    <b v="1"/>
    <x v="288"/>
    <n v="52.551020408163268"/>
    <x v="1"/>
    <s v="plays"/>
    <x v="3264"/>
    <x v="325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x v="287"/>
    <b v="1"/>
    <x v="2002"/>
    <n v="70.285714285714292"/>
    <x v="1"/>
    <s v="plays"/>
    <x v="3265"/>
    <x v="3257"/>
  </r>
  <r>
    <n v="3266"/>
    <s v="Macbeth"/>
    <x v="3264"/>
    <n v="6000"/>
    <n v="7877"/>
    <x v="0"/>
    <x v="0"/>
    <s v="USD"/>
    <n v="1434142800"/>
    <n v="1431435122"/>
    <b v="1"/>
    <x v="430"/>
    <b v="1"/>
    <x v="2422"/>
    <n v="48.325153374233132"/>
    <x v="1"/>
    <s v="plays"/>
    <x v="3266"/>
    <x v="3258"/>
  </r>
  <r>
    <n v="3267"/>
    <s v="or, The Whale: an original stage adaptation of Moby-Dick"/>
    <x v="3265"/>
    <n v="15000"/>
    <n v="15315"/>
    <x v="0"/>
    <x v="0"/>
    <s v="USD"/>
    <n v="1437156660"/>
    <n v="1434564660"/>
    <b v="1"/>
    <x v="449"/>
    <b v="1"/>
    <x v="426"/>
    <n v="53.177083333333336"/>
    <x v="1"/>
    <s v="plays"/>
    <x v="3267"/>
    <x v="3259"/>
  </r>
  <r>
    <n v="3268"/>
    <s v="EgoPo's Hairy Ape Tours to the Provincetown Festival"/>
    <x v="3266"/>
    <n v="2000"/>
    <n v="2560"/>
    <x v="0"/>
    <x v="0"/>
    <s v="USD"/>
    <n v="1472074928"/>
    <n v="1470692528"/>
    <b v="1"/>
    <x v="288"/>
    <b v="1"/>
    <x v="602"/>
    <n v="60.952380952380949"/>
    <x v="1"/>
    <s v="plays"/>
    <x v="3268"/>
    <x v="3260"/>
  </r>
  <r>
    <n v="3269"/>
    <s v="Cicada Studios presents &quot;Miss Sarah&quot;"/>
    <x v="3267"/>
    <n v="8000"/>
    <n v="8120"/>
    <x v="0"/>
    <x v="1"/>
    <s v="GBP"/>
    <n v="1434452400"/>
    <n v="1431509397"/>
    <b v="1"/>
    <x v="16"/>
    <b v="1"/>
    <x v="1240"/>
    <n v="116"/>
    <x v="1"/>
    <s v="plays"/>
    <x v="3269"/>
    <x v="3261"/>
  </r>
  <r>
    <n v="3270"/>
    <s v="'Cornermen' - Smoke &amp; Oakum Theatre return to the Fringe!"/>
    <x v="3268"/>
    <n v="1800"/>
    <n v="1830"/>
    <x v="0"/>
    <x v="1"/>
    <s v="GBP"/>
    <n v="1436705265"/>
    <n v="1434113265"/>
    <b v="1"/>
    <x v="209"/>
    <b v="1"/>
    <x v="658"/>
    <n v="61"/>
    <x v="1"/>
    <s v="plays"/>
    <x v="3270"/>
    <x v="3262"/>
  </r>
  <r>
    <n v="3271"/>
    <s v="Saxon Court at Southwark Playhouse"/>
    <x v="3269"/>
    <n v="1500"/>
    <n v="1950"/>
    <x v="0"/>
    <x v="1"/>
    <s v="GBP"/>
    <n v="1414927775"/>
    <n v="1412332175"/>
    <b v="1"/>
    <x v="13"/>
    <b v="1"/>
    <x v="2129"/>
    <n v="38.235294117647058"/>
    <x v="1"/>
    <s v="plays"/>
    <x v="3271"/>
    <x v="3263"/>
  </r>
  <r>
    <n v="3272"/>
    <s v="&quot;Next Stop&quot; - Adjusting to dating in NYC"/>
    <x v="3270"/>
    <n v="10000"/>
    <n v="15443"/>
    <x v="0"/>
    <x v="0"/>
    <s v="USD"/>
    <n v="1446814809"/>
    <n v="1444219209"/>
    <b v="1"/>
    <x v="108"/>
    <b v="1"/>
    <x v="2423"/>
    <n v="106.50344827586207"/>
    <x v="1"/>
    <s v="plays"/>
    <x v="3272"/>
    <x v="3264"/>
  </r>
  <r>
    <n v="3273"/>
    <s v="Toscana, or What I Remember"/>
    <x v="3271"/>
    <n v="4000"/>
    <n v="4296"/>
    <x v="0"/>
    <x v="0"/>
    <s v="USD"/>
    <n v="1473879600"/>
    <n v="1472498042"/>
    <b v="1"/>
    <x v="64"/>
    <b v="1"/>
    <x v="202"/>
    <n v="204.57142857142858"/>
    <x v="1"/>
    <s v="plays"/>
    <x v="3273"/>
    <x v="3265"/>
  </r>
  <r>
    <n v="3274"/>
    <s v="Orpheus Descending by Tennessee Williams"/>
    <x v="3272"/>
    <n v="15500"/>
    <n v="15705"/>
    <x v="0"/>
    <x v="0"/>
    <s v="USD"/>
    <n v="1458075600"/>
    <n v="1454259272"/>
    <b v="1"/>
    <x v="172"/>
    <b v="1"/>
    <x v="2424"/>
    <n v="54.912587412587413"/>
    <x v="1"/>
    <s v="plays"/>
    <x v="3274"/>
    <x v="3266"/>
  </r>
  <r>
    <n v="3275"/>
    <s v="The Hurtling Stillness. A story about angels and clowns"/>
    <x v="3273"/>
    <n v="1800"/>
    <n v="1805"/>
    <x v="0"/>
    <x v="0"/>
    <s v="USD"/>
    <n v="1423456200"/>
    <n v="1421183271"/>
    <b v="1"/>
    <x v="8"/>
    <b v="1"/>
    <x v="2425"/>
    <n v="150.41666666666666"/>
    <x v="1"/>
    <s v="plays"/>
    <x v="3275"/>
    <x v="3267"/>
  </r>
  <r>
    <n v="3276"/>
    <s v="We The Astronomers"/>
    <x v="3274"/>
    <n v="4500"/>
    <n v="5258"/>
    <x v="0"/>
    <x v="5"/>
    <s v="CAD"/>
    <n v="1459483140"/>
    <n v="1456526879"/>
    <b v="1"/>
    <x v="61"/>
    <b v="1"/>
    <x v="2426"/>
    <n v="52.58"/>
    <x v="1"/>
    <s v="plays"/>
    <x v="3276"/>
    <x v="3268"/>
  </r>
  <r>
    <n v="3277"/>
    <s v="Go People does 'Almost, Maine'"/>
    <x v="3275"/>
    <n v="5000"/>
    <n v="5430"/>
    <x v="0"/>
    <x v="1"/>
    <s v="GBP"/>
    <n v="1416331406"/>
    <n v="1413735806"/>
    <b v="1"/>
    <x v="61"/>
    <b v="1"/>
    <x v="1878"/>
    <n v="54.3"/>
    <x v="1"/>
    <s v="plays"/>
    <x v="3277"/>
    <x v="3269"/>
  </r>
  <r>
    <n v="3278"/>
    <s v="Unusual Charles Dickens adaptation at Edinburgh Fringe"/>
    <x v="3276"/>
    <n v="2500"/>
    <n v="2585"/>
    <x v="0"/>
    <x v="1"/>
    <s v="GBP"/>
    <n v="1433017303"/>
    <n v="1430425303"/>
    <b v="1"/>
    <x v="69"/>
    <b v="1"/>
    <x v="1936"/>
    <n v="76.029411764705884"/>
    <x v="1"/>
    <s v="plays"/>
    <x v="3278"/>
    <x v="3270"/>
  </r>
  <r>
    <n v="3279"/>
    <s v="Good People at The Hudson Guild Theatre"/>
    <x v="3277"/>
    <n v="5800"/>
    <n v="6628"/>
    <x v="0"/>
    <x v="0"/>
    <s v="USD"/>
    <n v="1459474059"/>
    <n v="1456885659"/>
    <b v="0"/>
    <x v="287"/>
    <b v="1"/>
    <x v="2427"/>
    <n v="105.2063492063492"/>
    <x v="1"/>
    <s v="plays"/>
    <x v="3279"/>
    <x v="3271"/>
  </r>
  <r>
    <n v="3280"/>
    <s v="Greensboro: A Requiem presented by ATC's Youth Ensemble"/>
    <x v="3278"/>
    <n v="2000"/>
    <n v="2060"/>
    <x v="0"/>
    <x v="0"/>
    <s v="USD"/>
    <n v="1433134800"/>
    <n v="1430158198"/>
    <b v="0"/>
    <x v="209"/>
    <b v="1"/>
    <x v="288"/>
    <n v="68.666666666666671"/>
    <x v="1"/>
    <s v="plays"/>
    <x v="3280"/>
    <x v="3272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x v="5"/>
    <b v="1"/>
    <x v="2428"/>
    <n v="129.36170212765958"/>
    <x v="1"/>
    <s v="plays"/>
    <x v="3281"/>
    <x v="3273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x v="186"/>
    <b v="1"/>
    <x v="2429"/>
    <n v="134.26371308016877"/>
    <x v="1"/>
    <s v="plays"/>
    <x v="3282"/>
    <x v="3274"/>
  </r>
  <r>
    <n v="3283"/>
    <s v="'Gretel and Hansel' - A Children's Theatre Production"/>
    <x v="3281"/>
    <n v="800"/>
    <n v="838"/>
    <x v="0"/>
    <x v="1"/>
    <s v="GBP"/>
    <n v="1455138000"/>
    <n v="1452448298"/>
    <b v="0"/>
    <x v="5"/>
    <b v="1"/>
    <x v="2430"/>
    <n v="17.829787234042552"/>
    <x v="1"/>
    <s v="plays"/>
    <x v="3283"/>
    <x v="3275"/>
  </r>
  <r>
    <n v="3284"/>
    <s v="Help fund Black Enough!"/>
    <x v="3282"/>
    <n v="3000"/>
    <n v="3048"/>
    <x v="0"/>
    <x v="0"/>
    <s v="USD"/>
    <n v="1454047140"/>
    <n v="1452546853"/>
    <b v="0"/>
    <x v="41"/>
    <b v="1"/>
    <x v="264"/>
    <n v="203.2"/>
    <x v="1"/>
    <s v="plays"/>
    <x v="3284"/>
    <x v="3276"/>
  </r>
  <r>
    <n v="3285"/>
    <s v="By Morning"/>
    <x v="3283"/>
    <n v="4999"/>
    <n v="5604"/>
    <x v="0"/>
    <x v="0"/>
    <s v="USD"/>
    <n v="1488258000"/>
    <n v="1485556626"/>
    <b v="0"/>
    <x v="75"/>
    <b v="1"/>
    <x v="2431"/>
    <n v="69.18518518518519"/>
    <x v="1"/>
    <s v="plays"/>
    <x v="3285"/>
    <x v="3277"/>
  </r>
  <r>
    <n v="3286"/>
    <s v="THE FALL - A New Play at FringeNYC!"/>
    <x v="3284"/>
    <n v="15000"/>
    <n v="15265"/>
    <x v="0"/>
    <x v="0"/>
    <s v="USD"/>
    <n v="1471291782"/>
    <n v="1468699782"/>
    <b v="0"/>
    <x v="259"/>
    <b v="1"/>
    <x v="2432"/>
    <n v="125.12295081967213"/>
    <x v="1"/>
    <s v="plays"/>
    <x v="3286"/>
    <x v="3278"/>
  </r>
  <r>
    <n v="3287"/>
    <s v="Three Things: Stories About Life"/>
    <x v="3285"/>
    <n v="2500"/>
    <n v="2500"/>
    <x v="0"/>
    <x v="5"/>
    <s v="CAD"/>
    <n v="1448733628"/>
    <n v="1446573628"/>
    <b v="0"/>
    <x v="69"/>
    <b v="1"/>
    <x v="31"/>
    <n v="73.529411764705884"/>
    <x v="1"/>
    <s v="plays"/>
    <x v="3287"/>
    <x v="3279"/>
  </r>
  <r>
    <n v="3288"/>
    <s v="Cancer patient Anne Bartram's bucket list wish..."/>
    <x v="3286"/>
    <n v="10000"/>
    <n v="10026.49"/>
    <x v="0"/>
    <x v="1"/>
    <s v="GBP"/>
    <n v="1466463600"/>
    <n v="1463337315"/>
    <b v="0"/>
    <x v="447"/>
    <b v="1"/>
    <x v="2433"/>
    <n v="48.437149758454105"/>
    <x v="1"/>
    <s v="plays"/>
    <x v="3288"/>
    <x v="3280"/>
  </r>
  <r>
    <n v="3289"/>
    <s v="Help take 'Conversations With Rats' to Edinburgh Fringe 2017"/>
    <x v="3287"/>
    <n v="500"/>
    <n v="665.21"/>
    <x v="0"/>
    <x v="1"/>
    <s v="GBP"/>
    <n v="1487580602"/>
    <n v="1485161402"/>
    <b v="0"/>
    <x v="20"/>
    <b v="1"/>
    <x v="2434"/>
    <n v="26.608400000000003"/>
    <x v="1"/>
    <s v="plays"/>
    <x v="3289"/>
    <x v="3281"/>
  </r>
  <r>
    <n v="3290"/>
    <s v="Get JunkBox Theatre To Edinburgh Fringe!"/>
    <x v="3288"/>
    <n v="2000"/>
    <n v="2424"/>
    <x v="0"/>
    <x v="1"/>
    <s v="GBP"/>
    <n v="1489234891"/>
    <n v="1486642891"/>
    <b v="0"/>
    <x v="250"/>
    <b v="1"/>
    <x v="1247"/>
    <n v="33.666666666666664"/>
    <x v="1"/>
    <s v="plays"/>
    <x v="3290"/>
    <x v="3282"/>
  </r>
  <r>
    <n v="3291"/>
    <s v="THE DRESSER     TETCNY    The Ensemble Theatre Company of NY"/>
    <x v="3289"/>
    <n v="500"/>
    <n v="570"/>
    <x v="0"/>
    <x v="0"/>
    <s v="USD"/>
    <n v="1442462340"/>
    <n v="1439743900"/>
    <b v="0"/>
    <x v="25"/>
    <b v="1"/>
    <x v="430"/>
    <n v="40.714285714285715"/>
    <x v="1"/>
    <s v="plays"/>
    <x v="3291"/>
    <x v="3283"/>
  </r>
  <r>
    <n v="3292"/>
    <s v="Dick Whittington - our 2016 community pantomime!"/>
    <x v="3290"/>
    <n v="101"/>
    <n v="289"/>
    <x v="0"/>
    <x v="1"/>
    <s v="GBP"/>
    <n v="1449257348"/>
    <n v="1444069748"/>
    <b v="0"/>
    <x v="41"/>
    <b v="1"/>
    <x v="2435"/>
    <n v="19.266666666666666"/>
    <x v="1"/>
    <s v="plays"/>
    <x v="3292"/>
    <x v="3284"/>
  </r>
  <r>
    <n v="3293"/>
    <s v="Threefold Social Organism Theatre Project"/>
    <x v="3291"/>
    <n v="4500"/>
    <n v="7670"/>
    <x v="0"/>
    <x v="4"/>
    <s v="NZD"/>
    <n v="1488622352"/>
    <n v="1486030352"/>
    <b v="0"/>
    <x v="110"/>
    <b v="1"/>
    <x v="2436"/>
    <n v="84.285714285714292"/>
    <x v="1"/>
    <s v="plays"/>
    <x v="3293"/>
    <x v="3285"/>
  </r>
  <r>
    <n v="3294"/>
    <s v="old man's Gift"/>
    <x v="3292"/>
    <n v="600"/>
    <n v="710"/>
    <x v="0"/>
    <x v="1"/>
    <s v="GBP"/>
    <n v="1434459554"/>
    <n v="1431867554"/>
    <b v="0"/>
    <x v="54"/>
    <b v="1"/>
    <x v="1237"/>
    <n v="29.583333333333332"/>
    <x v="1"/>
    <s v="plays"/>
    <x v="3294"/>
    <x v="3286"/>
  </r>
  <r>
    <n v="3295"/>
    <s v="The Divine Comedy Show"/>
    <x v="3293"/>
    <n v="700"/>
    <n v="720.01"/>
    <x v="0"/>
    <x v="1"/>
    <s v="GBP"/>
    <n v="1474886229"/>
    <n v="1472294229"/>
    <b v="0"/>
    <x v="74"/>
    <b v="1"/>
    <x v="2437"/>
    <n v="26.667037037037037"/>
    <x v="1"/>
    <s v="plays"/>
    <x v="3295"/>
    <x v="3287"/>
  </r>
  <r>
    <n v="3296"/>
    <s v="Alix in Wundergarten"/>
    <x v="3294"/>
    <n v="1500"/>
    <n v="2161"/>
    <x v="0"/>
    <x v="1"/>
    <s v="GBP"/>
    <n v="1448229600"/>
    <n v="1446401372"/>
    <b v="0"/>
    <x v="5"/>
    <b v="1"/>
    <x v="2438"/>
    <n v="45.978723404255319"/>
    <x v="1"/>
    <s v="plays"/>
    <x v="3296"/>
    <x v="3288"/>
  </r>
  <r>
    <n v="3297"/>
    <s v="MY EYES WENT DARK"/>
    <x v="3295"/>
    <n v="5500"/>
    <n v="5504"/>
    <x v="0"/>
    <x v="1"/>
    <s v="GBP"/>
    <n v="1438037940"/>
    <n v="1436380256"/>
    <b v="0"/>
    <x v="34"/>
    <b v="1"/>
    <x v="2439"/>
    <n v="125.09090909090909"/>
    <x v="1"/>
    <s v="plays"/>
    <x v="3297"/>
    <x v="3289"/>
  </r>
  <r>
    <n v="3298"/>
    <s v="Get. That. Snitch. - The World's Most Dangerous Play"/>
    <x v="3296"/>
    <n v="10000"/>
    <n v="10173"/>
    <x v="0"/>
    <x v="0"/>
    <s v="USD"/>
    <n v="1442102400"/>
    <n v="1440370768"/>
    <b v="0"/>
    <x v="250"/>
    <b v="1"/>
    <x v="2440"/>
    <n v="141.29166666666666"/>
    <x v="1"/>
    <s v="plays"/>
    <x v="3298"/>
    <x v="3290"/>
  </r>
  <r>
    <n v="3299"/>
    <s v="The Maid, in the Common Room, with the FiancÃ©: A Comedy"/>
    <x v="3297"/>
    <n v="3000"/>
    <n v="3486"/>
    <x v="0"/>
    <x v="0"/>
    <s v="USD"/>
    <n v="1444860063"/>
    <n v="1442268063"/>
    <b v="0"/>
    <x v="287"/>
    <b v="1"/>
    <x v="2441"/>
    <n v="55.333333333333336"/>
    <x v="1"/>
    <s v="plays"/>
    <x v="3299"/>
    <x v="3291"/>
  </r>
  <r>
    <n v="3300"/>
    <s v="MAX &amp; ELSA: NO MUSIC. NO CHILDREN."/>
    <x v="3298"/>
    <n v="3000"/>
    <n v="4085"/>
    <x v="0"/>
    <x v="0"/>
    <s v="USD"/>
    <n v="1430329862"/>
    <n v="1428515462"/>
    <b v="0"/>
    <x v="106"/>
    <b v="1"/>
    <x v="2442"/>
    <n v="46.420454545454547"/>
    <x v="1"/>
    <s v="plays"/>
    <x v="3300"/>
    <x v="3292"/>
  </r>
  <r>
    <n v="3301"/>
    <s v="right left with heels: US Premiere at City Garage"/>
    <x v="3299"/>
    <n v="3000"/>
    <n v="4004"/>
    <x v="0"/>
    <x v="0"/>
    <s v="USD"/>
    <n v="1470034740"/>
    <n v="1466185176"/>
    <b v="0"/>
    <x v="16"/>
    <b v="1"/>
    <x v="1424"/>
    <n v="57.2"/>
    <x v="1"/>
    <s v="plays"/>
    <x v="3301"/>
    <x v="3293"/>
  </r>
  <r>
    <n v="3302"/>
    <s v="El muro de BorÃ­s KiÃ©n"/>
    <x v="3300"/>
    <n v="8400"/>
    <n v="8685"/>
    <x v="0"/>
    <x v="3"/>
    <s v="EUR"/>
    <n v="1481099176"/>
    <n v="1478507176"/>
    <b v="0"/>
    <x v="133"/>
    <b v="1"/>
    <x v="2443"/>
    <n v="173.7"/>
    <x v="1"/>
    <s v="plays"/>
    <x v="3302"/>
    <x v="3294"/>
  </r>
  <r>
    <n v="3303"/>
    <s v="VisiÃ³n Latino Theatre Company"/>
    <x v="3301"/>
    <n v="1800"/>
    <n v="2086"/>
    <x v="0"/>
    <x v="0"/>
    <s v="USD"/>
    <n v="1427553484"/>
    <n v="1424533084"/>
    <b v="0"/>
    <x v="2"/>
    <b v="1"/>
    <x v="2444"/>
    <n v="59.6"/>
    <x v="1"/>
    <s v="plays"/>
    <x v="3303"/>
    <x v="3295"/>
  </r>
  <r>
    <n v="3304"/>
    <s v="I Can Ski Forever 3"/>
    <x v="3302"/>
    <n v="15000"/>
    <n v="15677.5"/>
    <x v="0"/>
    <x v="0"/>
    <s v="USD"/>
    <n v="1482418752"/>
    <n v="1479826752"/>
    <b v="0"/>
    <x v="489"/>
    <b v="1"/>
    <x v="2445"/>
    <n v="89.585714285714289"/>
    <x v="1"/>
    <s v="plays"/>
    <x v="3304"/>
    <x v="3296"/>
  </r>
  <r>
    <n v="3305"/>
    <s v="The Judgment of Paris"/>
    <x v="3303"/>
    <n v="4000"/>
    <n v="4081"/>
    <x v="0"/>
    <x v="0"/>
    <s v="USD"/>
    <n v="1438374748"/>
    <n v="1435782748"/>
    <b v="0"/>
    <x v="9"/>
    <b v="1"/>
    <x v="2446"/>
    <n v="204.05"/>
    <x v="1"/>
    <s v="plays"/>
    <x v="3305"/>
    <x v="3297"/>
  </r>
  <r>
    <n v="3306"/>
    <s v="The Complete Works of William Shakespeare (Abridged)"/>
    <x v="3304"/>
    <n v="1500"/>
    <n v="2630"/>
    <x v="0"/>
    <x v="0"/>
    <s v="USD"/>
    <n v="1465527600"/>
    <n v="1462252542"/>
    <b v="0"/>
    <x v="241"/>
    <b v="1"/>
    <x v="2447"/>
    <n v="48.703703703703702"/>
    <x v="1"/>
    <s v="plays"/>
    <x v="3306"/>
    <x v="3298"/>
  </r>
  <r>
    <n v="3307"/>
    <s v="The Respectful Prostitute"/>
    <x v="3305"/>
    <n v="1000"/>
    <n v="1066.8"/>
    <x v="0"/>
    <x v="0"/>
    <s v="USD"/>
    <n v="1463275339"/>
    <n v="1460683339"/>
    <b v="0"/>
    <x v="9"/>
    <b v="1"/>
    <x v="2448"/>
    <n v="53.339999999999996"/>
    <x v="1"/>
    <s v="plays"/>
    <x v="3307"/>
    <x v="3299"/>
  </r>
  <r>
    <n v="3308"/>
    <s v="A Hand of Talons"/>
    <x v="3306"/>
    <n v="3500"/>
    <n v="4280"/>
    <x v="0"/>
    <x v="0"/>
    <s v="USD"/>
    <n v="1460581365"/>
    <n v="1458766965"/>
    <b v="0"/>
    <x v="7"/>
    <b v="1"/>
    <x v="2449"/>
    <n v="75.087719298245617"/>
    <x v="1"/>
    <s v="plays"/>
    <x v="3308"/>
    <x v="3300"/>
  </r>
  <r>
    <n v="3309"/>
    <s v="Collision Course"/>
    <x v="3307"/>
    <n v="350"/>
    <n v="558"/>
    <x v="0"/>
    <x v="1"/>
    <s v="GBP"/>
    <n v="1476632178"/>
    <n v="1473953778"/>
    <b v="0"/>
    <x v="162"/>
    <b v="1"/>
    <x v="2450"/>
    <n v="18"/>
    <x v="1"/>
    <s v="plays"/>
    <x v="3309"/>
    <x v="3301"/>
  </r>
  <r>
    <n v="3310"/>
    <s v="The Island Boys: A New Play"/>
    <x v="3308"/>
    <n v="6500"/>
    <n v="6505"/>
    <x v="0"/>
    <x v="0"/>
    <s v="USD"/>
    <n v="1444169825"/>
    <n v="1441577825"/>
    <b v="0"/>
    <x v="162"/>
    <b v="1"/>
    <x v="1417"/>
    <n v="209.83870967741936"/>
    <x v="1"/>
    <s v="plays"/>
    <x v="3310"/>
    <x v="3302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x v="43"/>
    <b v="1"/>
    <x v="2451"/>
    <n v="61.022222222222226"/>
    <x v="1"/>
    <s v="plays"/>
    <x v="3311"/>
    <x v="3303"/>
  </r>
  <r>
    <n v="3312"/>
    <s v="Richard III"/>
    <x v="3310"/>
    <n v="2500"/>
    <n v="2501"/>
    <x v="0"/>
    <x v="0"/>
    <s v="USD"/>
    <n v="1478901600"/>
    <n v="1477077946"/>
    <b v="0"/>
    <x v="14"/>
    <b v="1"/>
    <x v="2452"/>
    <n v="61"/>
    <x v="1"/>
    <s v="plays"/>
    <x v="3312"/>
    <x v="3304"/>
  </r>
  <r>
    <n v="3313"/>
    <s v="Melbin the Accidental"/>
    <x v="3311"/>
    <n v="2000"/>
    <n v="2321"/>
    <x v="0"/>
    <x v="0"/>
    <s v="USD"/>
    <n v="1453856400"/>
    <n v="1452664317"/>
    <b v="0"/>
    <x v="60"/>
    <b v="1"/>
    <x v="2453"/>
    <n v="80.034482758620683"/>
    <x v="1"/>
    <s v="plays"/>
    <x v="3313"/>
    <x v="3305"/>
  </r>
  <r>
    <n v="3314"/>
    <s v="The White Bike"/>
    <x v="3312"/>
    <n v="800"/>
    <n v="1686"/>
    <x v="0"/>
    <x v="1"/>
    <s v="GBP"/>
    <n v="1431115500"/>
    <n v="1428733511"/>
    <b v="0"/>
    <x v="6"/>
    <b v="1"/>
    <x v="2454"/>
    <n v="29.068965517241381"/>
    <x v="1"/>
    <s v="plays"/>
    <x v="3314"/>
    <x v="3306"/>
  </r>
  <r>
    <n v="3315"/>
    <s v="Red and The Wolf: A Prospero Theatre Production"/>
    <x v="3313"/>
    <n v="4000"/>
    <n v="4400"/>
    <x v="0"/>
    <x v="1"/>
    <s v="GBP"/>
    <n v="1462519041"/>
    <n v="1459927041"/>
    <b v="0"/>
    <x v="30"/>
    <b v="1"/>
    <x v="1007"/>
    <n v="49.438202247191015"/>
    <x v="1"/>
    <s v="plays"/>
    <x v="3315"/>
    <x v="3307"/>
  </r>
  <r>
    <n v="3316"/>
    <s v="LOVENESS, the play @FringeNYC 2014"/>
    <x v="3314"/>
    <n v="11737"/>
    <n v="11747.18"/>
    <x v="0"/>
    <x v="0"/>
    <s v="USD"/>
    <n v="1407506040"/>
    <n v="1404680075"/>
    <b v="0"/>
    <x v="207"/>
    <b v="1"/>
    <x v="2455"/>
    <n v="93.977440000000001"/>
    <x v="1"/>
    <s v="plays"/>
    <x v="3316"/>
    <x v="3308"/>
  </r>
  <r>
    <n v="3317"/>
    <s v="Seven Minutes in Eternity"/>
    <x v="3315"/>
    <n v="1050"/>
    <n v="1115"/>
    <x v="0"/>
    <x v="0"/>
    <s v="USD"/>
    <n v="1465347424"/>
    <n v="1462755424"/>
    <b v="0"/>
    <x v="59"/>
    <b v="1"/>
    <x v="2456"/>
    <n v="61.944444444444443"/>
    <x v="1"/>
    <s v="plays"/>
    <x v="3317"/>
    <x v="3309"/>
  </r>
  <r>
    <n v="3318"/>
    <s v="ROOMIES - Atlantic Canada Tour 2016-17"/>
    <x v="3316"/>
    <n v="2000"/>
    <n v="2512"/>
    <x v="0"/>
    <x v="5"/>
    <s v="CAD"/>
    <n v="1460341800"/>
    <n v="1456902893"/>
    <b v="0"/>
    <x v="58"/>
    <b v="1"/>
    <x v="2457"/>
    <n v="78.5"/>
    <x v="1"/>
    <s v="plays"/>
    <x v="3318"/>
    <x v="3310"/>
  </r>
  <r>
    <n v="3319"/>
    <s v="Down the Rabbit Hole"/>
    <x v="3317"/>
    <n v="500"/>
    <n v="540"/>
    <x v="0"/>
    <x v="1"/>
    <s v="GBP"/>
    <n v="1422712986"/>
    <n v="1418824986"/>
    <b v="0"/>
    <x v="38"/>
    <b v="1"/>
    <x v="1277"/>
    <n v="33.75"/>
    <x v="1"/>
    <s v="plays"/>
    <x v="3319"/>
    <x v="3311"/>
  </r>
  <r>
    <n v="3320"/>
    <s v="Mama Threw Me So High &amp; He Who Speaks"/>
    <x v="3318"/>
    <n v="2500"/>
    <n v="2525"/>
    <x v="0"/>
    <x v="0"/>
    <s v="USD"/>
    <n v="1466557557"/>
    <n v="1463965557"/>
    <b v="0"/>
    <x v="44"/>
    <b v="1"/>
    <x v="50"/>
    <n v="66.44736842105263"/>
    <x v="1"/>
    <s v="plays"/>
    <x v="3320"/>
    <x v="3312"/>
  </r>
  <r>
    <n v="3321"/>
    <s v="1001 Nights: Help bring this fascinating new play to the US"/>
    <x v="3319"/>
    <n v="500"/>
    <n v="537"/>
    <x v="0"/>
    <x v="0"/>
    <s v="USD"/>
    <n v="1413431940"/>
    <n v="1412216665"/>
    <b v="0"/>
    <x v="41"/>
    <b v="1"/>
    <x v="202"/>
    <n v="35.799999999999997"/>
    <x v="1"/>
    <s v="plays"/>
    <x v="3321"/>
    <x v="3313"/>
  </r>
  <r>
    <n v="3322"/>
    <s v="Familiar Strangers â€” A Staged Reading"/>
    <x v="3320"/>
    <n v="3300"/>
    <n v="3350"/>
    <x v="0"/>
    <x v="0"/>
    <s v="USD"/>
    <n v="1466567700"/>
    <n v="1464653696"/>
    <b v="0"/>
    <x v="23"/>
    <b v="1"/>
    <x v="2458"/>
    <n v="145.65217391304347"/>
    <x v="1"/>
    <s v="plays"/>
    <x v="3322"/>
    <x v="3314"/>
  </r>
  <r>
    <n v="3323"/>
    <s v="Migrants' Theatre"/>
    <x v="3321"/>
    <n v="1000"/>
    <n v="1259"/>
    <x v="0"/>
    <x v="1"/>
    <s v="GBP"/>
    <n v="1474793208"/>
    <n v="1472201208"/>
    <b v="0"/>
    <x v="72"/>
    <b v="1"/>
    <x v="2459"/>
    <n v="25.693877551020407"/>
    <x v="1"/>
    <s v="plays"/>
    <x v="3323"/>
    <x v="3315"/>
  </r>
  <r>
    <n v="3324"/>
    <s v="At Swim, Two Boys"/>
    <x v="3322"/>
    <n v="1500"/>
    <n v="1525"/>
    <x v="0"/>
    <x v="17"/>
    <s v="EUR"/>
    <n v="1465135190"/>
    <n v="1463925590"/>
    <b v="0"/>
    <x v="73"/>
    <b v="1"/>
    <x v="658"/>
    <n v="152.5"/>
    <x v="1"/>
    <s v="plays"/>
    <x v="3324"/>
    <x v="3316"/>
  </r>
  <r>
    <n v="3325"/>
    <s v="Infectious, love at the end of the 21st century!"/>
    <x v="3323"/>
    <n v="400"/>
    <n v="450"/>
    <x v="0"/>
    <x v="1"/>
    <s v="GBP"/>
    <n v="1428256277"/>
    <n v="1425235877"/>
    <b v="0"/>
    <x v="41"/>
    <b v="1"/>
    <x v="2460"/>
    <n v="30"/>
    <x v="1"/>
    <s v="plays"/>
    <x v="3325"/>
    <x v="3317"/>
  </r>
  <r>
    <n v="3326"/>
    <s v="Me? A Caregiver?"/>
    <x v="3324"/>
    <n v="8000"/>
    <n v="8110"/>
    <x v="0"/>
    <x v="0"/>
    <s v="USD"/>
    <n v="1425830905"/>
    <n v="1423242505"/>
    <b v="0"/>
    <x v="7"/>
    <b v="1"/>
    <x v="300"/>
    <n v="142.28070175438597"/>
    <x v="1"/>
    <s v="plays"/>
    <x v="3326"/>
    <x v="3318"/>
  </r>
  <r>
    <n v="3327"/>
    <s v="Itch + Scratch at Hackney Showroom"/>
    <x v="3325"/>
    <n v="800"/>
    <n v="810"/>
    <x v="0"/>
    <x v="1"/>
    <s v="GBP"/>
    <n v="1462697966"/>
    <n v="1460105966"/>
    <b v="0"/>
    <x v="51"/>
    <b v="1"/>
    <x v="982"/>
    <n v="24.545454545454547"/>
    <x v="1"/>
    <s v="plays"/>
    <x v="3327"/>
    <x v="3319"/>
  </r>
  <r>
    <n v="3328"/>
    <s v="3 Days In Savannah Part II"/>
    <x v="3326"/>
    <n v="1800"/>
    <n v="2635"/>
    <x v="0"/>
    <x v="0"/>
    <s v="USD"/>
    <n v="1404522000"/>
    <n v="1404308883"/>
    <b v="0"/>
    <x v="82"/>
    <b v="1"/>
    <x v="2461"/>
    <n v="292.77777777777777"/>
    <x v="1"/>
    <s v="plays"/>
    <x v="3328"/>
    <x v="3320"/>
  </r>
  <r>
    <n v="3329"/>
    <s v="Jestia and Raedon"/>
    <x v="3327"/>
    <n v="1000"/>
    <n v="1168"/>
    <x v="0"/>
    <x v="1"/>
    <s v="GBP"/>
    <n v="1406502000"/>
    <n v="1405583108"/>
    <b v="0"/>
    <x v="55"/>
    <b v="1"/>
    <x v="2462"/>
    <n v="44.92307692307692"/>
    <x v="1"/>
    <s v="plays"/>
    <x v="3329"/>
    <x v="3321"/>
  </r>
  <r>
    <n v="3330"/>
    <s v="Tissue by Louise Page. A play about Breast Cancer."/>
    <x v="3328"/>
    <n v="1500"/>
    <n v="1594"/>
    <x v="0"/>
    <x v="1"/>
    <s v="GBP"/>
    <n v="1427919468"/>
    <n v="1425331068"/>
    <b v="0"/>
    <x v="50"/>
    <b v="1"/>
    <x v="2463"/>
    <n v="23.10144927536232"/>
    <x v="1"/>
    <s v="plays"/>
    <x v="3330"/>
    <x v="3322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x v="71"/>
    <b v="1"/>
    <x v="2464"/>
    <n v="80.400000000000006"/>
    <x v="1"/>
    <s v="plays"/>
    <x v="3331"/>
    <x v="3323"/>
  </r>
  <r>
    <n v="3332"/>
    <s v="Cortez"/>
    <x v="3330"/>
    <n v="6000"/>
    <n v="6000"/>
    <x v="0"/>
    <x v="0"/>
    <s v="USD"/>
    <n v="1405802330"/>
    <n v="1403210330"/>
    <b v="0"/>
    <x v="183"/>
    <b v="1"/>
    <x v="31"/>
    <n v="72.289156626506028"/>
    <x v="1"/>
    <s v="plays"/>
    <x v="3332"/>
    <x v="3324"/>
  </r>
  <r>
    <n v="3333"/>
    <s v="From Providence to Cuba: A Historic Theater Adventure"/>
    <x v="3331"/>
    <n v="3500"/>
    <n v="3660"/>
    <x v="0"/>
    <x v="0"/>
    <s v="USD"/>
    <n v="1434384880"/>
    <n v="1432484080"/>
    <b v="0"/>
    <x v="112"/>
    <b v="1"/>
    <x v="2465"/>
    <n v="32.972972972972975"/>
    <x v="1"/>
    <s v="plays"/>
    <x v="3333"/>
    <x v="3325"/>
  </r>
  <r>
    <n v="3334"/>
    <s v="The Saltbox Theatre Collective Seed Money Project"/>
    <x v="3332"/>
    <n v="3871"/>
    <n v="5366"/>
    <x v="0"/>
    <x v="0"/>
    <s v="USD"/>
    <n v="1438259422"/>
    <n v="1435667422"/>
    <b v="0"/>
    <x v="67"/>
    <b v="1"/>
    <x v="2466"/>
    <n v="116.65217391304348"/>
    <x v="1"/>
    <s v="plays"/>
    <x v="3334"/>
    <x v="3326"/>
  </r>
  <r>
    <n v="3335"/>
    <s v="Unhinged Creations Presents 'Phantom Pain' - Ed Fringe 2014"/>
    <x v="3333"/>
    <n v="5000"/>
    <n v="5016"/>
    <x v="0"/>
    <x v="1"/>
    <s v="GBP"/>
    <n v="1407106800"/>
    <n v="1404749446"/>
    <b v="0"/>
    <x v="287"/>
    <b v="1"/>
    <x v="2467"/>
    <n v="79.61904761904762"/>
    <x v="1"/>
    <s v="plays"/>
    <x v="3335"/>
    <x v="3327"/>
  </r>
  <r>
    <n v="3336"/>
    <s v="WILDE TALES"/>
    <x v="3334"/>
    <n v="250"/>
    <n v="250"/>
    <x v="0"/>
    <x v="1"/>
    <s v="GBP"/>
    <n v="1459845246"/>
    <n v="1457429646"/>
    <b v="0"/>
    <x v="82"/>
    <b v="1"/>
    <x v="31"/>
    <n v="27.777777777777779"/>
    <x v="1"/>
    <s v="plays"/>
    <x v="3336"/>
    <x v="3328"/>
  </r>
  <r>
    <n v="3337"/>
    <s v="Das Ding - A Globetrotting Comedy"/>
    <x v="3335"/>
    <n v="2500"/>
    <n v="2755"/>
    <x v="0"/>
    <x v="1"/>
    <s v="GBP"/>
    <n v="1412974800"/>
    <n v="1411109167"/>
    <b v="0"/>
    <x v="69"/>
    <b v="1"/>
    <x v="1097"/>
    <n v="81.029411764705884"/>
    <x v="1"/>
    <s v="plays"/>
    <x v="3337"/>
    <x v="3329"/>
  </r>
  <r>
    <n v="3338"/>
    <s v="The Last Days of Judas Iscariot"/>
    <x v="3336"/>
    <n v="15000"/>
    <n v="15327"/>
    <x v="0"/>
    <x v="0"/>
    <s v="USD"/>
    <n v="1487944080"/>
    <n v="1486129680"/>
    <b v="0"/>
    <x v="300"/>
    <b v="1"/>
    <x v="2468"/>
    <n v="136.84821428571428"/>
    <x v="1"/>
    <s v="plays"/>
    <x v="3338"/>
    <x v="3330"/>
  </r>
  <r>
    <n v="3339"/>
    <s v="FRESH PRODUCE'd LA presents: Friends in Transient Places"/>
    <x v="3337"/>
    <n v="8000"/>
    <n v="8348"/>
    <x v="0"/>
    <x v="0"/>
    <s v="USD"/>
    <n v="1469721518"/>
    <n v="1467129518"/>
    <b v="0"/>
    <x v="5"/>
    <b v="1"/>
    <x v="2469"/>
    <n v="177.61702127659575"/>
    <x v="1"/>
    <s v="plays"/>
    <x v="3339"/>
    <x v="3331"/>
  </r>
  <r>
    <n v="3340"/>
    <s v="King Lear"/>
    <x v="3338"/>
    <n v="3000"/>
    <n v="4145"/>
    <x v="0"/>
    <x v="0"/>
    <s v="USD"/>
    <n v="1481066554"/>
    <n v="1478906554"/>
    <b v="0"/>
    <x v="44"/>
    <b v="1"/>
    <x v="2470"/>
    <n v="109.07894736842105"/>
    <x v="1"/>
    <s v="plays"/>
    <x v="3340"/>
    <x v="3332"/>
  </r>
  <r>
    <n v="3341"/>
    <s v="Today I Live"/>
    <x v="3339"/>
    <n v="3350"/>
    <n v="3350"/>
    <x v="0"/>
    <x v="1"/>
    <s v="GBP"/>
    <n v="1465750800"/>
    <n v="1463771421"/>
    <b v="0"/>
    <x v="33"/>
    <b v="1"/>
    <x v="31"/>
    <n v="119.64285714285714"/>
    <x v="1"/>
    <s v="plays"/>
    <x v="3341"/>
    <x v="3333"/>
  </r>
  <r>
    <n v="3342"/>
    <s v="Uprising Theatre Company's First Production"/>
    <x v="3340"/>
    <n v="6000"/>
    <n v="6100"/>
    <x v="0"/>
    <x v="0"/>
    <s v="USD"/>
    <n v="1427864340"/>
    <n v="1425020810"/>
    <b v="0"/>
    <x v="76"/>
    <b v="1"/>
    <x v="658"/>
    <n v="78.205128205128204"/>
    <x v="1"/>
    <s v="plays"/>
    <x v="3342"/>
    <x v="3334"/>
  </r>
  <r>
    <n v="3343"/>
    <s v="The Girl Who Touched the Stars"/>
    <x v="3341"/>
    <n v="700"/>
    <n v="1200"/>
    <x v="0"/>
    <x v="1"/>
    <s v="GBP"/>
    <n v="1460553480"/>
    <n v="1458770384"/>
    <b v="0"/>
    <x v="23"/>
    <b v="1"/>
    <x v="2214"/>
    <n v="52.173913043478258"/>
    <x v="1"/>
    <s v="plays"/>
    <x v="3343"/>
    <x v="3335"/>
  </r>
  <r>
    <n v="3344"/>
    <s v="The Other Group Theatre"/>
    <x v="3342"/>
    <n v="4500"/>
    <n v="4565"/>
    <x v="0"/>
    <x v="0"/>
    <s v="USD"/>
    <n v="1409374093"/>
    <n v="1406782093"/>
    <b v="0"/>
    <x v="244"/>
    <b v="1"/>
    <x v="2471"/>
    <n v="114.125"/>
    <x v="1"/>
    <s v="plays"/>
    <x v="3344"/>
    <x v="3336"/>
  </r>
  <r>
    <n v="3345"/>
    <s v="Ultramarine Girl: A Cup Full of Courage"/>
    <x v="3343"/>
    <n v="500"/>
    <n v="650"/>
    <x v="0"/>
    <x v="0"/>
    <s v="USD"/>
    <n v="1429317420"/>
    <n v="1424226768"/>
    <b v="0"/>
    <x v="62"/>
    <b v="1"/>
    <x v="2129"/>
    <n v="50"/>
    <x v="1"/>
    <s v="plays"/>
    <x v="3345"/>
    <x v="3337"/>
  </r>
  <r>
    <n v="3346"/>
    <s v="Shakespearean Youth Theatre (SYT) - The Tempest"/>
    <x v="3344"/>
    <n v="1500"/>
    <n v="1650"/>
    <x v="0"/>
    <x v="0"/>
    <s v="USD"/>
    <n v="1424910910"/>
    <n v="1424306110"/>
    <b v="0"/>
    <x v="59"/>
    <b v="1"/>
    <x v="1007"/>
    <n v="91.666666666666671"/>
    <x v="1"/>
    <s v="plays"/>
    <x v="3346"/>
    <x v="3338"/>
  </r>
  <r>
    <n v="3347"/>
    <s v="Sea Life by Lucy Catherine at The Hope Theatre"/>
    <x v="3345"/>
    <n v="2000"/>
    <n v="2389"/>
    <x v="0"/>
    <x v="1"/>
    <s v="GBP"/>
    <n v="1462741200"/>
    <n v="1461503654"/>
    <b v="0"/>
    <x v="19"/>
    <b v="1"/>
    <x v="2472"/>
    <n v="108.59090909090909"/>
    <x v="1"/>
    <s v="plays"/>
    <x v="3347"/>
    <x v="3339"/>
  </r>
  <r>
    <n v="3348"/>
    <s v="Macbeth"/>
    <x v="3346"/>
    <n v="5500"/>
    <n v="5516"/>
    <x v="0"/>
    <x v="0"/>
    <s v="USD"/>
    <n v="1461988740"/>
    <n v="1459949080"/>
    <b v="0"/>
    <x v="1"/>
    <b v="1"/>
    <x v="2473"/>
    <n v="69.822784810126578"/>
    <x v="1"/>
    <s v="plays"/>
    <x v="3348"/>
    <x v="3340"/>
  </r>
  <r>
    <n v="3349"/>
    <s v="MEASURE FOR MEASURE: an all-female adaptation"/>
    <x v="3347"/>
    <n v="1000"/>
    <n v="1534"/>
    <x v="0"/>
    <x v="0"/>
    <s v="USD"/>
    <n v="1465837200"/>
    <n v="1463971172"/>
    <b v="0"/>
    <x v="25"/>
    <b v="1"/>
    <x v="2474"/>
    <n v="109.57142857142857"/>
    <x v="1"/>
    <s v="plays"/>
    <x v="3349"/>
    <x v="3341"/>
  </r>
  <r>
    <n v="3350"/>
    <s v="Visions"/>
    <x v="3348"/>
    <n v="3500"/>
    <n v="3655"/>
    <x v="0"/>
    <x v="19"/>
    <s v="EUR"/>
    <n v="1448838000"/>
    <n v="1445791811"/>
    <b v="0"/>
    <x v="13"/>
    <b v="1"/>
    <x v="2475"/>
    <n v="71.666666666666671"/>
    <x v="1"/>
    <s v="plays"/>
    <x v="3350"/>
    <x v="3342"/>
  </r>
  <r>
    <n v="3351"/>
    <s v="Action To The Word's DRACULA"/>
    <x v="3349"/>
    <n v="5000"/>
    <n v="5055"/>
    <x v="0"/>
    <x v="1"/>
    <s v="GBP"/>
    <n v="1406113200"/>
    <n v="1402910965"/>
    <b v="0"/>
    <x v="241"/>
    <b v="1"/>
    <x v="940"/>
    <n v="93.611111111111114"/>
    <x v="1"/>
    <s v="plays"/>
    <x v="3351"/>
    <x v="3343"/>
  </r>
  <r>
    <n v="3352"/>
    <s v="Brief Hiatus: Little Deaths 2016"/>
    <x v="3350"/>
    <n v="5000"/>
    <n v="5376"/>
    <x v="0"/>
    <x v="1"/>
    <s v="GBP"/>
    <n v="1467414000"/>
    <n v="1462492178"/>
    <b v="0"/>
    <x v="16"/>
    <b v="1"/>
    <x v="2476"/>
    <n v="76.8"/>
    <x v="1"/>
    <s v="plays"/>
    <x v="3352"/>
    <x v="3344"/>
  </r>
  <r>
    <n v="3353"/>
    <s v="Nude: A play by Paul Hewitt"/>
    <x v="3351"/>
    <n v="500"/>
    <n v="1575"/>
    <x v="0"/>
    <x v="1"/>
    <s v="GBP"/>
    <n v="1462230000"/>
    <n v="1461061350"/>
    <b v="0"/>
    <x v="34"/>
    <b v="1"/>
    <x v="2477"/>
    <n v="35.795454545454547"/>
    <x v="1"/>
    <s v="plays"/>
    <x v="3353"/>
    <x v="3345"/>
  </r>
  <r>
    <n v="3354"/>
    <s v="Strangeloop Theatre - A Focus on New Works"/>
    <x v="3352"/>
    <n v="3000"/>
    <n v="3058"/>
    <x v="0"/>
    <x v="0"/>
    <s v="USD"/>
    <n v="1446091260"/>
    <n v="1443029206"/>
    <b v="0"/>
    <x v="165"/>
    <b v="1"/>
    <x v="2478"/>
    <n v="55.6"/>
    <x v="1"/>
    <s v="plays"/>
    <x v="3354"/>
    <x v="3346"/>
  </r>
  <r>
    <n v="3355"/>
    <s v="Jelly Beans at Theatre503"/>
    <x v="3353"/>
    <n v="1750"/>
    <n v="2210"/>
    <x v="0"/>
    <x v="1"/>
    <s v="GBP"/>
    <n v="1462879020"/>
    <n v="1461941527"/>
    <b v="0"/>
    <x v="41"/>
    <b v="1"/>
    <x v="2479"/>
    <n v="147.33333333333334"/>
    <x v="1"/>
    <s v="plays"/>
    <x v="3355"/>
    <x v="3347"/>
  </r>
  <r>
    <n v="3356"/>
    <s v="BIRDS (debut play with Hightide) - Response Workshops"/>
    <x v="3354"/>
    <n v="1500"/>
    <n v="1521"/>
    <x v="0"/>
    <x v="1"/>
    <s v="GBP"/>
    <n v="1468611272"/>
    <n v="1466019272"/>
    <b v="0"/>
    <x v="74"/>
    <b v="1"/>
    <x v="578"/>
    <n v="56.333333333333336"/>
    <x v="1"/>
    <s v="plays"/>
    <x v="3356"/>
    <x v="3348"/>
  </r>
  <r>
    <n v="3357"/>
    <s v="Poleroid Theatre Present : FREE FALL by Vinay Patel"/>
    <x v="3355"/>
    <n v="2000"/>
    <n v="2020"/>
    <x v="0"/>
    <x v="1"/>
    <s v="GBP"/>
    <n v="1406887310"/>
    <n v="1404295310"/>
    <b v="0"/>
    <x v="64"/>
    <b v="1"/>
    <x v="50"/>
    <n v="96.19047619047619"/>
    <x v="1"/>
    <s v="plays"/>
    <x v="3357"/>
    <x v="3349"/>
  </r>
  <r>
    <n v="3358"/>
    <s v="One-Man Show: &quot;The Book Of oded, Chapter 2&quot;"/>
    <x v="3356"/>
    <n v="10000"/>
    <n v="10299"/>
    <x v="0"/>
    <x v="0"/>
    <s v="USD"/>
    <n v="1416385679"/>
    <n v="1413790079"/>
    <b v="0"/>
    <x v="372"/>
    <b v="1"/>
    <x v="2480"/>
    <n v="63.574074074074076"/>
    <x v="1"/>
    <s v="plays"/>
    <x v="3358"/>
    <x v="3350"/>
  </r>
  <r>
    <n v="3359"/>
    <s v="BEIRUT, LADY OF LEBANON"/>
    <x v="3357"/>
    <n v="4000"/>
    <n v="4250"/>
    <x v="0"/>
    <x v="0"/>
    <s v="USD"/>
    <n v="1487985734"/>
    <n v="1484097734"/>
    <b v="0"/>
    <x v="23"/>
    <b v="1"/>
    <x v="90"/>
    <n v="184.78260869565219"/>
    <x v="1"/>
    <s v="plays"/>
    <x v="3359"/>
    <x v="3351"/>
  </r>
  <r>
    <n v="3360"/>
    <s v="Pretty Butch"/>
    <x v="3358"/>
    <n v="9000"/>
    <n v="9124"/>
    <x v="0"/>
    <x v="20"/>
    <s v="SGD"/>
    <n v="1481731140"/>
    <n v="1479866343"/>
    <b v="0"/>
    <x v="250"/>
    <b v="1"/>
    <x v="2481"/>
    <n v="126.72222222222223"/>
    <x v="1"/>
    <s v="plays"/>
    <x v="3360"/>
    <x v="3352"/>
  </r>
  <r>
    <n v="3361"/>
    <s v="Vieux Carre: from Binghamton, NY to Provincetown, MA"/>
    <x v="3359"/>
    <n v="5000"/>
    <n v="5673"/>
    <x v="0"/>
    <x v="0"/>
    <s v="USD"/>
    <n v="1409587140"/>
    <n v="1408062990"/>
    <b v="0"/>
    <x v="32"/>
    <b v="1"/>
    <x v="2482"/>
    <n v="83.42647058823529"/>
    <x v="1"/>
    <s v="plays"/>
    <x v="3361"/>
    <x v="3353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x v="9"/>
    <b v="1"/>
    <x v="678"/>
    <n v="54.5"/>
    <x v="1"/>
    <s v="plays"/>
    <x v="3362"/>
    <x v="3354"/>
  </r>
  <r>
    <n v="3363"/>
    <s v="Making the Move--Edinburgh Fringe 2014"/>
    <x v="3361"/>
    <n v="7750"/>
    <n v="7860"/>
    <x v="0"/>
    <x v="0"/>
    <s v="USD"/>
    <n v="1408464000"/>
    <n v="1406831445"/>
    <b v="0"/>
    <x v="55"/>
    <b v="1"/>
    <x v="2483"/>
    <n v="302.30769230769232"/>
    <x v="1"/>
    <s v="plays"/>
    <x v="3363"/>
    <x v="3355"/>
  </r>
  <r>
    <n v="3364"/>
    <s v="Cancel The Sunshine"/>
    <x v="3362"/>
    <n v="3000"/>
    <n v="3178"/>
    <x v="0"/>
    <x v="1"/>
    <s v="GBP"/>
    <n v="1458075600"/>
    <n v="1456183649"/>
    <b v="0"/>
    <x v="250"/>
    <b v="1"/>
    <x v="2484"/>
    <n v="44.138888888888886"/>
    <x v="1"/>
    <s v="plays"/>
    <x v="3364"/>
    <x v="3266"/>
  </r>
  <r>
    <n v="3365"/>
    <s v="From the Pulpit to the Runway"/>
    <x v="3363"/>
    <n v="2500"/>
    <n v="2600"/>
    <x v="0"/>
    <x v="0"/>
    <s v="USD"/>
    <n v="1449973592"/>
    <n v="1447381592"/>
    <b v="0"/>
    <x v="83"/>
    <b v="1"/>
    <x v="87"/>
    <n v="866.66666666666663"/>
    <x v="1"/>
    <s v="plays"/>
    <x v="3365"/>
    <x v="3356"/>
  </r>
  <r>
    <n v="3366"/>
    <s v="Montclair Shakespeare Series"/>
    <x v="3364"/>
    <n v="500"/>
    <n v="1105"/>
    <x v="0"/>
    <x v="0"/>
    <s v="USD"/>
    <n v="1431481037"/>
    <n v="1428889037"/>
    <b v="0"/>
    <x v="59"/>
    <b v="1"/>
    <x v="2485"/>
    <n v="61.388888888888886"/>
    <x v="1"/>
    <s v="plays"/>
    <x v="3366"/>
    <x v="3357"/>
  </r>
  <r>
    <n v="3367"/>
    <s v="Only Forever at The Hope Theatre"/>
    <x v="3365"/>
    <n v="750"/>
    <n v="890"/>
    <x v="0"/>
    <x v="1"/>
    <s v="GBP"/>
    <n v="1438467894"/>
    <n v="1436307894"/>
    <b v="0"/>
    <x v="209"/>
    <b v="1"/>
    <x v="2486"/>
    <n v="29.666666666666668"/>
    <x v="1"/>
    <s v="plays"/>
    <x v="3367"/>
    <x v="3358"/>
  </r>
  <r>
    <n v="3368"/>
    <s v="Peter Pan by J.M. Barrie @ Open Space Arts"/>
    <x v="3366"/>
    <n v="1000"/>
    <n v="1046"/>
    <x v="0"/>
    <x v="0"/>
    <s v="USD"/>
    <n v="1420088400"/>
    <n v="1416977259"/>
    <b v="0"/>
    <x v="23"/>
    <b v="1"/>
    <x v="81"/>
    <n v="45.478260869565219"/>
    <x v="1"/>
    <s v="plays"/>
    <x v="3368"/>
    <x v="3359"/>
  </r>
  <r>
    <n v="3369"/>
    <s v="The Collector, a play by Daniel Wade"/>
    <x v="3367"/>
    <n v="5000"/>
    <n v="5195"/>
    <x v="0"/>
    <x v="17"/>
    <s v="EUR"/>
    <n v="1484441980"/>
    <n v="1479257980"/>
    <b v="0"/>
    <x v="241"/>
    <b v="1"/>
    <x v="3"/>
    <n v="96.203703703703709"/>
    <x v="1"/>
    <s v="plays"/>
    <x v="3369"/>
    <x v="3360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x v="55"/>
    <b v="1"/>
    <x v="2487"/>
    <n v="67.92307692307692"/>
    <x v="1"/>
    <s v="plays"/>
    <x v="3370"/>
    <x v="3361"/>
  </r>
  <r>
    <n v="3371"/>
    <s v="Red Planet (or One Way Ticket) Staged Reading"/>
    <x v="3369"/>
    <n v="200"/>
    <n v="277"/>
    <x v="0"/>
    <x v="0"/>
    <s v="USD"/>
    <n v="1449089965"/>
    <n v="1446670765"/>
    <b v="0"/>
    <x v="82"/>
    <b v="1"/>
    <x v="2488"/>
    <n v="30.777777777777779"/>
    <x v="1"/>
    <s v="plays"/>
    <x v="3371"/>
    <x v="3362"/>
  </r>
  <r>
    <n v="3372"/>
    <s v="All the Best, Jack"/>
    <x v="3370"/>
    <n v="1000"/>
    <n v="1035"/>
    <x v="0"/>
    <x v="0"/>
    <s v="USD"/>
    <n v="1408942740"/>
    <n v="1407157756"/>
    <b v="0"/>
    <x v="74"/>
    <b v="1"/>
    <x v="991"/>
    <n v="38.333333333333336"/>
    <x v="1"/>
    <s v="plays"/>
    <x v="3372"/>
    <x v="2835"/>
  </r>
  <r>
    <n v="3373"/>
    <s v="The Rules: Sex, Lies &amp; Serial Killers"/>
    <x v="3371"/>
    <n v="2000"/>
    <n v="2005"/>
    <x v="0"/>
    <x v="1"/>
    <s v="GBP"/>
    <n v="1437235200"/>
    <n v="1435177840"/>
    <b v="0"/>
    <x v="209"/>
    <b v="1"/>
    <x v="598"/>
    <n v="66.833333333333329"/>
    <x v="1"/>
    <s v="plays"/>
    <x v="3373"/>
    <x v="3363"/>
  </r>
  <r>
    <n v="3374"/>
    <s v="HELP BUILD &quot;THE CASTLE&quot;"/>
    <x v="3372"/>
    <n v="3500"/>
    <n v="3730"/>
    <x v="0"/>
    <x v="5"/>
    <s v="CAD"/>
    <n v="1446053616"/>
    <n v="1443461616"/>
    <b v="0"/>
    <x v="47"/>
    <b v="1"/>
    <x v="2489"/>
    <n v="71.730769230769226"/>
    <x v="1"/>
    <s v="plays"/>
    <x v="3374"/>
    <x v="3364"/>
  </r>
  <r>
    <n v="3375"/>
    <s v="The Frida Kahlo of Penge West"/>
    <x v="3373"/>
    <n v="3000"/>
    <n v="3000"/>
    <x v="0"/>
    <x v="1"/>
    <s v="GBP"/>
    <n v="1400423973"/>
    <n v="1399387173"/>
    <b v="0"/>
    <x v="57"/>
    <b v="1"/>
    <x v="31"/>
    <n v="176.47058823529412"/>
    <x v="1"/>
    <s v="plays"/>
    <x v="3375"/>
    <x v="3365"/>
  </r>
  <r>
    <n v="3376"/>
    <s v="The Tutors"/>
    <x v="3374"/>
    <n v="8000"/>
    <n v="8001"/>
    <x v="0"/>
    <x v="0"/>
    <s v="USD"/>
    <n v="1429976994"/>
    <n v="1424796594"/>
    <b v="0"/>
    <x v="10"/>
    <b v="1"/>
    <x v="77"/>
    <n v="421.10526315789474"/>
    <x v="1"/>
    <s v="plays"/>
    <x v="3376"/>
    <x v="3366"/>
  </r>
  <r>
    <n v="3377"/>
    <s v="To Kill a Machine"/>
    <x v="3375"/>
    <n v="8000"/>
    <n v="8084"/>
    <x v="0"/>
    <x v="1"/>
    <s v="GBP"/>
    <n v="1426870560"/>
    <n v="1424280899"/>
    <b v="0"/>
    <x v="99"/>
    <b v="1"/>
    <x v="348"/>
    <n v="104.98701298701299"/>
    <x v="1"/>
    <s v="plays"/>
    <x v="3377"/>
    <x v="3367"/>
  </r>
  <r>
    <n v="3378"/>
    <s v="Rose of June"/>
    <x v="3376"/>
    <n v="550"/>
    <n v="592"/>
    <x v="0"/>
    <x v="1"/>
    <s v="GBP"/>
    <n v="1409490480"/>
    <n v="1407400306"/>
    <b v="0"/>
    <x v="64"/>
    <b v="1"/>
    <x v="2490"/>
    <n v="28.19047619047619"/>
    <x v="1"/>
    <s v="plays"/>
    <x v="3378"/>
    <x v="3368"/>
  </r>
  <r>
    <n v="3379"/>
    <s v="The Promise"/>
    <x v="3377"/>
    <n v="2000"/>
    <n v="2073"/>
    <x v="0"/>
    <x v="1"/>
    <s v="GBP"/>
    <n v="1440630000"/>
    <n v="1439122800"/>
    <b v="0"/>
    <x v="44"/>
    <b v="1"/>
    <x v="2491"/>
    <n v="54.55263157894737"/>
    <x v="1"/>
    <s v="plays"/>
    <x v="3379"/>
    <x v="3369"/>
  </r>
  <r>
    <n v="3380"/>
    <s v="A Hard Rain - New York Debut"/>
    <x v="3378"/>
    <n v="3000"/>
    <n v="3133"/>
    <x v="0"/>
    <x v="0"/>
    <s v="USD"/>
    <n v="1417305178"/>
    <n v="1414277578"/>
    <b v="0"/>
    <x v="33"/>
    <b v="1"/>
    <x v="2492"/>
    <n v="111.89285714285714"/>
    <x v="1"/>
    <s v="plays"/>
    <x v="3380"/>
    <x v="3370"/>
  </r>
  <r>
    <n v="3381"/>
    <s v="Syrian Children's Play: Romeo &amp; Juliet Separated by War"/>
    <x v="3379"/>
    <n v="4000"/>
    <n v="4090"/>
    <x v="0"/>
    <x v="0"/>
    <s v="USD"/>
    <n v="1426044383"/>
    <n v="1423455983"/>
    <b v="0"/>
    <x v="53"/>
    <b v="1"/>
    <x v="1891"/>
    <n v="85.208333333333329"/>
    <x v="1"/>
    <s v="plays"/>
    <x v="3381"/>
    <x v="3371"/>
  </r>
  <r>
    <n v="3382"/>
    <s v="Cosmic Fear or The Day Brad Pitt Got Paranoia - EdFringe '16"/>
    <x v="3380"/>
    <n v="3500"/>
    <n v="3526"/>
    <x v="0"/>
    <x v="1"/>
    <s v="GBP"/>
    <n v="1470092340"/>
    <n v="1467973256"/>
    <b v="0"/>
    <x v="67"/>
    <b v="1"/>
    <x v="2493"/>
    <n v="76.652173913043484"/>
    <x v="1"/>
    <s v="plays"/>
    <x v="3382"/>
    <x v="3372"/>
  </r>
  <r>
    <n v="3383"/>
    <s v="Gore Vidal's THE BEST MAN, by Seat of the Pants Productions"/>
    <x v="3381"/>
    <n v="1750"/>
    <n v="1955"/>
    <x v="0"/>
    <x v="0"/>
    <s v="USD"/>
    <n v="1466707620"/>
    <n v="1464979620"/>
    <b v="0"/>
    <x v="209"/>
    <b v="1"/>
    <x v="1942"/>
    <n v="65.166666666666671"/>
    <x v="1"/>
    <s v="plays"/>
    <x v="3383"/>
    <x v="3373"/>
  </r>
  <r>
    <n v="3384"/>
    <s v="The Hat"/>
    <x v="3382"/>
    <n v="6000"/>
    <n v="6000.66"/>
    <x v="0"/>
    <x v="0"/>
    <s v="USD"/>
    <n v="1448074800"/>
    <n v="1444874768"/>
    <b v="0"/>
    <x v="31"/>
    <b v="1"/>
    <x v="2494"/>
    <n v="93.760312499999998"/>
    <x v="1"/>
    <s v="plays"/>
    <x v="3384"/>
    <x v="3374"/>
  </r>
  <r>
    <n v="3385"/>
    <s v="The Crusade of Connor Stephens: Professional Play Reading"/>
    <x v="3383"/>
    <n v="2000"/>
    <n v="2000"/>
    <x v="0"/>
    <x v="0"/>
    <s v="USD"/>
    <n v="1418244552"/>
    <n v="1415652552"/>
    <b v="0"/>
    <x v="41"/>
    <b v="1"/>
    <x v="31"/>
    <n v="133.33333333333334"/>
    <x v="1"/>
    <s v="plays"/>
    <x v="3385"/>
    <x v="3375"/>
  </r>
  <r>
    <n v="3386"/>
    <s v="Going To Market"/>
    <x v="3384"/>
    <n v="2000"/>
    <n v="2100"/>
    <x v="0"/>
    <x v="0"/>
    <s v="USD"/>
    <n v="1417620506"/>
    <n v="1415028506"/>
    <b v="0"/>
    <x v="14"/>
    <b v="1"/>
    <x v="2"/>
    <n v="51.219512195121951"/>
    <x v="1"/>
    <s v="plays"/>
    <x v="3386"/>
    <x v="3376"/>
  </r>
  <r>
    <n v="3387"/>
    <s v="LIBERTY! EQUALITY! AND FIREWORKS!... A Civil Rights Play"/>
    <x v="3385"/>
    <n v="3000"/>
    <n v="3506"/>
    <x v="0"/>
    <x v="0"/>
    <s v="USD"/>
    <n v="1418581088"/>
    <n v="1415125088"/>
    <b v="0"/>
    <x v="2"/>
    <b v="1"/>
    <x v="2495"/>
    <n v="100.17142857142858"/>
    <x v="1"/>
    <s v="plays"/>
    <x v="3387"/>
    <x v="3377"/>
  </r>
  <r>
    <n v="3388"/>
    <s v="ICONS"/>
    <x v="3386"/>
    <n v="1500"/>
    <n v="1557"/>
    <x v="0"/>
    <x v="1"/>
    <s v="GBP"/>
    <n v="1434625441"/>
    <n v="1432033441"/>
    <b v="0"/>
    <x v="43"/>
    <b v="1"/>
    <x v="965"/>
    <n v="34.6"/>
    <x v="1"/>
    <s v="plays"/>
    <x v="3388"/>
    <x v="3378"/>
  </r>
  <r>
    <n v="3389"/>
    <s v="Chimera Ensemble Productions Fund"/>
    <x v="3387"/>
    <n v="10000"/>
    <n v="11450"/>
    <x v="0"/>
    <x v="0"/>
    <s v="USD"/>
    <n v="1464960682"/>
    <n v="1462368682"/>
    <b v="0"/>
    <x v="95"/>
    <b v="1"/>
    <x v="1444"/>
    <n v="184.67741935483872"/>
    <x v="1"/>
    <s v="plays"/>
    <x v="3389"/>
    <x v="3379"/>
  </r>
  <r>
    <n v="3390"/>
    <s v="Support 1140 Productions' 'Romeo Juliet'"/>
    <x v="3388"/>
    <n v="1500"/>
    <n v="1536"/>
    <x v="0"/>
    <x v="0"/>
    <s v="USD"/>
    <n v="1405017345"/>
    <n v="1403721345"/>
    <b v="0"/>
    <x v="19"/>
    <b v="1"/>
    <x v="2122"/>
    <n v="69.818181818181813"/>
    <x v="1"/>
    <s v="plays"/>
    <x v="3390"/>
    <x v="3380"/>
  </r>
  <r>
    <n v="3391"/>
    <s v="TRAVELING needs a Reading"/>
    <x v="3389"/>
    <n v="500"/>
    <n v="1115"/>
    <x v="0"/>
    <x v="0"/>
    <s v="USD"/>
    <n v="1407536880"/>
    <n v="1404997548"/>
    <b v="0"/>
    <x v="59"/>
    <b v="1"/>
    <x v="2496"/>
    <n v="61.944444444444443"/>
    <x v="1"/>
    <s v="plays"/>
    <x v="3391"/>
    <x v="3381"/>
  </r>
  <r>
    <n v="3392"/>
    <s v="1 in 3"/>
    <x v="3390"/>
    <n v="500"/>
    <n v="500"/>
    <x v="0"/>
    <x v="1"/>
    <s v="GBP"/>
    <n v="1462565855"/>
    <n v="1458245855"/>
    <b v="0"/>
    <x v="8"/>
    <b v="1"/>
    <x v="31"/>
    <n v="41.666666666666664"/>
    <x v="1"/>
    <s v="plays"/>
    <x v="3392"/>
    <x v="3382"/>
  </r>
  <r>
    <n v="3393"/>
    <s v="The Maltese Bodkin"/>
    <x v="3391"/>
    <n v="1500"/>
    <n v="1587"/>
    <x v="0"/>
    <x v="0"/>
    <s v="USD"/>
    <n v="1415234760"/>
    <n v="1413065230"/>
    <b v="0"/>
    <x v="34"/>
    <b v="1"/>
    <x v="1725"/>
    <n v="36.06818181818182"/>
    <x v="1"/>
    <s v="plays"/>
    <x v="3393"/>
    <x v="3383"/>
  </r>
  <r>
    <n v="3394"/>
    <s v="Buffer: Edinburgh Fringe 2014"/>
    <x v="3392"/>
    <n v="550"/>
    <n v="783"/>
    <x v="0"/>
    <x v="1"/>
    <s v="GBP"/>
    <n v="1406470645"/>
    <n v="1403878645"/>
    <b v="0"/>
    <x v="74"/>
    <b v="1"/>
    <x v="2497"/>
    <n v="29"/>
    <x v="1"/>
    <s v="plays"/>
    <x v="3394"/>
    <x v="3384"/>
  </r>
  <r>
    <n v="3395"/>
    <s v="MIRAMAR"/>
    <x v="3393"/>
    <n v="500"/>
    <n v="920"/>
    <x v="0"/>
    <x v="1"/>
    <s v="GBP"/>
    <n v="1433009400"/>
    <n v="1431795944"/>
    <b v="0"/>
    <x v="44"/>
    <b v="1"/>
    <x v="2498"/>
    <n v="24.210526315789473"/>
    <x v="1"/>
    <s v="plays"/>
    <x v="3395"/>
    <x v="3385"/>
  </r>
  <r>
    <n v="3396"/>
    <s v="Rainbowtown"/>
    <x v="3394"/>
    <n v="1500"/>
    <n v="1565"/>
    <x v="0"/>
    <x v="0"/>
    <s v="USD"/>
    <n v="1401595140"/>
    <n v="1399286589"/>
    <b v="0"/>
    <x v="33"/>
    <b v="1"/>
    <x v="2499"/>
    <n v="55.892857142857146"/>
    <x v="1"/>
    <s v="plays"/>
    <x v="3396"/>
    <x v="2806"/>
  </r>
  <r>
    <n v="3397"/>
    <s v="Waiting for Godot - Blue Sky Theatre &amp; Arts"/>
    <x v="3395"/>
    <n v="250"/>
    <n v="280"/>
    <x v="0"/>
    <x v="1"/>
    <s v="GBP"/>
    <n v="1455832800"/>
    <n v="1452338929"/>
    <b v="0"/>
    <x v="54"/>
    <b v="1"/>
    <x v="1990"/>
    <n v="11.666666666666666"/>
    <x v="1"/>
    <s v="plays"/>
    <x v="3397"/>
    <x v="3386"/>
  </r>
  <r>
    <n v="3398"/>
    <s v="Lord of the Flies - Syracuse University"/>
    <x v="3396"/>
    <n v="4000"/>
    <n v="4443"/>
    <x v="0"/>
    <x v="0"/>
    <s v="USD"/>
    <n v="1416589200"/>
    <n v="1414605776"/>
    <b v="0"/>
    <x v="71"/>
    <b v="1"/>
    <x v="2500"/>
    <n v="68.353846153846149"/>
    <x v="1"/>
    <s v="plays"/>
    <x v="3398"/>
    <x v="3387"/>
  </r>
  <r>
    <n v="3399"/>
    <s v="Spinning Wheel Youth Takeover"/>
    <x v="3397"/>
    <n v="1200"/>
    <n v="1245"/>
    <x v="0"/>
    <x v="1"/>
    <s v="GBP"/>
    <n v="1424556325"/>
    <n v="1421964325"/>
    <b v="0"/>
    <x v="67"/>
    <b v="1"/>
    <x v="603"/>
    <n v="27.065217391304348"/>
    <x v="1"/>
    <s v="plays"/>
    <x v="3399"/>
    <x v="3388"/>
  </r>
  <r>
    <n v="3400"/>
    <s v="You, Me and That Guy"/>
    <x v="3398"/>
    <n v="10000"/>
    <n v="10041"/>
    <x v="0"/>
    <x v="0"/>
    <s v="USD"/>
    <n v="1409266414"/>
    <n v="1405378414"/>
    <b v="0"/>
    <x v="268"/>
    <b v="1"/>
    <x v="2501"/>
    <n v="118.12941176470588"/>
    <x v="1"/>
    <s v="plays"/>
    <x v="3400"/>
    <x v="3389"/>
  </r>
  <r>
    <n v="3401"/>
    <s v="This is why we Live ... (Astonishment)"/>
    <x v="3399"/>
    <n v="2900"/>
    <n v="2954"/>
    <x v="0"/>
    <x v="1"/>
    <s v="GBP"/>
    <n v="1438968146"/>
    <n v="1436376146"/>
    <b v="0"/>
    <x v="36"/>
    <b v="1"/>
    <x v="2502"/>
    <n v="44.757575757575758"/>
    <x v="1"/>
    <s v="plays"/>
    <x v="3401"/>
    <x v="3390"/>
  </r>
  <r>
    <n v="3402"/>
    <s v="Liberty Falls, 54321"/>
    <x v="3400"/>
    <n v="15000"/>
    <n v="16465"/>
    <x v="0"/>
    <x v="0"/>
    <s v="USD"/>
    <n v="1447295460"/>
    <n v="1444747843"/>
    <b v="0"/>
    <x v="111"/>
    <b v="1"/>
    <x v="2503"/>
    <n v="99.787878787878782"/>
    <x v="1"/>
    <s v="plays"/>
    <x v="3402"/>
    <x v="3391"/>
  </r>
  <r>
    <n v="3403"/>
    <s v="'Fats and Tanya' - a play by Lucy Gallagher"/>
    <x v="3401"/>
    <n v="2000"/>
    <n v="2000"/>
    <x v="0"/>
    <x v="1"/>
    <s v="GBP"/>
    <n v="1435230324"/>
    <n v="1432638324"/>
    <b v="0"/>
    <x v="57"/>
    <b v="1"/>
    <x v="31"/>
    <n v="117.64705882352941"/>
    <x v="1"/>
    <s v="plays"/>
    <x v="3403"/>
    <x v="3392"/>
  </r>
  <r>
    <n v="3404"/>
    <s v="Montclair Shakespeare Series: A Midsummer Night's Dream"/>
    <x v="3402"/>
    <n v="500"/>
    <n v="610"/>
    <x v="0"/>
    <x v="0"/>
    <s v="USD"/>
    <n v="1434542702"/>
    <n v="1432814702"/>
    <b v="0"/>
    <x v="83"/>
    <b v="1"/>
    <x v="1009"/>
    <n v="203.33333333333334"/>
    <x v="1"/>
    <s v="plays"/>
    <x v="3404"/>
    <x v="3393"/>
  </r>
  <r>
    <n v="3405"/>
    <s v="Seance Theatre Performs Noel Coward's Blithe Spirit"/>
    <x v="3403"/>
    <n v="350"/>
    <n v="481.5"/>
    <x v="0"/>
    <x v="1"/>
    <s v="GBP"/>
    <n v="1456876740"/>
    <n v="1455063886"/>
    <b v="0"/>
    <x v="57"/>
    <b v="1"/>
    <x v="2504"/>
    <n v="28.323529411764707"/>
    <x v="1"/>
    <s v="plays"/>
    <x v="3405"/>
    <x v="3394"/>
  </r>
  <r>
    <n v="3406"/>
    <s v="Voices of Swords"/>
    <x v="3404"/>
    <n v="10000"/>
    <n v="10031"/>
    <x v="0"/>
    <x v="0"/>
    <s v="USD"/>
    <n v="1405511376"/>
    <n v="1401623376"/>
    <b v="0"/>
    <x v="110"/>
    <b v="1"/>
    <x v="2505"/>
    <n v="110.23076923076923"/>
    <x v="1"/>
    <s v="plays"/>
    <x v="3406"/>
    <x v="3395"/>
  </r>
  <r>
    <n v="3407"/>
    <s v="Chlorine Edinburgh 2014"/>
    <x v="3405"/>
    <n v="2000"/>
    <n v="2142"/>
    <x v="0"/>
    <x v="1"/>
    <s v="GBP"/>
    <n v="1404641289"/>
    <n v="1402049289"/>
    <b v="0"/>
    <x v="85"/>
    <b v="1"/>
    <x v="1088"/>
    <n v="31.970149253731343"/>
    <x v="1"/>
    <s v="plays"/>
    <x v="3407"/>
    <x v="3396"/>
  </r>
  <r>
    <n v="3408"/>
    <s v="&quot;She Has a Name&quot; on tour"/>
    <x v="3406"/>
    <n v="500"/>
    <n v="1055"/>
    <x v="0"/>
    <x v="0"/>
    <s v="USD"/>
    <n v="1405727304"/>
    <n v="1403135304"/>
    <b v="0"/>
    <x v="59"/>
    <b v="1"/>
    <x v="2506"/>
    <n v="58.611111111111114"/>
    <x v="1"/>
    <s v="plays"/>
    <x v="3408"/>
    <x v="3397"/>
  </r>
  <r>
    <n v="3409"/>
    <s v="Who Said Theatre Presents: The Calm"/>
    <x v="3407"/>
    <n v="500"/>
    <n v="618"/>
    <x v="0"/>
    <x v="1"/>
    <s v="GBP"/>
    <n v="1469998680"/>
    <n v="1466710358"/>
    <b v="0"/>
    <x v="64"/>
    <b v="1"/>
    <x v="2507"/>
    <n v="29.428571428571427"/>
    <x v="1"/>
    <s v="plays"/>
    <x v="3409"/>
    <x v="3398"/>
  </r>
  <r>
    <n v="3410"/>
    <s v="the southland company - LAUNCH LOS ANGELES"/>
    <x v="3408"/>
    <n v="3000"/>
    <n v="3255"/>
    <x v="0"/>
    <x v="0"/>
    <s v="USD"/>
    <n v="1465196400"/>
    <n v="1462841990"/>
    <b v="0"/>
    <x v="244"/>
    <b v="1"/>
    <x v="2508"/>
    <n v="81.375"/>
    <x v="1"/>
    <s v="plays"/>
    <x v="3410"/>
    <x v="3399"/>
  </r>
  <r>
    <n v="3411"/>
    <s v="Assimilation - A history lesson you will never forget"/>
    <x v="3409"/>
    <n v="15000"/>
    <n v="15535"/>
    <x v="0"/>
    <x v="0"/>
    <s v="USD"/>
    <n v="1444264372"/>
    <n v="1442536372"/>
    <b v="0"/>
    <x v="76"/>
    <b v="1"/>
    <x v="2509"/>
    <n v="199.16666666666666"/>
    <x v="1"/>
    <s v="plays"/>
    <x v="3411"/>
    <x v="3400"/>
  </r>
  <r>
    <n v="3412"/>
    <s v="Joe Orton's Fred &amp; Madge"/>
    <x v="3410"/>
    <n v="3000"/>
    <n v="3000"/>
    <x v="0"/>
    <x v="1"/>
    <s v="GBP"/>
    <n v="1411858862"/>
    <n v="1409266862"/>
    <b v="0"/>
    <x v="55"/>
    <b v="1"/>
    <x v="31"/>
    <n v="115.38461538461539"/>
    <x v="1"/>
    <s v="plays"/>
    <x v="3412"/>
    <x v="3401"/>
  </r>
  <r>
    <n v="3413"/>
    <s v="Edward Albee's The Goat, or Who is Sylvia?"/>
    <x v="3411"/>
    <n v="500"/>
    <n v="650"/>
    <x v="0"/>
    <x v="0"/>
    <s v="USD"/>
    <n v="1425099540"/>
    <n v="1424280938"/>
    <b v="0"/>
    <x v="25"/>
    <b v="1"/>
    <x v="2129"/>
    <n v="46.428571428571431"/>
    <x v="1"/>
    <s v="plays"/>
    <x v="3413"/>
    <x v="3402"/>
  </r>
  <r>
    <n v="3414"/>
    <s v="PCSF PlayOffs 2016"/>
    <x v="3412"/>
    <n v="3000"/>
    <n v="3105"/>
    <x v="0"/>
    <x v="0"/>
    <s v="USD"/>
    <n v="1480579140"/>
    <n v="1478030325"/>
    <b v="0"/>
    <x v="34"/>
    <b v="1"/>
    <x v="991"/>
    <n v="70.568181818181813"/>
    <x v="1"/>
    <s v="plays"/>
    <x v="3414"/>
    <x v="3403"/>
  </r>
  <r>
    <n v="3415"/>
    <s v="Balm in Gilead at Columbia"/>
    <x v="3413"/>
    <n v="200"/>
    <n v="200"/>
    <x v="0"/>
    <x v="0"/>
    <s v="USD"/>
    <n v="1460935800"/>
    <n v="1459999656"/>
    <b v="0"/>
    <x v="82"/>
    <b v="1"/>
    <x v="31"/>
    <n v="22.222222222222221"/>
    <x v="1"/>
    <s v="plays"/>
    <x v="3415"/>
    <x v="3404"/>
  </r>
  <r>
    <n v="3416"/>
    <s v="'I and The Village' by Silva Semerciyan - World Premiere"/>
    <x v="3414"/>
    <n v="4000"/>
    <n v="4784"/>
    <x v="0"/>
    <x v="1"/>
    <s v="GBP"/>
    <n v="1429813800"/>
    <n v="1427363645"/>
    <b v="0"/>
    <x v="209"/>
    <b v="1"/>
    <x v="1774"/>
    <n v="159.46666666666667"/>
    <x v="1"/>
    <s v="plays"/>
    <x v="3416"/>
    <x v="3405"/>
  </r>
  <r>
    <n v="3417"/>
    <s v="Fury Theatre is Producing Oleanna"/>
    <x v="3415"/>
    <n v="1700"/>
    <n v="1700.01"/>
    <x v="0"/>
    <x v="0"/>
    <s v="USD"/>
    <n v="1414284180"/>
    <n v="1410558948"/>
    <b v="0"/>
    <x v="43"/>
    <b v="1"/>
    <x v="2510"/>
    <n v="37.777999999999999"/>
    <x v="1"/>
    <s v="plays"/>
    <x v="3417"/>
    <x v="3406"/>
  </r>
  <r>
    <n v="3418"/>
    <s v="&quot;Mukha-Tsokotukha&quot; SoloSchool Youth Play"/>
    <x v="3416"/>
    <n v="4000"/>
    <n v="4035"/>
    <x v="0"/>
    <x v="0"/>
    <s v="USD"/>
    <n v="1400875307"/>
    <n v="1398283307"/>
    <b v="0"/>
    <x v="66"/>
    <b v="1"/>
    <x v="2511"/>
    <n v="72.053571428571431"/>
    <x v="1"/>
    <s v="plays"/>
    <x v="3418"/>
    <x v="3407"/>
  </r>
  <r>
    <n v="3419"/>
    <s v="HAMLET presented by AC Productions"/>
    <x v="3417"/>
    <n v="2750"/>
    <n v="2930"/>
    <x v="0"/>
    <x v="17"/>
    <s v="EUR"/>
    <n v="1459978200"/>
    <n v="1458416585"/>
    <b v="0"/>
    <x v="67"/>
    <b v="1"/>
    <x v="2512"/>
    <n v="63.695652173913047"/>
    <x v="1"/>
    <s v="plays"/>
    <x v="3419"/>
    <x v="3408"/>
  </r>
  <r>
    <n v="3420"/>
    <s v="Rounds. Set design campaign."/>
    <x v="3418"/>
    <n v="700"/>
    <n v="966"/>
    <x v="0"/>
    <x v="1"/>
    <s v="GBP"/>
    <n v="1455408000"/>
    <n v="1454638202"/>
    <b v="0"/>
    <x v="69"/>
    <b v="1"/>
    <x v="2513"/>
    <n v="28.411764705882351"/>
    <x v="1"/>
    <s v="plays"/>
    <x v="3420"/>
    <x v="3409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x v="15"/>
    <b v="1"/>
    <x v="2514"/>
    <n v="103.21428571428571"/>
    <x v="1"/>
    <s v="plays"/>
    <x v="3421"/>
    <x v="3410"/>
  </r>
  <r>
    <n v="3422"/>
    <s v="The Secret Lives of Baba Segi's Wives; A Workshop Production"/>
    <x v="3420"/>
    <n v="3000"/>
    <n v="3273"/>
    <x v="0"/>
    <x v="1"/>
    <s v="GBP"/>
    <n v="1450051200"/>
    <n v="1447594176"/>
    <b v="0"/>
    <x v="67"/>
    <b v="1"/>
    <x v="1071"/>
    <n v="71.152173913043484"/>
    <x v="1"/>
    <s v="plays"/>
    <x v="3422"/>
    <x v="2232"/>
  </r>
  <r>
    <n v="3423"/>
    <s v="And That's How The Story Goes"/>
    <x v="3421"/>
    <n v="250"/>
    <n v="350"/>
    <x v="0"/>
    <x v="0"/>
    <s v="USD"/>
    <n v="1429912341"/>
    <n v="1427320341"/>
    <b v="0"/>
    <x v="73"/>
    <b v="1"/>
    <x v="2515"/>
    <n v="35"/>
    <x v="1"/>
    <s v="plays"/>
    <x v="3423"/>
    <x v="3411"/>
  </r>
  <r>
    <n v="3424"/>
    <s v="Maggie LumiÃ¨re and The Ghost Train: an exciting new play!"/>
    <x v="3422"/>
    <n v="6000"/>
    <n v="6215"/>
    <x v="0"/>
    <x v="0"/>
    <s v="USD"/>
    <n v="1423119540"/>
    <n v="1421252084"/>
    <b v="0"/>
    <x v="88"/>
    <b v="1"/>
    <x v="2062"/>
    <n v="81.776315789473685"/>
    <x v="1"/>
    <s v="plays"/>
    <x v="3424"/>
    <x v="3412"/>
  </r>
  <r>
    <n v="3425"/>
    <s v="The Erlkings"/>
    <x v="3423"/>
    <n v="30000"/>
    <n v="30891.1"/>
    <x v="0"/>
    <x v="0"/>
    <s v="USD"/>
    <n v="1412434136"/>
    <n v="1409669336"/>
    <b v="0"/>
    <x v="201"/>
    <b v="1"/>
    <x v="2516"/>
    <n v="297.02980769230766"/>
    <x v="1"/>
    <s v="plays"/>
    <x v="3425"/>
    <x v="3413"/>
  </r>
  <r>
    <n v="3426"/>
    <s v="Holocene"/>
    <x v="3424"/>
    <n v="3750"/>
    <n v="4055"/>
    <x v="0"/>
    <x v="0"/>
    <s v="USD"/>
    <n v="1411264800"/>
    <n v="1409620903"/>
    <b v="0"/>
    <x v="45"/>
    <b v="1"/>
    <x v="2517"/>
    <n v="46.609195402298852"/>
    <x v="1"/>
    <s v="plays"/>
    <x v="3426"/>
    <x v="3414"/>
  </r>
  <r>
    <n v="3427"/>
    <s v="We Were Kings"/>
    <x v="3425"/>
    <n v="1500"/>
    <n v="1500"/>
    <x v="0"/>
    <x v="1"/>
    <s v="GBP"/>
    <n v="1404314952"/>
    <n v="1401722952"/>
    <b v="0"/>
    <x v="60"/>
    <b v="1"/>
    <x v="31"/>
    <n v="51.724137931034484"/>
    <x v="1"/>
    <s v="plays"/>
    <x v="3427"/>
    <x v="3415"/>
  </r>
  <r>
    <n v="3428"/>
    <s v="CREDITORS | Jack Studio Theatre | Smith after Strindberg"/>
    <x v="3426"/>
    <n v="2000"/>
    <n v="2055"/>
    <x v="0"/>
    <x v="1"/>
    <s v="GBP"/>
    <n v="1425142800"/>
    <n v="1422983847"/>
    <b v="0"/>
    <x v="13"/>
    <b v="1"/>
    <x v="1015"/>
    <n v="40.294117647058826"/>
    <x v="1"/>
    <s v="plays"/>
    <x v="3428"/>
    <x v="3416"/>
  </r>
  <r>
    <n v="3429"/>
    <s v="Virtual Reality - A play about autism, family and The Sims."/>
    <x v="3427"/>
    <n v="150"/>
    <n v="195"/>
    <x v="0"/>
    <x v="1"/>
    <s v="GBP"/>
    <n v="1478046661"/>
    <n v="1476837061"/>
    <b v="0"/>
    <x v="8"/>
    <b v="1"/>
    <x v="2129"/>
    <n v="16.25"/>
    <x v="1"/>
    <s v="plays"/>
    <x v="3429"/>
    <x v="3417"/>
  </r>
  <r>
    <n v="3430"/>
    <s v="Being Patient"/>
    <x v="3428"/>
    <n v="2000"/>
    <n v="2170.9899999999998"/>
    <x v="0"/>
    <x v="1"/>
    <s v="GBP"/>
    <n v="1406760101"/>
    <n v="1404168101"/>
    <b v="0"/>
    <x v="250"/>
    <b v="1"/>
    <x v="2518"/>
    <n v="30.152638888888887"/>
    <x v="1"/>
    <s v="plays"/>
    <x v="3430"/>
    <x v="3418"/>
  </r>
  <r>
    <n v="3431"/>
    <s v="Local Jewell Production's Inaugural Season (2014-2015)"/>
    <x v="3429"/>
    <n v="2000"/>
    <n v="2000"/>
    <x v="0"/>
    <x v="0"/>
    <s v="USD"/>
    <n v="1408383153"/>
    <n v="1405791153"/>
    <b v="0"/>
    <x v="64"/>
    <b v="1"/>
    <x v="31"/>
    <n v="95.238095238095241"/>
    <x v="1"/>
    <s v="plays"/>
    <x v="3431"/>
    <x v="3419"/>
  </r>
  <r>
    <n v="3432"/>
    <s v="Love Letters"/>
    <x v="3430"/>
    <n v="2000"/>
    <n v="2193"/>
    <x v="0"/>
    <x v="0"/>
    <s v="USD"/>
    <n v="1454709600"/>
    <n v="1452520614"/>
    <b v="0"/>
    <x v="288"/>
    <b v="1"/>
    <x v="2519"/>
    <n v="52.214285714285715"/>
    <x v="1"/>
    <s v="plays"/>
    <x v="3432"/>
    <x v="3420"/>
  </r>
  <r>
    <n v="3433"/>
    <s v="The Dybbuk"/>
    <x v="3431"/>
    <n v="9500"/>
    <n v="9525"/>
    <x v="0"/>
    <x v="0"/>
    <s v="USD"/>
    <n v="1402974000"/>
    <n v="1400290255"/>
    <b v="0"/>
    <x v="26"/>
    <b v="1"/>
    <x v="2520"/>
    <n v="134.1549295774648"/>
    <x v="1"/>
    <s v="plays"/>
    <x v="3433"/>
    <x v="3421"/>
  </r>
  <r>
    <n v="3434"/>
    <s v="The Williams Project"/>
    <x v="3432"/>
    <n v="10000"/>
    <n v="10555"/>
    <x v="0"/>
    <x v="0"/>
    <s v="USD"/>
    <n v="1404983269"/>
    <n v="1402391269"/>
    <b v="0"/>
    <x v="129"/>
    <b v="1"/>
    <x v="1442"/>
    <n v="62.827380952380949"/>
    <x v="1"/>
    <s v="plays"/>
    <x v="3434"/>
    <x v="3422"/>
  </r>
  <r>
    <n v="3435"/>
    <s v="Tickets for the Tenderloin"/>
    <x v="3433"/>
    <n v="1000"/>
    <n v="1120"/>
    <x v="0"/>
    <x v="0"/>
    <s v="USD"/>
    <n v="1470538800"/>
    <n v="1469112493"/>
    <b v="0"/>
    <x v="10"/>
    <b v="1"/>
    <x v="1990"/>
    <n v="58.94736842105263"/>
    <x v="1"/>
    <s v="plays"/>
    <x v="3435"/>
    <x v="3423"/>
  </r>
  <r>
    <n v="3436"/>
    <s v="â€œDamselflyâ€ Gracing the stage"/>
    <x v="3434"/>
    <n v="5000"/>
    <n v="5295"/>
    <x v="0"/>
    <x v="0"/>
    <s v="USD"/>
    <n v="1408638480"/>
    <n v="1406811593"/>
    <b v="0"/>
    <x v="77"/>
    <b v="1"/>
    <x v="2521"/>
    <n v="143.1081081081081"/>
    <x v="1"/>
    <s v="plays"/>
    <x v="3436"/>
    <x v="3424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x v="17"/>
    <b v="1"/>
    <x v="50"/>
    <n v="84.166666666666671"/>
    <x v="1"/>
    <s v="plays"/>
    <x v="3437"/>
    <x v="3425"/>
  </r>
  <r>
    <n v="3438"/>
    <s v="KLIPPIES"/>
    <x v="3436"/>
    <n v="2500"/>
    <n v="2605"/>
    <x v="0"/>
    <x v="1"/>
    <s v="GBP"/>
    <n v="1430600400"/>
    <n v="1428358567"/>
    <b v="0"/>
    <x v="25"/>
    <b v="1"/>
    <x v="1243"/>
    <n v="186.07142857142858"/>
    <x v="1"/>
    <s v="plays"/>
    <x v="3438"/>
    <x v="3426"/>
  </r>
  <r>
    <n v="3439"/>
    <s v="Cirque Inspired Alice's Adventures in Wonderland"/>
    <x v="3437"/>
    <n v="1200"/>
    <n v="1616.14"/>
    <x v="0"/>
    <x v="0"/>
    <s v="USD"/>
    <n v="1453179540"/>
    <n v="1452030730"/>
    <b v="0"/>
    <x v="59"/>
    <b v="1"/>
    <x v="2522"/>
    <n v="89.785555555555561"/>
    <x v="1"/>
    <s v="plays"/>
    <x v="3439"/>
    <x v="3427"/>
  </r>
  <r>
    <n v="3440"/>
    <s v="Gruesome Playground Injuries"/>
    <x v="3438"/>
    <n v="5000"/>
    <n v="5260.92"/>
    <x v="0"/>
    <x v="0"/>
    <s v="USD"/>
    <n v="1405095300"/>
    <n v="1403146628"/>
    <b v="0"/>
    <x v="141"/>
    <b v="1"/>
    <x v="2523"/>
    <n v="64.157560975609755"/>
    <x v="1"/>
    <s v="plays"/>
    <x v="3440"/>
    <x v="3428"/>
  </r>
  <r>
    <n v="3441"/>
    <s v="Putting on a great play in Los Angeles!"/>
    <x v="3439"/>
    <n v="2500"/>
    <n v="2565"/>
    <x v="0"/>
    <x v="0"/>
    <s v="USD"/>
    <n v="1447445820"/>
    <n v="1445077121"/>
    <b v="0"/>
    <x v="68"/>
    <b v="1"/>
    <x v="946"/>
    <n v="59.651162790697676"/>
    <x v="1"/>
    <s v="plays"/>
    <x v="3441"/>
    <x v="3429"/>
  </r>
  <r>
    <n v="3442"/>
    <s v="An Evening of Radio"/>
    <x v="3440"/>
    <n v="250"/>
    <n v="250"/>
    <x v="0"/>
    <x v="0"/>
    <s v="USD"/>
    <n v="1433016672"/>
    <n v="1430424672"/>
    <b v="0"/>
    <x v="22"/>
    <b v="1"/>
    <x v="31"/>
    <n v="31.25"/>
    <x v="1"/>
    <s v="plays"/>
    <x v="3442"/>
    <x v="3430"/>
  </r>
  <r>
    <n v="3443"/>
    <s v="Reading of a New Play by Garrett Zuercher"/>
    <x v="3441"/>
    <n v="1000"/>
    <n v="1855"/>
    <x v="0"/>
    <x v="0"/>
    <s v="USD"/>
    <n v="1410266146"/>
    <n v="1407674146"/>
    <b v="0"/>
    <x v="43"/>
    <b v="1"/>
    <x v="2524"/>
    <n v="41.222222222222221"/>
    <x v="1"/>
    <s v="plays"/>
    <x v="3443"/>
    <x v="3431"/>
  </r>
  <r>
    <n v="3444"/>
    <s v="Training young artists! Act Yo' Age Theatre Co debut"/>
    <x v="3442"/>
    <n v="300"/>
    <n v="867"/>
    <x v="0"/>
    <x v="2"/>
    <s v="AUD"/>
    <n v="1465394340"/>
    <n v="1464677986"/>
    <b v="0"/>
    <x v="9"/>
    <b v="1"/>
    <x v="2525"/>
    <n v="43.35"/>
    <x v="1"/>
    <s v="plays"/>
    <x v="3444"/>
    <x v="3432"/>
  </r>
  <r>
    <n v="3445"/>
    <s v="Axon Theatre - First Project (Phase 1)"/>
    <x v="3443"/>
    <n v="2000"/>
    <n v="2000"/>
    <x v="0"/>
    <x v="1"/>
    <s v="GBP"/>
    <n v="1445604236"/>
    <n v="1443185036"/>
    <b v="0"/>
    <x v="162"/>
    <b v="1"/>
    <x v="31"/>
    <n v="64.516129032258064"/>
    <x v="1"/>
    <s v="plays"/>
    <x v="3445"/>
    <x v="3433"/>
  </r>
  <r>
    <n v="3446"/>
    <s v="'Pope Head' - The World Tour of Australia"/>
    <x v="3444"/>
    <n v="1000"/>
    <n v="1082"/>
    <x v="0"/>
    <x v="1"/>
    <s v="GBP"/>
    <n v="1423138800"/>
    <n v="1421092725"/>
    <b v="0"/>
    <x v="20"/>
    <b v="1"/>
    <x v="2123"/>
    <n v="43.28"/>
    <x v="1"/>
    <s v="plays"/>
    <x v="3446"/>
    <x v="3434"/>
  </r>
  <r>
    <n v="3447"/>
    <s v="The Vagabond Halfback"/>
    <x v="3445"/>
    <n v="1000"/>
    <n v="1078"/>
    <x v="0"/>
    <x v="0"/>
    <s v="USD"/>
    <n v="1458332412"/>
    <n v="1454448012"/>
    <b v="0"/>
    <x v="25"/>
    <b v="1"/>
    <x v="2526"/>
    <n v="77"/>
    <x v="1"/>
    <s v="plays"/>
    <x v="3447"/>
    <x v="3435"/>
  </r>
  <r>
    <n v="3448"/>
    <s v="The Mount, new play about Edith Wharton"/>
    <x v="3446"/>
    <n v="2100"/>
    <n v="2305"/>
    <x v="0"/>
    <x v="0"/>
    <s v="USD"/>
    <n v="1418784689"/>
    <n v="1416192689"/>
    <b v="0"/>
    <x v="43"/>
    <b v="1"/>
    <x v="2527"/>
    <n v="51.222222222222221"/>
    <x v="1"/>
    <s v="plays"/>
    <x v="3448"/>
    <x v="3436"/>
  </r>
  <r>
    <n v="3449"/>
    <s v="Love Letters To My Children, directed by Charles J. Ouda"/>
    <x v="3447"/>
    <n v="800"/>
    <n v="1365"/>
    <x v="0"/>
    <x v="0"/>
    <s v="USD"/>
    <n v="1468036800"/>
    <n v="1465607738"/>
    <b v="0"/>
    <x v="9"/>
    <b v="1"/>
    <x v="2528"/>
    <n v="68.25"/>
    <x v="1"/>
    <s v="plays"/>
    <x v="3449"/>
    <x v="3437"/>
  </r>
  <r>
    <n v="3450"/>
    <s v="The Beautiful House"/>
    <x v="3448"/>
    <n v="500"/>
    <n v="760"/>
    <x v="0"/>
    <x v="1"/>
    <s v="GBP"/>
    <n v="1427990071"/>
    <n v="1422809671"/>
    <b v="0"/>
    <x v="70"/>
    <b v="1"/>
    <x v="1710"/>
    <n v="19.487179487179485"/>
    <x v="1"/>
    <s v="plays"/>
    <x v="3450"/>
    <x v="3438"/>
  </r>
  <r>
    <n v="3451"/>
    <s v="The Twilight Zone Play"/>
    <x v="3449"/>
    <n v="650"/>
    <n v="658"/>
    <x v="0"/>
    <x v="0"/>
    <s v="USD"/>
    <n v="1429636927"/>
    <n v="1427304127"/>
    <b v="0"/>
    <x v="38"/>
    <b v="1"/>
    <x v="2529"/>
    <n v="41.125"/>
    <x v="1"/>
    <s v="plays"/>
    <x v="3451"/>
    <x v="3439"/>
  </r>
  <r>
    <n v="3452"/>
    <s v="On the Verge (Or, The Geography of Yearning) goes Steampunk!"/>
    <x v="3450"/>
    <n v="1000"/>
    <n v="1532"/>
    <x v="0"/>
    <x v="0"/>
    <s v="USD"/>
    <n v="1406087940"/>
    <n v="1404141626"/>
    <b v="0"/>
    <x v="77"/>
    <b v="1"/>
    <x v="2530"/>
    <n v="41.405405405405403"/>
    <x v="1"/>
    <s v="plays"/>
    <x v="3452"/>
    <x v="3440"/>
  </r>
  <r>
    <n v="3453"/>
    <s v="'Patagonia' - by Robert George"/>
    <x v="3451"/>
    <n v="300"/>
    <n v="385"/>
    <x v="0"/>
    <x v="1"/>
    <s v="GBP"/>
    <n v="1471130956"/>
    <n v="1465946956"/>
    <b v="0"/>
    <x v="25"/>
    <b v="1"/>
    <x v="2531"/>
    <n v="27.5"/>
    <x v="1"/>
    <s v="plays"/>
    <x v="3453"/>
    <x v="3441"/>
  </r>
  <r>
    <n v="3454"/>
    <s v="The Not So Curious Incident of the Man in the Green Volvo"/>
    <x v="3452"/>
    <n v="700"/>
    <n v="705"/>
    <x v="0"/>
    <x v="1"/>
    <s v="GBP"/>
    <n v="1406825159"/>
    <n v="1404233159"/>
    <b v="0"/>
    <x v="64"/>
    <b v="1"/>
    <x v="2248"/>
    <n v="33.571428571428569"/>
    <x v="1"/>
    <s v="plays"/>
    <x v="3454"/>
    <x v="3442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x v="50"/>
    <b v="1"/>
    <x v="2532"/>
    <n v="145.86956521739131"/>
    <x v="1"/>
    <s v="plays"/>
    <x v="3455"/>
    <x v="3443"/>
  </r>
  <r>
    <n v="3456"/>
    <s v="THIEF"/>
    <x v="3454"/>
    <n v="3000"/>
    <n v="5739"/>
    <x v="0"/>
    <x v="0"/>
    <s v="USD"/>
    <n v="1406876340"/>
    <n v="1404190567"/>
    <b v="0"/>
    <x v="38"/>
    <b v="1"/>
    <x v="2533"/>
    <n v="358.6875"/>
    <x v="1"/>
    <s v="plays"/>
    <x v="3456"/>
    <x v="3444"/>
  </r>
  <r>
    <n v="3457"/>
    <s v="The Impossible Adventures Of Supernova Jones"/>
    <x v="3455"/>
    <n v="2000"/>
    <n v="2804"/>
    <x v="0"/>
    <x v="0"/>
    <s v="USD"/>
    <n v="1423720740"/>
    <n v="1421081857"/>
    <b v="0"/>
    <x v="165"/>
    <b v="1"/>
    <x v="2534"/>
    <n v="50.981818181818184"/>
    <x v="1"/>
    <s v="plays"/>
    <x v="3457"/>
    <x v="3445"/>
  </r>
  <r>
    <n v="3458"/>
    <s v="J. Lee Vocque's BASED ON ACTUAL EVENTS"/>
    <x v="3456"/>
    <n v="978"/>
    <n v="1216"/>
    <x v="0"/>
    <x v="0"/>
    <s v="USD"/>
    <n v="1422937620"/>
    <n v="1420606303"/>
    <b v="0"/>
    <x v="74"/>
    <b v="1"/>
    <x v="2535"/>
    <n v="45.037037037037038"/>
    <x v="1"/>
    <s v="plays"/>
    <x v="3458"/>
    <x v="3446"/>
  </r>
  <r>
    <n v="3459"/>
    <s v="CYRIL THE SQUIRREL a magical children's theatre tour"/>
    <x v="3457"/>
    <n v="500"/>
    <n v="631"/>
    <x v="0"/>
    <x v="1"/>
    <s v="GBP"/>
    <n v="1463743860"/>
    <n v="1461151860"/>
    <b v="0"/>
    <x v="17"/>
    <b v="1"/>
    <x v="2536"/>
    <n v="17.527777777777779"/>
    <x v="1"/>
    <s v="plays"/>
    <x v="3459"/>
    <x v="3447"/>
  </r>
  <r>
    <n v="3460"/>
    <s v="Pushers"/>
    <x v="3458"/>
    <n v="500"/>
    <n v="950"/>
    <x v="0"/>
    <x v="1"/>
    <s v="GBP"/>
    <n v="1408106352"/>
    <n v="1406896752"/>
    <b v="0"/>
    <x v="10"/>
    <b v="1"/>
    <x v="2537"/>
    <n v="50"/>
    <x v="1"/>
    <s v="plays"/>
    <x v="3460"/>
    <x v="3448"/>
  </r>
  <r>
    <n v="3461"/>
    <s v="Foolish Mortals present Shakespeare's Twelfth Night"/>
    <x v="3459"/>
    <n v="500"/>
    <n v="695"/>
    <x v="0"/>
    <x v="0"/>
    <s v="USD"/>
    <n v="1477710000"/>
    <n v="1475248279"/>
    <b v="0"/>
    <x v="8"/>
    <b v="1"/>
    <x v="2538"/>
    <n v="57.916666666666664"/>
    <x v="1"/>
    <s v="plays"/>
    <x v="3461"/>
    <x v="3449"/>
  </r>
  <r>
    <n v="3462"/>
    <s v="Upstart Crows of Santa Fe Stage Weapons"/>
    <x v="3460"/>
    <n v="250"/>
    <n v="505"/>
    <x v="0"/>
    <x v="0"/>
    <s v="USD"/>
    <n v="1436551200"/>
    <n v="1435181628"/>
    <b v="0"/>
    <x v="57"/>
    <b v="1"/>
    <x v="2539"/>
    <n v="29.705882352941178"/>
    <x v="1"/>
    <s v="plays"/>
    <x v="3462"/>
    <x v="3450"/>
  </r>
  <r>
    <n v="3463"/>
    <s v="Uncalled For Presents: Playday Mayday in Toronto!"/>
    <x v="3461"/>
    <n v="10000"/>
    <n v="10338"/>
    <x v="0"/>
    <x v="5"/>
    <s v="CAD"/>
    <n v="1476158340"/>
    <n v="1472594585"/>
    <b v="0"/>
    <x v="229"/>
    <b v="1"/>
    <x v="2540"/>
    <n v="90.684210526315795"/>
    <x v="1"/>
    <s v="plays"/>
    <x v="3463"/>
    <x v="3451"/>
  </r>
  <r>
    <n v="3464"/>
    <s v="SHE! Is History!"/>
    <x v="3462"/>
    <n v="5000"/>
    <n v="5116.18"/>
    <x v="0"/>
    <x v="0"/>
    <s v="USD"/>
    <n v="1471921637"/>
    <n v="1469329637"/>
    <b v="0"/>
    <x v="251"/>
    <b v="1"/>
    <x v="2541"/>
    <n v="55.012688172043013"/>
    <x v="1"/>
    <s v="plays"/>
    <x v="3464"/>
    <x v="3452"/>
  </r>
  <r>
    <n v="3465"/>
    <s v="Crooked Tree Theatre Presents Family Duels"/>
    <x v="3463"/>
    <n v="2000"/>
    <n v="2060"/>
    <x v="0"/>
    <x v="1"/>
    <s v="GBP"/>
    <n v="1439136000"/>
    <n v="1436972472"/>
    <b v="0"/>
    <x v="17"/>
    <b v="1"/>
    <x v="288"/>
    <n v="57.222222222222221"/>
    <x v="1"/>
    <s v="plays"/>
    <x v="3465"/>
    <x v="3453"/>
  </r>
  <r>
    <n v="3466"/>
    <s v="Spotlight Youth Theater Production of Wizard"/>
    <x v="3464"/>
    <n v="3500"/>
    <n v="4450"/>
    <x v="0"/>
    <x v="0"/>
    <s v="USD"/>
    <n v="1461108450"/>
    <n v="1455928050"/>
    <b v="0"/>
    <x v="42"/>
    <b v="1"/>
    <x v="2542"/>
    <n v="72.950819672131146"/>
    <x v="1"/>
    <s v="plays"/>
    <x v="3466"/>
    <x v="3454"/>
  </r>
  <r>
    <n v="3467"/>
    <s v="Venus in Fur, Los Angeles."/>
    <x v="3465"/>
    <n v="3000"/>
    <n v="3030"/>
    <x v="0"/>
    <x v="0"/>
    <s v="USD"/>
    <n v="1426864032"/>
    <n v="1424275632"/>
    <b v="0"/>
    <x v="5"/>
    <b v="1"/>
    <x v="50"/>
    <n v="64.468085106382972"/>
    <x v="1"/>
    <s v="plays"/>
    <x v="3467"/>
    <x v="3455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x v="57"/>
    <b v="1"/>
    <x v="2543"/>
    <n v="716.35294117647061"/>
    <x v="1"/>
    <s v="plays"/>
    <x v="3468"/>
    <x v="3456"/>
  </r>
  <r>
    <n v="3469"/>
    <s v="An Evening of Original One Acts"/>
    <x v="3467"/>
    <n v="2800"/>
    <n v="3175"/>
    <x v="0"/>
    <x v="0"/>
    <s v="USD"/>
    <n v="1461857045"/>
    <n v="1459265045"/>
    <b v="0"/>
    <x v="287"/>
    <b v="1"/>
    <x v="2544"/>
    <n v="50.396825396825399"/>
    <x v="1"/>
    <s v="plays"/>
    <x v="3469"/>
    <x v="3457"/>
  </r>
  <r>
    <n v="3470"/>
    <s v="She Kills Monsters"/>
    <x v="3468"/>
    <n v="250"/>
    <n v="375"/>
    <x v="0"/>
    <x v="0"/>
    <s v="USD"/>
    <n v="1468618680"/>
    <n v="1465345902"/>
    <b v="0"/>
    <x v="82"/>
    <b v="1"/>
    <x v="2111"/>
    <n v="41.666666666666664"/>
    <x v="1"/>
    <s v="plays"/>
    <x v="3470"/>
    <x v="3458"/>
  </r>
  <r>
    <n v="3471"/>
    <s v="Different is Dangerous"/>
    <x v="3469"/>
    <n v="500"/>
    <n v="1073"/>
    <x v="0"/>
    <x v="1"/>
    <s v="GBP"/>
    <n v="1409515200"/>
    <n v="1405971690"/>
    <b v="0"/>
    <x v="209"/>
    <b v="1"/>
    <x v="2545"/>
    <n v="35.766666666666666"/>
    <x v="1"/>
    <s v="plays"/>
    <x v="3471"/>
    <x v="3459"/>
  </r>
  <r>
    <n v="3472"/>
    <s v="Dandelion Theatre: 'Body Awareness' by Annie Baker"/>
    <x v="3470"/>
    <n v="2000"/>
    <n v="2041"/>
    <x v="0"/>
    <x v="0"/>
    <s v="USD"/>
    <n v="1415253540"/>
    <n v="1413432331"/>
    <b v="0"/>
    <x v="23"/>
    <b v="1"/>
    <x v="2546"/>
    <n v="88.739130434782609"/>
    <x v="1"/>
    <s v="plays"/>
    <x v="3472"/>
    <x v="3460"/>
  </r>
  <r>
    <n v="3473"/>
    <s v="King Sisyphus"/>
    <x v="3471"/>
    <n v="4900"/>
    <n v="4900"/>
    <x v="0"/>
    <x v="0"/>
    <s v="USD"/>
    <n v="1426883220"/>
    <n v="1425067296"/>
    <b v="0"/>
    <x v="51"/>
    <b v="1"/>
    <x v="31"/>
    <n v="148.4848484848485"/>
    <x v="1"/>
    <s v="plays"/>
    <x v="3473"/>
    <x v="3461"/>
  </r>
  <r>
    <n v="3474"/>
    <s v="Be Prepared"/>
    <x v="3472"/>
    <n v="2000"/>
    <n v="2020"/>
    <x v="0"/>
    <x v="1"/>
    <s v="GBP"/>
    <n v="1469016131"/>
    <n v="1466424131"/>
    <b v="0"/>
    <x v="70"/>
    <b v="1"/>
    <x v="50"/>
    <n v="51.794871794871796"/>
    <x v="1"/>
    <s v="plays"/>
    <x v="3474"/>
    <x v="3462"/>
  </r>
  <r>
    <n v="3475"/>
    <s v="Score"/>
    <x v="3473"/>
    <n v="300"/>
    <n v="340"/>
    <x v="0"/>
    <x v="1"/>
    <s v="GBP"/>
    <n v="1414972800"/>
    <n v="1412629704"/>
    <b v="0"/>
    <x v="57"/>
    <b v="1"/>
    <x v="1614"/>
    <n v="20"/>
    <x v="1"/>
    <s v="plays"/>
    <x v="3475"/>
    <x v="3463"/>
  </r>
  <r>
    <n v="3476"/>
    <s v="REBATEnsemble Presents: ICONS - The Martin Show"/>
    <x v="3474"/>
    <n v="300"/>
    <n v="312"/>
    <x v="0"/>
    <x v="0"/>
    <s v="USD"/>
    <n v="1414378800"/>
    <n v="1412836990"/>
    <b v="0"/>
    <x v="79"/>
    <b v="1"/>
    <x v="87"/>
    <n v="52"/>
    <x v="1"/>
    <s v="plays"/>
    <x v="3476"/>
    <x v="3464"/>
  </r>
  <r>
    <n v="3477"/>
    <s v="PCSF's Biannual 24-Hour Play Festival"/>
    <x v="3475"/>
    <n v="1800"/>
    <n v="2076"/>
    <x v="0"/>
    <x v="0"/>
    <s v="USD"/>
    <n v="1431831600"/>
    <n v="1430761243"/>
    <b v="0"/>
    <x v="70"/>
    <b v="1"/>
    <x v="1288"/>
    <n v="53.230769230769234"/>
    <x v="1"/>
    <s v="plays"/>
    <x v="3477"/>
    <x v="3465"/>
  </r>
  <r>
    <n v="3478"/>
    <s v="Measure for Measure"/>
    <x v="3476"/>
    <n v="2000"/>
    <n v="2257"/>
    <x v="0"/>
    <x v="0"/>
    <s v="USD"/>
    <n v="1426539600"/>
    <n v="1424296822"/>
    <b v="0"/>
    <x v="7"/>
    <b v="1"/>
    <x v="2547"/>
    <n v="39.596491228070178"/>
    <x v="1"/>
    <s v="plays"/>
    <x v="3478"/>
    <x v="3466"/>
  </r>
  <r>
    <n v="3479"/>
    <s v="Civil Rogues"/>
    <x v="3477"/>
    <n v="1500"/>
    <n v="1918"/>
    <x v="0"/>
    <x v="1"/>
    <s v="GBP"/>
    <n v="1403382680"/>
    <n v="1400790680"/>
    <b v="0"/>
    <x v="66"/>
    <b v="1"/>
    <x v="2548"/>
    <n v="34.25"/>
    <x v="1"/>
    <s v="plays"/>
    <x v="3479"/>
    <x v="3467"/>
  </r>
  <r>
    <n v="3480"/>
    <s v="Georgia - the full cast production"/>
    <x v="3478"/>
    <n v="1500"/>
    <n v="2140"/>
    <x v="0"/>
    <x v="0"/>
    <s v="USD"/>
    <n v="1436562000"/>
    <n v="1434440227"/>
    <b v="0"/>
    <x v="62"/>
    <b v="1"/>
    <x v="2549"/>
    <n v="164.61538461538461"/>
    <x v="1"/>
    <s v="plays"/>
    <x v="3480"/>
    <x v="3468"/>
  </r>
  <r>
    <n v="3481"/>
    <s v="FIX THE FITZ"/>
    <x v="3479"/>
    <n v="10000"/>
    <n v="11880"/>
    <x v="0"/>
    <x v="2"/>
    <s v="AUD"/>
    <n v="1420178188"/>
    <n v="1418709388"/>
    <b v="0"/>
    <x v="195"/>
    <b v="1"/>
    <x v="2395"/>
    <n v="125.05263157894737"/>
    <x v="1"/>
    <s v="plays"/>
    <x v="3481"/>
    <x v="3469"/>
  </r>
  <r>
    <n v="3482"/>
    <s v="Old Trunk - Edinburgh 2014"/>
    <x v="3480"/>
    <n v="3000"/>
    <n v="4150"/>
    <x v="0"/>
    <x v="1"/>
    <s v="GBP"/>
    <n v="1404671466"/>
    <n v="1402079466"/>
    <b v="0"/>
    <x v="144"/>
    <b v="1"/>
    <x v="2550"/>
    <n v="51.875"/>
    <x v="1"/>
    <s v="plays"/>
    <x v="3482"/>
    <x v="3470"/>
  </r>
  <r>
    <n v="3483"/>
    <s v="The Faculty Lounge"/>
    <x v="3481"/>
    <n v="3350"/>
    <n v="5358"/>
    <x v="0"/>
    <x v="0"/>
    <s v="USD"/>
    <n v="1404403381"/>
    <n v="1401811381"/>
    <b v="0"/>
    <x v="182"/>
    <b v="1"/>
    <x v="2551"/>
    <n v="40.285714285714285"/>
    <x v="1"/>
    <s v="plays"/>
    <x v="3483"/>
    <x v="3471"/>
  </r>
  <r>
    <n v="3484"/>
    <s v="Macbeth in the Basement"/>
    <x v="3482"/>
    <n v="2500"/>
    <n v="2856"/>
    <x v="0"/>
    <x v="0"/>
    <s v="USD"/>
    <n v="1466014499"/>
    <n v="1463422499"/>
    <b v="0"/>
    <x v="34"/>
    <b v="1"/>
    <x v="2552"/>
    <n v="64.909090909090907"/>
    <x v="1"/>
    <s v="plays"/>
    <x v="3484"/>
    <x v="3472"/>
  </r>
  <r>
    <n v="3485"/>
    <s v="An Evening with Sarah Pettyfer"/>
    <x v="3483"/>
    <n v="1650"/>
    <n v="1660"/>
    <x v="0"/>
    <x v="0"/>
    <s v="USD"/>
    <n v="1454431080"/>
    <n v="1451839080"/>
    <b v="0"/>
    <x v="209"/>
    <b v="1"/>
    <x v="2553"/>
    <n v="55.333333333333336"/>
    <x v="1"/>
    <s v="plays"/>
    <x v="3485"/>
    <x v="3473"/>
  </r>
  <r>
    <n v="3486"/>
    <s v="Might As Well Live: Dorothy Parker Does Hollywood Fringe"/>
    <x v="3484"/>
    <n v="3000"/>
    <n v="4656"/>
    <x v="0"/>
    <x v="0"/>
    <s v="USD"/>
    <n v="1433314740"/>
    <n v="1430600401"/>
    <b v="0"/>
    <x v="66"/>
    <b v="1"/>
    <x v="26"/>
    <n v="83.142857142857139"/>
    <x v="1"/>
    <s v="plays"/>
    <x v="3486"/>
    <x v="3474"/>
  </r>
  <r>
    <n v="3487"/>
    <s v="Jericho Creek"/>
    <x v="3485"/>
    <n v="2000"/>
    <n v="2555"/>
    <x v="0"/>
    <x v="1"/>
    <s v="GBP"/>
    <n v="1435185252"/>
    <n v="1432593252"/>
    <b v="0"/>
    <x v="36"/>
    <b v="1"/>
    <x v="92"/>
    <n v="38.712121212121211"/>
    <x v="1"/>
    <s v="plays"/>
    <x v="3487"/>
    <x v="3475"/>
  </r>
  <r>
    <n v="3488"/>
    <s v="Gorilla Theater Productions Presents: Phase 3"/>
    <x v="3486"/>
    <n v="3000"/>
    <n v="3636"/>
    <x v="0"/>
    <x v="0"/>
    <s v="USD"/>
    <n v="1429286400"/>
    <n v="1427221560"/>
    <b v="0"/>
    <x v="60"/>
    <b v="1"/>
    <x v="1247"/>
    <n v="125.37931034482759"/>
    <x v="1"/>
    <s v="plays"/>
    <x v="3488"/>
    <x v="347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x v="250"/>
    <b v="1"/>
    <x v="2554"/>
    <n v="78.263888888888886"/>
    <x v="1"/>
    <s v="plays"/>
    <x v="3489"/>
    <x v="3477"/>
  </r>
  <r>
    <n v="3490"/>
    <s v="2016 Next Stage Residents Class Presents: When She Had Wings"/>
    <x v="3488"/>
    <n v="1000"/>
    <n v="1275"/>
    <x v="0"/>
    <x v="0"/>
    <s v="USD"/>
    <n v="1460574924"/>
    <n v="1457982924"/>
    <b v="0"/>
    <x v="74"/>
    <b v="1"/>
    <x v="1901"/>
    <n v="47.222222222222221"/>
    <x v="1"/>
    <s v="plays"/>
    <x v="3490"/>
    <x v="3478"/>
  </r>
  <r>
    <n v="3491"/>
    <s v="William Shakespeare's The Tempest"/>
    <x v="3489"/>
    <n v="500"/>
    <n v="791"/>
    <x v="0"/>
    <x v="0"/>
    <s v="USD"/>
    <n v="1431928784"/>
    <n v="1430114384"/>
    <b v="0"/>
    <x v="73"/>
    <b v="1"/>
    <x v="2555"/>
    <n v="79.099999999999994"/>
    <x v="1"/>
    <s v="plays"/>
    <x v="3491"/>
    <x v="3479"/>
  </r>
  <r>
    <n v="3492"/>
    <s v="The Man from Willow's Brook, a new play by Kevin Kordis"/>
    <x v="3490"/>
    <n v="3800"/>
    <n v="4000.22"/>
    <x v="0"/>
    <x v="0"/>
    <s v="USD"/>
    <n v="1445818397"/>
    <n v="1442794397"/>
    <b v="0"/>
    <x v="2"/>
    <b v="1"/>
    <x v="2556"/>
    <n v="114.29199999999999"/>
    <x v="1"/>
    <s v="plays"/>
    <x v="3492"/>
    <x v="3480"/>
  </r>
  <r>
    <n v="3493"/>
    <s v="Not Your Garden Variety Theater"/>
    <x v="3491"/>
    <n v="1500"/>
    <n v="1500"/>
    <x v="0"/>
    <x v="0"/>
    <s v="USD"/>
    <n v="1408252260"/>
    <n v="1406580436"/>
    <b v="0"/>
    <x v="60"/>
    <b v="1"/>
    <x v="31"/>
    <n v="51.724137931034484"/>
    <x v="1"/>
    <s v="plays"/>
    <x v="3493"/>
    <x v="3481"/>
  </r>
  <r>
    <n v="3494"/>
    <s v="Special in a Bad Way"/>
    <x v="3492"/>
    <n v="400"/>
    <n v="400"/>
    <x v="0"/>
    <x v="0"/>
    <s v="USD"/>
    <n v="1480140000"/>
    <n v="1479186575"/>
    <b v="0"/>
    <x v="62"/>
    <b v="1"/>
    <x v="31"/>
    <n v="30.76923076923077"/>
    <x v="1"/>
    <s v="plays"/>
    <x v="3494"/>
    <x v="3482"/>
  </r>
  <r>
    <n v="3495"/>
    <s v="The Village - one woman show"/>
    <x v="3493"/>
    <n v="5000"/>
    <n v="5343"/>
    <x v="0"/>
    <x v="5"/>
    <s v="CAD"/>
    <n v="1414862280"/>
    <n v="1412360309"/>
    <b v="0"/>
    <x v="250"/>
    <b v="1"/>
    <x v="2557"/>
    <n v="74.208333333333329"/>
    <x v="1"/>
    <s v="plays"/>
    <x v="3495"/>
    <x v="3483"/>
  </r>
  <r>
    <n v="3496"/>
    <s v="Resurrecting LIZZIE BORDEN LIVE"/>
    <x v="3494"/>
    <n v="3000"/>
    <n v="3732"/>
    <x v="0"/>
    <x v="0"/>
    <s v="USD"/>
    <n v="1473625166"/>
    <n v="1470169166"/>
    <b v="0"/>
    <x v="76"/>
    <b v="1"/>
    <x v="2558"/>
    <n v="47.846153846153847"/>
    <x v="1"/>
    <s v="plays"/>
    <x v="3496"/>
    <x v="3484"/>
  </r>
  <r>
    <n v="3497"/>
    <s v="Send SACKERSON to SD Fringe"/>
    <x v="3495"/>
    <n v="1551"/>
    <n v="1686"/>
    <x v="0"/>
    <x v="0"/>
    <s v="USD"/>
    <n v="1464904800"/>
    <n v="1463852904"/>
    <b v="0"/>
    <x v="72"/>
    <b v="1"/>
    <x v="2559"/>
    <n v="34.408163265306122"/>
    <x v="1"/>
    <s v="plays"/>
    <x v="3497"/>
    <x v="3485"/>
  </r>
  <r>
    <n v="3498"/>
    <s v="Mamahood: turn and face the strange"/>
    <x v="3496"/>
    <n v="1650"/>
    <n v="1690"/>
    <x v="0"/>
    <x v="5"/>
    <s v="CAD"/>
    <n v="1464471840"/>
    <n v="1459309704"/>
    <b v="0"/>
    <x v="288"/>
    <b v="1"/>
    <x v="2560"/>
    <n v="40.238095238095241"/>
    <x v="1"/>
    <s v="plays"/>
    <x v="3498"/>
    <x v="3486"/>
  </r>
  <r>
    <n v="3499"/>
    <s v="Fefu and Her Friends"/>
    <x v="3497"/>
    <n v="2000"/>
    <n v="2110"/>
    <x v="0"/>
    <x v="0"/>
    <s v="USD"/>
    <n v="1435733940"/>
    <n v="1431046325"/>
    <b v="0"/>
    <x v="2"/>
    <b v="1"/>
    <x v="269"/>
    <n v="60.285714285714285"/>
    <x v="1"/>
    <s v="plays"/>
    <x v="3499"/>
    <x v="3487"/>
  </r>
  <r>
    <n v="3500"/>
    <s v="The Glass Menagerie: Independent Student-Run Production"/>
    <x v="3498"/>
    <n v="1000"/>
    <n v="1063"/>
    <x v="0"/>
    <x v="0"/>
    <s v="USD"/>
    <n v="1457326740"/>
    <n v="1455919438"/>
    <b v="0"/>
    <x v="288"/>
    <b v="1"/>
    <x v="2561"/>
    <n v="25.30952380952381"/>
    <x v="1"/>
    <s v="plays"/>
    <x v="3500"/>
    <x v="3488"/>
  </r>
  <r>
    <n v="3501"/>
    <s v="Pig by Alex Oates (London Run)"/>
    <x v="3499"/>
    <n v="1500"/>
    <n v="1510"/>
    <x v="0"/>
    <x v="1"/>
    <s v="GBP"/>
    <n v="1441995595"/>
    <n v="1439835595"/>
    <b v="0"/>
    <x v="288"/>
    <b v="1"/>
    <x v="17"/>
    <n v="35.952380952380949"/>
    <x v="1"/>
    <s v="plays"/>
    <x v="3501"/>
    <x v="3489"/>
  </r>
  <r>
    <n v="3502"/>
    <s v="Dickhead"/>
    <x v="3500"/>
    <n v="4000"/>
    <n v="4216"/>
    <x v="0"/>
    <x v="0"/>
    <s v="USD"/>
    <n v="1458100740"/>
    <n v="1456862924"/>
    <b v="0"/>
    <x v="162"/>
    <b v="1"/>
    <x v="2562"/>
    <n v="136"/>
    <x v="1"/>
    <s v="plays"/>
    <x v="3502"/>
    <x v="3490"/>
  </r>
  <r>
    <n v="3503"/>
    <s v="Tarantella"/>
    <x v="3501"/>
    <n v="2500"/>
    <n v="2689"/>
    <x v="0"/>
    <x v="1"/>
    <s v="GBP"/>
    <n v="1469359728"/>
    <n v="1466767728"/>
    <b v="0"/>
    <x v="44"/>
    <b v="1"/>
    <x v="2563"/>
    <n v="70.763157894736835"/>
    <x v="1"/>
    <s v="plays"/>
    <x v="3503"/>
    <x v="3491"/>
  </r>
  <r>
    <n v="3504"/>
    <s v="Sterling Lion Theater Company"/>
    <x v="3502"/>
    <n v="1000"/>
    <n v="1000"/>
    <x v="0"/>
    <x v="0"/>
    <s v="USD"/>
    <n v="1447959491"/>
    <n v="1445363891"/>
    <b v="0"/>
    <x v="22"/>
    <b v="1"/>
    <x v="31"/>
    <n v="125"/>
    <x v="1"/>
    <s v="plays"/>
    <x v="3504"/>
    <x v="3492"/>
  </r>
  <r>
    <n v="3505"/>
    <s v="Second Act: The Four Disgracers"/>
    <x v="3503"/>
    <n v="2500"/>
    <n v="2594"/>
    <x v="0"/>
    <x v="0"/>
    <s v="USD"/>
    <n v="1399953600"/>
    <n v="1398983245"/>
    <b v="0"/>
    <x v="70"/>
    <b v="1"/>
    <x v="2564"/>
    <n v="66.512820512820511"/>
    <x v="1"/>
    <s v="plays"/>
    <x v="3505"/>
    <x v="3493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x v="60"/>
    <b v="1"/>
    <x v="1240"/>
    <n v="105"/>
    <x v="1"/>
    <s v="plays"/>
    <x v="3506"/>
    <x v="3494"/>
  </r>
  <r>
    <n v="3507"/>
    <s v="The Chameleon Fools Theatre Troupe Project"/>
    <x v="3505"/>
    <n v="10000"/>
    <n v="10440"/>
    <x v="0"/>
    <x v="0"/>
    <s v="USD"/>
    <n v="1464732537"/>
    <n v="1462140537"/>
    <b v="0"/>
    <x v="250"/>
    <b v="1"/>
    <x v="2565"/>
    <n v="145"/>
    <x v="1"/>
    <s v="plays"/>
    <x v="3507"/>
    <x v="3495"/>
  </r>
  <r>
    <n v="3508"/>
    <s v="Roll The Dice Theatre Company"/>
    <x v="3506"/>
    <n v="100"/>
    <n v="180"/>
    <x v="0"/>
    <x v="1"/>
    <s v="GBP"/>
    <n v="1462914000"/>
    <n v="1460914253"/>
    <b v="0"/>
    <x v="41"/>
    <b v="1"/>
    <x v="2238"/>
    <n v="12"/>
    <x v="1"/>
    <s v="plays"/>
    <x v="3508"/>
    <x v="3496"/>
  </r>
  <r>
    <n v="3509"/>
    <s v="PL@Y, an all-original fusion of comedy, rock, and dance"/>
    <x v="3507"/>
    <n v="3000"/>
    <n v="3190"/>
    <x v="0"/>
    <x v="0"/>
    <s v="USD"/>
    <n v="1416545700"/>
    <n v="1415392666"/>
    <b v="0"/>
    <x v="51"/>
    <b v="1"/>
    <x v="2566"/>
    <n v="96.666666666666671"/>
    <x v="1"/>
    <s v="plays"/>
    <x v="3509"/>
    <x v="3497"/>
  </r>
  <r>
    <n v="3510"/>
    <s v="Shakespeare in the Park: Much Ado About Nothing"/>
    <x v="3508"/>
    <n v="900"/>
    <n v="905"/>
    <x v="0"/>
    <x v="0"/>
    <s v="USD"/>
    <n v="1404312846"/>
    <n v="1402584846"/>
    <b v="0"/>
    <x v="41"/>
    <b v="1"/>
    <x v="2567"/>
    <n v="60.333333333333336"/>
    <x v="1"/>
    <s v="plays"/>
    <x v="3510"/>
    <x v="3498"/>
  </r>
  <r>
    <n v="3511"/>
    <s v="Silent Planet"/>
    <x v="3509"/>
    <n v="1500"/>
    <n v="1518"/>
    <x v="0"/>
    <x v="1"/>
    <s v="GBP"/>
    <n v="1415385000"/>
    <n v="1413406695"/>
    <b v="0"/>
    <x v="10"/>
    <b v="1"/>
    <x v="2568"/>
    <n v="79.89473684210526"/>
    <x v="1"/>
    <s v="plays"/>
    <x v="3511"/>
    <x v="3499"/>
  </r>
  <r>
    <n v="3512"/>
    <s v="With My Eyes Wide Open"/>
    <x v="3510"/>
    <n v="1000"/>
    <n v="1000"/>
    <x v="0"/>
    <x v="1"/>
    <s v="GBP"/>
    <n v="1429789992"/>
    <n v="1424609592"/>
    <b v="0"/>
    <x v="57"/>
    <b v="1"/>
    <x v="31"/>
    <n v="58.823529411764703"/>
    <x v="1"/>
    <s v="plays"/>
    <x v="3512"/>
    <x v="3500"/>
  </r>
  <r>
    <n v="3513"/>
    <s v="Send Truth AND Consequences To TNT's 2014 Youth Conference"/>
    <x v="3511"/>
    <n v="2800"/>
    <n v="3315"/>
    <x v="0"/>
    <x v="0"/>
    <s v="USD"/>
    <n v="1401857940"/>
    <n v="1400725112"/>
    <b v="0"/>
    <x v="34"/>
    <b v="1"/>
    <x v="2569"/>
    <n v="75.340909090909093"/>
    <x v="1"/>
    <s v="plays"/>
    <x v="3513"/>
    <x v="3501"/>
  </r>
  <r>
    <n v="3514"/>
    <s v="In the Hours Before the Bars Open, a play by Nate HarpÃ©l"/>
    <x v="3512"/>
    <n v="500"/>
    <n v="550"/>
    <x v="0"/>
    <x v="0"/>
    <s v="USD"/>
    <n v="1422853140"/>
    <n v="1421439552"/>
    <b v="0"/>
    <x v="73"/>
    <b v="1"/>
    <x v="1007"/>
    <n v="55"/>
    <x v="1"/>
    <s v="plays"/>
    <x v="3514"/>
    <x v="3502"/>
  </r>
  <r>
    <n v="3515"/>
    <s v="Twelfth Night by William Shakespeare"/>
    <x v="3513"/>
    <n v="3000"/>
    <n v="3080"/>
    <x v="0"/>
    <x v="0"/>
    <s v="USD"/>
    <n v="1433097171"/>
    <n v="1430505171"/>
    <b v="0"/>
    <x v="67"/>
    <b v="1"/>
    <x v="2570"/>
    <n v="66.956521739130437"/>
    <x v="1"/>
    <s v="plays"/>
    <x v="3515"/>
    <x v="3503"/>
  </r>
  <r>
    <n v="3516"/>
    <s v="The March of the Bonus Army"/>
    <x v="3514"/>
    <n v="2500"/>
    <n v="2500"/>
    <x v="0"/>
    <x v="0"/>
    <s v="USD"/>
    <n v="1410145200"/>
    <n v="1407197670"/>
    <b v="0"/>
    <x v="202"/>
    <b v="1"/>
    <x v="31"/>
    <n v="227.27272727272728"/>
    <x v="1"/>
    <s v="plays"/>
    <x v="3516"/>
    <x v="3504"/>
  </r>
  <r>
    <n v="3517"/>
    <s v="A Bright Room Called Day by Tony Kushner"/>
    <x v="3515"/>
    <n v="4000"/>
    <n v="4000"/>
    <x v="0"/>
    <x v="1"/>
    <s v="GBP"/>
    <n v="1404471600"/>
    <n v="1401910634"/>
    <b v="0"/>
    <x v="62"/>
    <b v="1"/>
    <x v="31"/>
    <n v="307.69230769230768"/>
    <x v="1"/>
    <s v="plays"/>
    <x v="3517"/>
    <x v="3505"/>
  </r>
  <r>
    <n v="3518"/>
    <s v="BEASTS OF BAVERLY GROVE"/>
    <x v="3516"/>
    <n v="1500"/>
    <n v="1650.69"/>
    <x v="0"/>
    <x v="0"/>
    <s v="USD"/>
    <n v="1412259660"/>
    <n v="1410461299"/>
    <b v="0"/>
    <x v="51"/>
    <b v="1"/>
    <x v="2571"/>
    <n v="50.020909090909093"/>
    <x v="1"/>
    <s v="plays"/>
    <x v="3518"/>
    <x v="3506"/>
  </r>
  <r>
    <n v="3519"/>
    <s v="Bookstory"/>
    <x v="3517"/>
    <n v="2000"/>
    <n v="2027"/>
    <x v="0"/>
    <x v="1"/>
    <s v="GBP"/>
    <n v="1425478950"/>
    <n v="1422886950"/>
    <b v="0"/>
    <x v="33"/>
    <b v="1"/>
    <x v="40"/>
    <n v="72.392857142857139"/>
    <x v="1"/>
    <s v="plays"/>
    <x v="3519"/>
    <x v="3507"/>
  </r>
  <r>
    <n v="3520"/>
    <s v="Protocols"/>
    <x v="3518"/>
    <n v="2000"/>
    <n v="2015"/>
    <x v="0"/>
    <x v="1"/>
    <s v="GBP"/>
    <n v="1441547220"/>
    <n v="1439322412"/>
    <b v="0"/>
    <x v="64"/>
    <b v="1"/>
    <x v="1266"/>
    <n v="95.952380952380949"/>
    <x v="1"/>
    <s v="plays"/>
    <x v="3520"/>
    <x v="3508"/>
  </r>
  <r>
    <n v="3521"/>
    <s v="As the Naked Lead the Blind (Play)"/>
    <x v="3519"/>
    <n v="350"/>
    <n v="593"/>
    <x v="0"/>
    <x v="0"/>
    <s v="USD"/>
    <n v="1411980020"/>
    <n v="1409388020"/>
    <b v="0"/>
    <x v="62"/>
    <b v="1"/>
    <x v="2572"/>
    <n v="45.615384615384613"/>
    <x v="1"/>
    <s v="plays"/>
    <x v="3521"/>
    <x v="3509"/>
  </r>
  <r>
    <n v="3522"/>
    <s v="'Over the Top: The true-life tale of Dorothy Lawrence'"/>
    <x v="3520"/>
    <n v="1395"/>
    <n v="1395"/>
    <x v="0"/>
    <x v="1"/>
    <s v="GBP"/>
    <n v="1442311560"/>
    <n v="1439924246"/>
    <b v="0"/>
    <x v="69"/>
    <b v="1"/>
    <x v="31"/>
    <n v="41.029411764705884"/>
    <x v="1"/>
    <s v="plays"/>
    <x v="3522"/>
    <x v="3510"/>
  </r>
  <r>
    <n v="3523"/>
    <s v="Magnificence"/>
    <x v="3521"/>
    <n v="4000"/>
    <n v="4546"/>
    <x v="0"/>
    <x v="1"/>
    <s v="GBP"/>
    <n v="1474844400"/>
    <n v="1469871148"/>
    <b v="0"/>
    <x v="144"/>
    <b v="1"/>
    <x v="2573"/>
    <n v="56.825000000000003"/>
    <x v="1"/>
    <s v="plays"/>
    <x v="3523"/>
    <x v="3511"/>
  </r>
  <r>
    <n v="3524"/>
    <s v="Sweet, Sweet Spirit"/>
    <x v="3522"/>
    <n v="10000"/>
    <n v="10156"/>
    <x v="0"/>
    <x v="0"/>
    <s v="USD"/>
    <n v="1410580800"/>
    <n v="1409336373"/>
    <b v="0"/>
    <x v="142"/>
    <b v="1"/>
    <x v="2574"/>
    <n v="137.24324324324326"/>
    <x v="1"/>
    <s v="plays"/>
    <x v="3524"/>
    <x v="3512"/>
  </r>
  <r>
    <n v="3525"/>
    <s v="Talk to Me Like The Rain and Let Me Listen"/>
    <x v="3523"/>
    <n v="500"/>
    <n v="530"/>
    <x v="0"/>
    <x v="0"/>
    <s v="USD"/>
    <n v="1439136000"/>
    <n v="1438188106"/>
    <b v="0"/>
    <x v="63"/>
    <b v="1"/>
    <x v="938"/>
    <n v="75.714285714285708"/>
    <x v="1"/>
    <s v="plays"/>
    <x v="3525"/>
    <x v="3453"/>
  </r>
  <r>
    <n v="3526"/>
    <s v="Human, Kind Theater Project"/>
    <x v="3524"/>
    <n v="3300"/>
    <n v="3366"/>
    <x v="0"/>
    <x v="0"/>
    <s v="USD"/>
    <n v="1461823140"/>
    <n v="1459411371"/>
    <b v="0"/>
    <x v="69"/>
    <b v="1"/>
    <x v="607"/>
    <n v="99"/>
    <x v="1"/>
    <s v="plays"/>
    <x v="3526"/>
    <x v="3513"/>
  </r>
  <r>
    <n v="3527"/>
    <s v="Darryl Reuben Hall's THE DINNER Nat'l Premiere in NY Fest!"/>
    <x v="3525"/>
    <n v="6000"/>
    <n v="7015"/>
    <x v="0"/>
    <x v="0"/>
    <s v="USD"/>
    <n v="1436587140"/>
    <n v="1434069205"/>
    <b v="0"/>
    <x v="48"/>
    <b v="1"/>
    <x v="2575"/>
    <n v="81.569767441860463"/>
    <x v="1"/>
    <s v="plays"/>
    <x v="3527"/>
    <x v="3514"/>
  </r>
  <r>
    <n v="3528"/>
    <s v="World premiere of BIRTHDAY SUIT at the Old Red Lion"/>
    <x v="3526"/>
    <n v="1650"/>
    <n v="1669"/>
    <x v="0"/>
    <x v="1"/>
    <s v="GBP"/>
    <n v="1484740918"/>
    <n v="1483012918"/>
    <b v="0"/>
    <x v="77"/>
    <b v="1"/>
    <x v="2576"/>
    <n v="45.108108108108105"/>
    <x v="1"/>
    <s v="plays"/>
    <x v="3528"/>
    <x v="3515"/>
  </r>
  <r>
    <n v="3529"/>
    <s v="Face Off Theatre Company Inaugural Season 2015-2016"/>
    <x v="3527"/>
    <n v="500"/>
    <n v="660"/>
    <x v="0"/>
    <x v="0"/>
    <s v="USD"/>
    <n v="1436749200"/>
    <n v="1434997018"/>
    <b v="0"/>
    <x v="59"/>
    <b v="1"/>
    <x v="2577"/>
    <n v="36.666666666666664"/>
    <x v="1"/>
    <s v="plays"/>
    <x v="3529"/>
    <x v="3516"/>
  </r>
  <r>
    <n v="3530"/>
    <s v="Far From Fiction"/>
    <x v="3528"/>
    <n v="2750"/>
    <n v="2750"/>
    <x v="0"/>
    <x v="1"/>
    <s v="GBP"/>
    <n v="1460318400"/>
    <n v="1457881057"/>
    <b v="0"/>
    <x v="19"/>
    <b v="1"/>
    <x v="31"/>
    <n v="125"/>
    <x v="1"/>
    <s v="plays"/>
    <x v="3530"/>
    <x v="3517"/>
  </r>
  <r>
    <n v="3531"/>
    <s v="The Reinvention of Lily Johnson"/>
    <x v="3529"/>
    <n v="1000"/>
    <n v="1280"/>
    <x v="0"/>
    <x v="0"/>
    <s v="USD"/>
    <n v="1467301334"/>
    <n v="1464709334"/>
    <b v="0"/>
    <x v="55"/>
    <b v="1"/>
    <x v="602"/>
    <n v="49.230769230769234"/>
    <x v="1"/>
    <s v="plays"/>
    <x v="3531"/>
    <x v="3518"/>
  </r>
  <r>
    <n v="3532"/>
    <s v="&quot;I Will Speak For Myself&quot;"/>
    <x v="3530"/>
    <n v="960"/>
    <n v="1142"/>
    <x v="0"/>
    <x v="0"/>
    <s v="USD"/>
    <n v="1411012740"/>
    <n v="1409667827"/>
    <b v="0"/>
    <x v="74"/>
    <b v="1"/>
    <x v="2578"/>
    <n v="42.296296296296298"/>
    <x v="1"/>
    <s v="plays"/>
    <x v="3532"/>
    <x v="3519"/>
  </r>
  <r>
    <n v="3533"/>
    <s v="Young Philosophers Theater Company Winter Productions"/>
    <x v="3531"/>
    <n v="500"/>
    <n v="631"/>
    <x v="0"/>
    <x v="0"/>
    <s v="USD"/>
    <n v="1447269367"/>
    <n v="1444673767"/>
    <b v="0"/>
    <x v="22"/>
    <b v="1"/>
    <x v="2536"/>
    <n v="78.875"/>
    <x v="1"/>
    <s v="plays"/>
    <x v="3533"/>
    <x v="3520"/>
  </r>
  <r>
    <n v="3534"/>
    <s v="Night of Ashes"/>
    <x v="3532"/>
    <n v="5000"/>
    <n v="7810"/>
    <x v="0"/>
    <x v="0"/>
    <s v="USD"/>
    <n v="1443711623"/>
    <n v="1440687623"/>
    <b v="0"/>
    <x v="386"/>
    <b v="1"/>
    <x v="2579"/>
    <n v="38.284313725490193"/>
    <x v="1"/>
    <s v="plays"/>
    <x v="3534"/>
    <x v="3521"/>
  </r>
  <r>
    <n v="3535"/>
    <s v="Twelve Angry Women"/>
    <x v="3533"/>
    <n v="2000"/>
    <n v="2063"/>
    <x v="0"/>
    <x v="1"/>
    <s v="GBP"/>
    <n v="1443808800"/>
    <n v="1441120910"/>
    <b v="0"/>
    <x v="67"/>
    <b v="1"/>
    <x v="2580"/>
    <n v="44.847826086956523"/>
    <x v="1"/>
    <s v="plays"/>
    <x v="3535"/>
    <x v="1804"/>
  </r>
  <r>
    <n v="3536"/>
    <s v="Paria Exchange at Dave's Leicester Comedy Festival"/>
    <x v="3534"/>
    <n v="150"/>
    <n v="230"/>
    <x v="0"/>
    <x v="1"/>
    <s v="GBP"/>
    <n v="1450612740"/>
    <n v="1448040425"/>
    <b v="0"/>
    <x v="57"/>
    <b v="1"/>
    <x v="71"/>
    <n v="13.529411764705882"/>
    <x v="1"/>
    <s v="plays"/>
    <x v="3536"/>
    <x v="3522"/>
  </r>
  <r>
    <n v="3537"/>
    <s v="The Untold Tales of the Brothers Grimm"/>
    <x v="3535"/>
    <n v="675"/>
    <n v="1218"/>
    <x v="0"/>
    <x v="5"/>
    <s v="CAD"/>
    <n v="1416211140"/>
    <n v="1413016216"/>
    <b v="0"/>
    <x v="33"/>
    <b v="1"/>
    <x v="2581"/>
    <n v="43.5"/>
    <x v="1"/>
    <s v="plays"/>
    <x v="3537"/>
    <x v="3523"/>
  </r>
  <r>
    <n v="3538"/>
    <s v="'Mooring' - Vocal Point Theatre Project"/>
    <x v="3536"/>
    <n v="2000"/>
    <n v="2569"/>
    <x v="0"/>
    <x v="1"/>
    <s v="GBP"/>
    <n v="1471428340"/>
    <n v="1469009140"/>
    <b v="0"/>
    <x v="183"/>
    <b v="1"/>
    <x v="2582"/>
    <n v="30.951807228915662"/>
    <x v="1"/>
    <s v="plays"/>
    <x v="3538"/>
    <x v="3524"/>
  </r>
  <r>
    <n v="3539"/>
    <s v="Chokehold"/>
    <x v="3537"/>
    <n v="600"/>
    <n v="718"/>
    <x v="0"/>
    <x v="0"/>
    <s v="USD"/>
    <n v="1473358122"/>
    <n v="1471543722"/>
    <b v="0"/>
    <x v="62"/>
    <b v="1"/>
    <x v="2583"/>
    <n v="55.230769230769234"/>
    <x v="1"/>
    <s v="plays"/>
    <x v="3539"/>
    <x v="3525"/>
  </r>
  <r>
    <n v="3540"/>
    <s v="The Silence at the Song's End"/>
    <x v="3538"/>
    <n v="300"/>
    <n v="369"/>
    <x v="0"/>
    <x v="1"/>
    <s v="GBP"/>
    <n v="1466899491"/>
    <n v="1464307491"/>
    <b v="0"/>
    <x v="22"/>
    <b v="1"/>
    <x v="2584"/>
    <n v="46.125"/>
    <x v="1"/>
    <s v="plays"/>
    <x v="3540"/>
    <x v="3526"/>
  </r>
  <r>
    <n v="3541"/>
    <s v="Twelfth Night or What You Will"/>
    <x v="3539"/>
    <n v="1200"/>
    <n v="1260"/>
    <x v="0"/>
    <x v="1"/>
    <s v="GBP"/>
    <n v="1441042275"/>
    <n v="1438882275"/>
    <b v="0"/>
    <x v="58"/>
    <b v="1"/>
    <x v="2"/>
    <n v="39.375"/>
    <x v="1"/>
    <s v="plays"/>
    <x v="3541"/>
    <x v="3527"/>
  </r>
  <r>
    <n v="3542"/>
    <s v="Gifts of War"/>
    <x v="3540"/>
    <n v="5500"/>
    <n v="5623"/>
    <x v="0"/>
    <x v="0"/>
    <s v="USD"/>
    <n v="1410099822"/>
    <n v="1404915822"/>
    <b v="0"/>
    <x v="268"/>
    <b v="1"/>
    <x v="2585"/>
    <n v="66.152941176470591"/>
    <x v="1"/>
    <s v="plays"/>
    <x v="3542"/>
    <x v="3528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x v="60"/>
    <b v="1"/>
    <x v="436"/>
    <n v="54.137931034482762"/>
    <x v="1"/>
    <s v="plays"/>
    <x v="3543"/>
    <x v="3529"/>
  </r>
  <r>
    <n v="3544"/>
    <s v="Gruoch, or Lady Macbeth"/>
    <x v="3542"/>
    <n v="2500"/>
    <n v="2500"/>
    <x v="0"/>
    <x v="0"/>
    <s v="USD"/>
    <n v="1425758257"/>
    <n v="1423166257"/>
    <b v="0"/>
    <x v="54"/>
    <b v="1"/>
    <x v="31"/>
    <n v="104.16666666666667"/>
    <x v="1"/>
    <s v="plays"/>
    <x v="3544"/>
    <x v="3530"/>
  </r>
  <r>
    <n v="3545"/>
    <s v="Shakespeare!! To fund or not to fund, that is the Question?"/>
    <x v="3543"/>
    <n v="250"/>
    <n v="251"/>
    <x v="0"/>
    <x v="0"/>
    <s v="USD"/>
    <n v="1428780159"/>
    <n v="1426188159"/>
    <b v="0"/>
    <x v="22"/>
    <b v="1"/>
    <x v="84"/>
    <n v="31.375"/>
    <x v="1"/>
    <s v="plays"/>
    <x v="3545"/>
    <x v="3531"/>
  </r>
  <r>
    <n v="3546"/>
    <s v="2015 Philadelphia Premier: Bonhoeffer's Cost"/>
    <x v="3544"/>
    <n v="1100"/>
    <n v="1125"/>
    <x v="0"/>
    <x v="0"/>
    <s v="USD"/>
    <n v="1427860740"/>
    <n v="1426002684"/>
    <b v="0"/>
    <x v="10"/>
    <b v="1"/>
    <x v="2586"/>
    <n v="59.210526315789473"/>
    <x v="1"/>
    <s v="plays"/>
    <x v="3546"/>
    <x v="3532"/>
  </r>
  <r>
    <n v="3547"/>
    <s v="Tommy and Me by Ray Didinger - Theatre Exile"/>
    <x v="3545"/>
    <n v="35000"/>
    <n v="40043.25"/>
    <x v="0"/>
    <x v="0"/>
    <s v="USD"/>
    <n v="1463198340"/>
    <n v="1461117201"/>
    <b v="0"/>
    <x v="226"/>
    <b v="1"/>
    <x v="2587"/>
    <n v="119.17633928571429"/>
    <x v="1"/>
    <s v="plays"/>
    <x v="3547"/>
    <x v="3533"/>
  </r>
  <r>
    <n v="3548"/>
    <s v="THE UNDERSTUDY @ WORKING STAGE"/>
    <x v="3546"/>
    <n v="2100"/>
    <n v="2140"/>
    <x v="0"/>
    <x v="0"/>
    <s v="USD"/>
    <n v="1457139600"/>
    <n v="1455230214"/>
    <b v="0"/>
    <x v="62"/>
    <b v="1"/>
    <x v="2588"/>
    <n v="164.61538461538461"/>
    <x v="1"/>
    <s v="plays"/>
    <x v="3548"/>
    <x v="3534"/>
  </r>
  <r>
    <n v="3549"/>
    <s v="The Munitionettes"/>
    <x v="3547"/>
    <n v="1000"/>
    <n v="1020"/>
    <x v="0"/>
    <x v="1"/>
    <s v="GBP"/>
    <n v="1441358873"/>
    <n v="1438939673"/>
    <b v="0"/>
    <x v="288"/>
    <b v="1"/>
    <x v="607"/>
    <n v="24.285714285714285"/>
    <x v="1"/>
    <s v="plays"/>
    <x v="3549"/>
    <x v="3535"/>
  </r>
  <r>
    <n v="3550"/>
    <s v="MOONFACE"/>
    <x v="3548"/>
    <n v="2500"/>
    <n v="2620"/>
    <x v="0"/>
    <x v="1"/>
    <s v="GBP"/>
    <n v="1462224398"/>
    <n v="1459632398"/>
    <b v="0"/>
    <x v="31"/>
    <b v="1"/>
    <x v="2131"/>
    <n v="40.9375"/>
    <x v="1"/>
    <s v="plays"/>
    <x v="3550"/>
    <x v="3536"/>
  </r>
  <r>
    <n v="3551"/>
    <s v="2014 UASPA Theatre Showcase"/>
    <x v="3549"/>
    <n v="1500"/>
    <n v="1527.5"/>
    <x v="0"/>
    <x v="0"/>
    <s v="USD"/>
    <n v="1400796420"/>
    <n v="1398342170"/>
    <b v="0"/>
    <x v="20"/>
    <b v="1"/>
    <x v="2118"/>
    <n v="61.1"/>
    <x v="1"/>
    <s v="plays"/>
    <x v="3551"/>
    <x v="3537"/>
  </r>
  <r>
    <n v="3552"/>
    <s v="Lock&amp;Key Theatre present 'Timon of Athens'"/>
    <x v="3550"/>
    <n v="773"/>
    <n v="773"/>
    <x v="0"/>
    <x v="1"/>
    <s v="GBP"/>
    <n v="1403964324"/>
    <n v="1401372324"/>
    <b v="0"/>
    <x v="9"/>
    <b v="1"/>
    <x v="31"/>
    <n v="38.65"/>
    <x v="1"/>
    <s v="plays"/>
    <x v="3552"/>
    <x v="3538"/>
  </r>
  <r>
    <n v="3553"/>
    <s v="Coming Home"/>
    <x v="3551"/>
    <n v="5500"/>
    <n v="5845"/>
    <x v="0"/>
    <x v="0"/>
    <s v="USD"/>
    <n v="1439337600"/>
    <n v="1436575280"/>
    <b v="0"/>
    <x v="201"/>
    <b v="1"/>
    <x v="2589"/>
    <n v="56.20192307692308"/>
    <x v="1"/>
    <s v="plays"/>
    <x v="3553"/>
    <x v="3539"/>
  </r>
  <r>
    <n v="3554"/>
    <s v="MASKS: Off-Broadway Debut"/>
    <x v="3552"/>
    <n v="5000"/>
    <n v="5671.11"/>
    <x v="0"/>
    <x v="0"/>
    <s v="USD"/>
    <n v="1423674000"/>
    <n v="1421025159"/>
    <b v="0"/>
    <x v="28"/>
    <b v="1"/>
    <x v="2590"/>
    <n v="107.00207547169811"/>
    <x v="1"/>
    <s v="plays"/>
    <x v="3554"/>
    <x v="3540"/>
  </r>
  <r>
    <n v="3555"/>
    <s v="Free Theatre for Kids: Baby Living Room"/>
    <x v="3553"/>
    <n v="2400"/>
    <n v="2400"/>
    <x v="0"/>
    <x v="13"/>
    <s v="EUR"/>
    <n v="1479382594"/>
    <n v="1476786994"/>
    <b v="0"/>
    <x v="25"/>
    <b v="1"/>
    <x v="31"/>
    <n v="171.42857142857142"/>
    <x v="1"/>
    <s v="plays"/>
    <x v="3555"/>
    <x v="3541"/>
  </r>
  <r>
    <n v="3556"/>
    <s v="Immortal"/>
    <x v="3554"/>
    <n v="2200"/>
    <n v="2210"/>
    <x v="0"/>
    <x v="1"/>
    <s v="GBP"/>
    <n v="1408289724"/>
    <n v="1403105724"/>
    <b v="0"/>
    <x v="9"/>
    <b v="1"/>
    <x v="2419"/>
    <n v="110.5"/>
    <x v="1"/>
    <s v="plays"/>
    <x v="3556"/>
    <x v="3542"/>
  </r>
  <r>
    <n v="3557"/>
    <s v="Good Bread Alley"/>
    <x v="3555"/>
    <n v="100000"/>
    <n v="100036"/>
    <x v="0"/>
    <x v="0"/>
    <s v="USD"/>
    <n v="1399271911"/>
    <n v="1396334311"/>
    <b v="0"/>
    <x v="501"/>
    <b v="1"/>
    <x v="2591"/>
    <n v="179.27598566308242"/>
    <x v="1"/>
    <s v="plays"/>
    <x v="3557"/>
    <x v="3543"/>
  </r>
  <r>
    <n v="3558"/>
    <s v="SPILL - A verbatim show about sex"/>
    <x v="3556"/>
    <n v="350"/>
    <n v="504"/>
    <x v="0"/>
    <x v="1"/>
    <s v="GBP"/>
    <n v="1435352400"/>
    <n v="1431718575"/>
    <b v="0"/>
    <x v="19"/>
    <b v="1"/>
    <x v="2592"/>
    <n v="22.90909090909091"/>
    <x v="1"/>
    <s v="plays"/>
    <x v="3558"/>
    <x v="3544"/>
  </r>
  <r>
    <n v="3559"/>
    <s v="Let's Launch Disco Turtle Productions"/>
    <x v="3557"/>
    <n v="1000"/>
    <n v="1035"/>
    <x v="0"/>
    <x v="2"/>
    <s v="AUD"/>
    <n v="1438333080"/>
    <n v="1436408308"/>
    <b v="0"/>
    <x v="54"/>
    <b v="1"/>
    <x v="991"/>
    <n v="43.125"/>
    <x v="1"/>
    <s v="plays"/>
    <x v="3559"/>
    <x v="3545"/>
  </r>
  <r>
    <n v="3560"/>
    <s v="Book Club: A Comedy"/>
    <x v="3558"/>
    <n v="3200"/>
    <n v="3470"/>
    <x v="0"/>
    <x v="5"/>
    <s v="CAD"/>
    <n v="1432694700"/>
    <n v="1429651266"/>
    <b v="0"/>
    <x v="142"/>
    <b v="1"/>
    <x v="2593"/>
    <n v="46.891891891891895"/>
    <x v="1"/>
    <s v="plays"/>
    <x v="3560"/>
    <x v="3546"/>
  </r>
  <r>
    <n v="3561"/>
    <s v="How You Kiss Me... at FringeNYC 2015"/>
    <x v="3559"/>
    <n v="2500"/>
    <n v="2560"/>
    <x v="0"/>
    <x v="0"/>
    <s v="USD"/>
    <n v="1438799760"/>
    <n v="1437236378"/>
    <b v="0"/>
    <x v="241"/>
    <b v="1"/>
    <x v="2122"/>
    <n v="47.407407407407405"/>
    <x v="1"/>
    <s v="plays"/>
    <x v="3561"/>
    <x v="3547"/>
  </r>
  <r>
    <n v="3562"/>
    <s v="ThreeWay - A new play about dating and relationships."/>
    <x v="3560"/>
    <n v="315"/>
    <n v="469"/>
    <x v="0"/>
    <x v="1"/>
    <s v="GBP"/>
    <n v="1457906400"/>
    <n v="1457115427"/>
    <b v="0"/>
    <x v="162"/>
    <b v="1"/>
    <x v="2594"/>
    <n v="15.129032258064516"/>
    <x v="1"/>
    <s v="plays"/>
    <x v="3562"/>
    <x v="3548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x v="20"/>
    <b v="1"/>
    <x v="2595"/>
    <n v="21.098000000000003"/>
    <x v="1"/>
    <s v="plays"/>
    <x v="3563"/>
    <x v="3549"/>
  </r>
  <r>
    <n v="3564"/>
    <s v="The Pillowman Aberdeen"/>
    <x v="3562"/>
    <n v="1000"/>
    <n v="1005"/>
    <x v="0"/>
    <x v="1"/>
    <s v="GBP"/>
    <n v="1444060800"/>
    <n v="1440082649"/>
    <b v="0"/>
    <x v="57"/>
    <b v="1"/>
    <x v="10"/>
    <n v="59.117647058823529"/>
    <x v="1"/>
    <s v="plays"/>
    <x v="3564"/>
    <x v="3550"/>
  </r>
  <r>
    <n v="3565"/>
    <s v="The Honeymoon is Over - An Original Play by Zakry Fin"/>
    <x v="3563"/>
    <n v="900"/>
    <n v="1175"/>
    <x v="0"/>
    <x v="0"/>
    <s v="USD"/>
    <n v="1420048208"/>
    <n v="1417456208"/>
    <b v="0"/>
    <x v="8"/>
    <b v="1"/>
    <x v="2596"/>
    <n v="97.916666666666671"/>
    <x v="1"/>
    <s v="plays"/>
    <x v="3565"/>
    <x v="3551"/>
  </r>
  <r>
    <n v="3566"/>
    <s v="VANITY BITES BACK by Helen Duff"/>
    <x v="3564"/>
    <n v="2000"/>
    <n v="2095"/>
    <x v="0"/>
    <x v="1"/>
    <s v="GBP"/>
    <n v="1422015083"/>
    <n v="1419423083"/>
    <b v="0"/>
    <x v="44"/>
    <b v="1"/>
    <x v="2430"/>
    <n v="55.131578947368418"/>
    <x v="1"/>
    <s v="plays"/>
    <x v="3566"/>
    <x v="3552"/>
  </r>
  <r>
    <n v="3567"/>
    <s v="Back To Blackbrick- A new play with live music"/>
    <x v="3565"/>
    <n v="1000"/>
    <n v="1088"/>
    <x v="0"/>
    <x v="1"/>
    <s v="GBP"/>
    <n v="1433964444"/>
    <n v="1431372444"/>
    <b v="0"/>
    <x v="14"/>
    <b v="1"/>
    <x v="2597"/>
    <n v="26.536585365853657"/>
    <x v="1"/>
    <s v="plays"/>
    <x v="3567"/>
    <x v="3553"/>
  </r>
  <r>
    <n v="3568"/>
    <s v="The Fairy Tale: A Little Daylight"/>
    <x v="3566"/>
    <n v="1000"/>
    <n v="1110"/>
    <x v="0"/>
    <x v="0"/>
    <s v="USD"/>
    <n v="1410975994"/>
    <n v="1408383994"/>
    <b v="0"/>
    <x v="10"/>
    <b v="1"/>
    <x v="2598"/>
    <n v="58.421052631578945"/>
    <x v="1"/>
    <s v="plays"/>
    <x v="3568"/>
    <x v="3554"/>
  </r>
  <r>
    <n v="3569"/>
    <s v="Green Light Productions produces theatre created by women"/>
    <x v="3567"/>
    <n v="5000"/>
    <n v="5024"/>
    <x v="0"/>
    <x v="0"/>
    <s v="USD"/>
    <n v="1420734696"/>
    <n v="1418142696"/>
    <b v="0"/>
    <x v="14"/>
    <b v="1"/>
    <x v="2599"/>
    <n v="122.53658536585365"/>
    <x v="1"/>
    <s v="plays"/>
    <x v="3569"/>
    <x v="3555"/>
  </r>
  <r>
    <n v="3570"/>
    <s v="The Lower Depths"/>
    <x v="3568"/>
    <n v="2000"/>
    <n v="2287"/>
    <x v="0"/>
    <x v="0"/>
    <s v="USD"/>
    <n v="1420009200"/>
    <n v="1417593483"/>
    <b v="0"/>
    <x v="55"/>
    <b v="1"/>
    <x v="2600"/>
    <n v="87.961538461538467"/>
    <x v="1"/>
    <s v="plays"/>
    <x v="3570"/>
    <x v="3556"/>
  </r>
  <r>
    <n v="3571"/>
    <s v="Cans at Theatre503"/>
    <x v="3569"/>
    <n v="1500"/>
    <n v="1831"/>
    <x v="0"/>
    <x v="1"/>
    <s v="GBP"/>
    <n v="1414701413"/>
    <n v="1412109413"/>
    <b v="0"/>
    <x v="20"/>
    <b v="1"/>
    <x v="2601"/>
    <n v="73.239999999999995"/>
    <x v="1"/>
    <s v="plays"/>
    <x v="3571"/>
    <x v="3557"/>
  </r>
  <r>
    <n v="3572"/>
    <s v="Monster"/>
    <x v="3570"/>
    <n v="500"/>
    <n v="500"/>
    <x v="0"/>
    <x v="1"/>
    <s v="GBP"/>
    <n v="1434894082"/>
    <n v="1432302082"/>
    <b v="0"/>
    <x v="82"/>
    <b v="1"/>
    <x v="31"/>
    <n v="55.555555555555557"/>
    <x v="1"/>
    <s v="plays"/>
    <x v="3572"/>
    <x v="3558"/>
  </r>
  <r>
    <n v="3573"/>
    <s v="Licensed To Ill"/>
    <x v="3571"/>
    <n v="3000"/>
    <n v="3084"/>
    <x v="0"/>
    <x v="1"/>
    <s v="GBP"/>
    <n v="1415440846"/>
    <n v="1412845246"/>
    <b v="0"/>
    <x v="76"/>
    <b v="1"/>
    <x v="2602"/>
    <n v="39.53846153846154"/>
    <x v="1"/>
    <s v="plays"/>
    <x v="3573"/>
    <x v="3559"/>
  </r>
  <r>
    <n v="3574"/>
    <s v="Galli Theater Fresh Start Fundraiser"/>
    <x v="3572"/>
    <n v="5800"/>
    <n v="6155"/>
    <x v="0"/>
    <x v="0"/>
    <s v="USD"/>
    <n v="1415921848"/>
    <n v="1413326248"/>
    <b v="0"/>
    <x v="43"/>
    <b v="1"/>
    <x v="2603"/>
    <n v="136.77777777777777"/>
    <x v="1"/>
    <s v="plays"/>
    <x v="3574"/>
    <x v="3560"/>
  </r>
  <r>
    <n v="3575"/>
    <s v="AnaiÌˆs Nin Goes to Hell"/>
    <x v="3573"/>
    <n v="10000"/>
    <n v="10133"/>
    <x v="0"/>
    <x v="0"/>
    <s v="USD"/>
    <n v="1470887940"/>
    <n v="1468176527"/>
    <b v="0"/>
    <x v="332"/>
    <b v="1"/>
    <x v="2604"/>
    <n v="99.343137254901961"/>
    <x v="1"/>
    <s v="plays"/>
    <x v="3575"/>
    <x v="3561"/>
  </r>
  <r>
    <n v="3576"/>
    <s v="Vote for Next Season's Shows!"/>
    <x v="3574"/>
    <n v="100"/>
    <n v="100"/>
    <x v="0"/>
    <x v="0"/>
    <s v="USD"/>
    <n v="1480947054"/>
    <n v="1475759454"/>
    <b v="0"/>
    <x v="81"/>
    <b v="1"/>
    <x v="31"/>
    <n v="20"/>
    <x v="1"/>
    <s v="plays"/>
    <x v="3576"/>
    <x v="3562"/>
  </r>
  <r>
    <n v="3577"/>
    <s v="The Laramie Project in Utah County"/>
    <x v="3575"/>
    <n v="600"/>
    <n v="780"/>
    <x v="0"/>
    <x v="0"/>
    <s v="USD"/>
    <n v="1430029680"/>
    <n v="1427741583"/>
    <b v="0"/>
    <x v="74"/>
    <b v="1"/>
    <x v="2129"/>
    <n v="28.888888888888889"/>
    <x v="1"/>
    <s v="plays"/>
    <x v="3577"/>
    <x v="3563"/>
  </r>
  <r>
    <n v="3578"/>
    <s v="Home"/>
    <x v="3576"/>
    <n v="1500"/>
    <n v="1500.2"/>
    <x v="0"/>
    <x v="1"/>
    <s v="GBP"/>
    <n v="1462037777"/>
    <n v="1459445777"/>
    <b v="0"/>
    <x v="77"/>
    <b v="1"/>
    <x v="2605"/>
    <n v="40.545945945945945"/>
    <x v="1"/>
    <s v="plays"/>
    <x v="3578"/>
    <x v="3564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x v="25"/>
    <b v="1"/>
    <x v="31"/>
    <n v="35.714285714285715"/>
    <x v="1"/>
    <s v="plays"/>
    <x v="3579"/>
    <x v="3565"/>
  </r>
  <r>
    <n v="3580"/>
    <s v="Annabel Lost"/>
    <x v="3578"/>
    <n v="900"/>
    <n v="1025"/>
    <x v="0"/>
    <x v="0"/>
    <s v="USD"/>
    <n v="1425185940"/>
    <n v="1421900022"/>
    <b v="0"/>
    <x v="74"/>
    <b v="1"/>
    <x v="2606"/>
    <n v="37.962962962962962"/>
    <x v="1"/>
    <s v="plays"/>
    <x v="3580"/>
    <x v="3566"/>
  </r>
  <r>
    <n v="3581"/>
    <s v="Get FREAK to the Edinburgh Fringe"/>
    <x v="3579"/>
    <n v="1500"/>
    <n v="1500"/>
    <x v="0"/>
    <x v="1"/>
    <s v="GBP"/>
    <n v="1406719110"/>
    <n v="1405509510"/>
    <b v="0"/>
    <x v="43"/>
    <b v="1"/>
    <x v="31"/>
    <n v="33.333333333333336"/>
    <x v="1"/>
    <s v="plays"/>
    <x v="3581"/>
    <x v="3567"/>
  </r>
  <r>
    <n v="3582"/>
    <s v="REALLY REALLY"/>
    <x v="3580"/>
    <n v="1000"/>
    <n v="2870"/>
    <x v="0"/>
    <x v="0"/>
    <s v="USD"/>
    <n v="1459822682"/>
    <n v="1458613082"/>
    <b v="0"/>
    <x v="72"/>
    <b v="1"/>
    <x v="2607"/>
    <n v="58.571428571428569"/>
    <x v="1"/>
    <s v="plays"/>
    <x v="3582"/>
    <x v="3568"/>
  </r>
  <r>
    <n v="3583"/>
    <s v="The Tragedy of Mario and Juliet"/>
    <x v="3581"/>
    <n v="3000"/>
    <n v="3255"/>
    <x v="0"/>
    <x v="0"/>
    <s v="USD"/>
    <n v="1460970805"/>
    <n v="1455790405"/>
    <b v="0"/>
    <x v="54"/>
    <b v="1"/>
    <x v="2508"/>
    <n v="135.625"/>
    <x v="1"/>
    <s v="plays"/>
    <x v="3583"/>
    <x v="3569"/>
  </r>
  <r>
    <n v="3584"/>
    <s v="Pramkicker - Edinburgh and Beyond"/>
    <x v="3582"/>
    <n v="3000"/>
    <n v="3465"/>
    <x v="0"/>
    <x v="1"/>
    <s v="GBP"/>
    <n v="1436772944"/>
    <n v="1434180944"/>
    <b v="0"/>
    <x v="300"/>
    <b v="1"/>
    <x v="2113"/>
    <n v="30.9375"/>
    <x v="1"/>
    <s v="plays"/>
    <x v="3584"/>
    <x v="3570"/>
  </r>
  <r>
    <n v="3585"/>
    <s v="The Lost Boy (a play)"/>
    <x v="3583"/>
    <n v="3400"/>
    <n v="4050"/>
    <x v="0"/>
    <x v="0"/>
    <s v="USD"/>
    <n v="1419181890"/>
    <n v="1416589890"/>
    <b v="0"/>
    <x v="23"/>
    <b v="1"/>
    <x v="2608"/>
    <n v="176.08695652173913"/>
    <x v="1"/>
    <s v="plays"/>
    <x v="3585"/>
    <x v="3571"/>
  </r>
  <r>
    <n v="3586"/>
    <s v="Actors &amp; Musicians who are Blind or Autistic"/>
    <x v="3584"/>
    <n v="7500"/>
    <n v="8207"/>
    <x v="0"/>
    <x v="0"/>
    <s v="USD"/>
    <n v="1474649070"/>
    <n v="1469465070"/>
    <b v="0"/>
    <x v="241"/>
    <b v="1"/>
    <x v="2609"/>
    <n v="151.9814814814815"/>
    <x v="1"/>
    <s v="plays"/>
    <x v="3586"/>
    <x v="3572"/>
  </r>
  <r>
    <n v="3587"/>
    <s v="Blue Stockings @ The Cockpit Theatre"/>
    <x v="3585"/>
    <n v="500"/>
    <n v="633"/>
    <x v="0"/>
    <x v="1"/>
    <s v="GBP"/>
    <n v="1467054000"/>
    <n v="1463144254"/>
    <b v="0"/>
    <x v="33"/>
    <b v="1"/>
    <x v="2610"/>
    <n v="22.607142857142858"/>
    <x v="1"/>
    <s v="plays"/>
    <x v="3587"/>
    <x v="3573"/>
  </r>
  <r>
    <n v="3588"/>
    <s v="MENTAL Play short-tour 2015!"/>
    <x v="3586"/>
    <n v="200"/>
    <n v="201"/>
    <x v="0"/>
    <x v="1"/>
    <s v="GBP"/>
    <n v="1430348400"/>
    <n v="1428436410"/>
    <b v="0"/>
    <x v="202"/>
    <b v="1"/>
    <x v="10"/>
    <n v="18.272727272727273"/>
    <x v="1"/>
    <s v="plays"/>
    <x v="3588"/>
    <x v="3574"/>
  </r>
  <r>
    <n v="3589"/>
    <s v="God is a Woman (The Untitled Mitchell Buckley Project)"/>
    <x v="3587"/>
    <n v="4000"/>
    <n v="5100"/>
    <x v="0"/>
    <x v="0"/>
    <s v="USD"/>
    <n v="1432654347"/>
    <n v="1430494347"/>
    <b v="0"/>
    <x v="95"/>
    <b v="1"/>
    <x v="1901"/>
    <n v="82.258064516129039"/>
    <x v="1"/>
    <s v="plays"/>
    <x v="3589"/>
    <x v="3575"/>
  </r>
  <r>
    <n v="3590"/>
    <s v="The Glasshouse"/>
    <x v="3588"/>
    <n v="5000"/>
    <n v="5003"/>
    <x v="0"/>
    <x v="1"/>
    <s v="GBP"/>
    <n v="1413792034"/>
    <n v="1411200034"/>
    <b v="0"/>
    <x v="196"/>
    <b v="1"/>
    <x v="2611"/>
    <n v="68.534246575342465"/>
    <x v="1"/>
    <s v="plays"/>
    <x v="3590"/>
    <x v="3576"/>
  </r>
  <r>
    <n v="3591"/>
    <s v="The Boy at the Edge of Everything NEXT STAGE RESIDENT SHOW"/>
    <x v="3589"/>
    <n v="700"/>
    <n v="1225"/>
    <x v="0"/>
    <x v="0"/>
    <s v="USD"/>
    <n v="1422075540"/>
    <n v="1419979544"/>
    <b v="0"/>
    <x v="59"/>
    <b v="1"/>
    <x v="1290"/>
    <n v="68.055555555555557"/>
    <x v="1"/>
    <s v="plays"/>
    <x v="3591"/>
    <x v="3577"/>
  </r>
  <r>
    <n v="3592"/>
    <s v="boom- a play by Peter Sinn Nachtrieb"/>
    <x v="3590"/>
    <n v="2000"/>
    <n v="2545"/>
    <x v="0"/>
    <x v="0"/>
    <s v="USD"/>
    <n v="1423630740"/>
    <n v="1418673307"/>
    <b v="0"/>
    <x v="2"/>
    <b v="1"/>
    <x v="2612"/>
    <n v="72.714285714285708"/>
    <x v="1"/>
    <s v="plays"/>
    <x v="3592"/>
    <x v="3578"/>
  </r>
  <r>
    <n v="3593"/>
    <s v="&quot;Lucy &amp; Vincente&quot; A New Play about Lucille Ball"/>
    <x v="3591"/>
    <n v="3000"/>
    <n v="3319"/>
    <x v="0"/>
    <x v="0"/>
    <s v="USD"/>
    <n v="1420489560"/>
    <n v="1417469639"/>
    <b v="0"/>
    <x v="68"/>
    <b v="1"/>
    <x v="2613"/>
    <n v="77.186046511627907"/>
    <x v="1"/>
    <s v="plays"/>
    <x v="3593"/>
    <x v="3579"/>
  </r>
  <r>
    <n v="3594"/>
    <s v="HEDDA"/>
    <x v="3592"/>
    <n v="1600"/>
    <n v="2015"/>
    <x v="0"/>
    <x v="0"/>
    <s v="USD"/>
    <n v="1472952982"/>
    <n v="1470792982"/>
    <b v="0"/>
    <x v="17"/>
    <b v="1"/>
    <x v="2614"/>
    <n v="55.972222222222221"/>
    <x v="1"/>
    <s v="plays"/>
    <x v="3594"/>
    <x v="3580"/>
  </r>
  <r>
    <n v="3595"/>
    <s v="The Flu Season"/>
    <x v="3593"/>
    <n v="2600"/>
    <n v="3081"/>
    <x v="0"/>
    <x v="0"/>
    <s v="USD"/>
    <n v="1426229940"/>
    <n v="1423959123"/>
    <b v="0"/>
    <x v="95"/>
    <b v="1"/>
    <x v="23"/>
    <n v="49.693548387096776"/>
    <x v="1"/>
    <s v="plays"/>
    <x v="3595"/>
    <x v="3581"/>
  </r>
  <r>
    <n v="3596"/>
    <s v="SHADFLY - NEW PLAY AT THE ARTS PROJECT"/>
    <x v="3594"/>
    <n v="1100"/>
    <n v="1185"/>
    <x v="0"/>
    <x v="5"/>
    <s v="CAD"/>
    <n v="1409072982"/>
    <n v="1407258582"/>
    <b v="0"/>
    <x v="41"/>
    <b v="1"/>
    <x v="2615"/>
    <n v="79"/>
    <x v="1"/>
    <s v="plays"/>
    <x v="3596"/>
    <x v="3582"/>
  </r>
  <r>
    <n v="3597"/>
    <s v="Akvavit Theatre presents NOTHING OF ME by Arne Lygre"/>
    <x v="3595"/>
    <n v="2500"/>
    <n v="2565"/>
    <x v="0"/>
    <x v="0"/>
    <s v="USD"/>
    <n v="1456984740"/>
    <n v="1455717790"/>
    <b v="0"/>
    <x v="51"/>
    <b v="1"/>
    <x v="946"/>
    <n v="77.727272727272734"/>
    <x v="1"/>
    <s v="plays"/>
    <x v="3597"/>
    <x v="3583"/>
  </r>
  <r>
    <n v="3598"/>
    <s v="Cinderella"/>
    <x v="3596"/>
    <n v="1000"/>
    <n v="1101"/>
    <x v="0"/>
    <x v="0"/>
    <s v="USD"/>
    <n v="1409720340"/>
    <n v="1408129822"/>
    <b v="0"/>
    <x v="74"/>
    <b v="1"/>
    <x v="2616"/>
    <n v="40.777777777777779"/>
    <x v="1"/>
    <s v="plays"/>
    <x v="3598"/>
    <x v="3584"/>
  </r>
  <r>
    <n v="3599"/>
    <s v="Promised Land"/>
    <x v="3597"/>
    <n v="500"/>
    <n v="1010"/>
    <x v="0"/>
    <x v="0"/>
    <s v="USD"/>
    <n v="1440892800"/>
    <n v="1438715077"/>
    <b v="0"/>
    <x v="57"/>
    <b v="1"/>
    <x v="2539"/>
    <n v="59.411764705882355"/>
    <x v="1"/>
    <s v="plays"/>
    <x v="3599"/>
    <x v="3585"/>
  </r>
  <r>
    <n v="3600"/>
    <s v="Pariah"/>
    <x v="3598"/>
    <n v="10"/>
    <n v="13"/>
    <x v="0"/>
    <x v="0"/>
    <s v="USD"/>
    <n v="1476390164"/>
    <n v="1473970964"/>
    <b v="0"/>
    <x v="80"/>
    <b v="1"/>
    <x v="2129"/>
    <n v="3.25"/>
    <x v="1"/>
    <s v="plays"/>
    <x v="3600"/>
    <x v="3586"/>
  </r>
  <r>
    <n v="3601"/>
    <s v="Pink Confetti at The Courtyard Theatre, Hoxton"/>
    <x v="3599"/>
    <n v="2000"/>
    <n v="2087"/>
    <x v="0"/>
    <x v="1"/>
    <s v="GBP"/>
    <n v="1421452682"/>
    <n v="1418860682"/>
    <b v="0"/>
    <x v="28"/>
    <b v="1"/>
    <x v="2469"/>
    <n v="39.377358490566039"/>
    <x v="1"/>
    <s v="plays"/>
    <x v="3601"/>
    <x v="3587"/>
  </r>
  <r>
    <n v="3602"/>
    <s v="Red Lion Theatre Presents Shakespeare's Macbeth"/>
    <x v="3600"/>
    <n v="4000"/>
    <n v="4002"/>
    <x v="0"/>
    <x v="0"/>
    <s v="USD"/>
    <n v="1463520479"/>
    <n v="1458336479"/>
    <b v="0"/>
    <x v="72"/>
    <b v="1"/>
    <x v="2383"/>
    <n v="81.673469387755105"/>
    <x v="1"/>
    <s v="plays"/>
    <x v="3602"/>
    <x v="3588"/>
  </r>
  <r>
    <n v="3603"/>
    <s v="Thank You For Waiting"/>
    <x v="3601"/>
    <n v="1500"/>
    <n v="2560"/>
    <x v="0"/>
    <x v="0"/>
    <s v="USD"/>
    <n v="1446759880"/>
    <n v="1444164280"/>
    <b v="0"/>
    <x v="7"/>
    <b v="1"/>
    <x v="2617"/>
    <n v="44.912280701754383"/>
    <x v="1"/>
    <s v="plays"/>
    <x v="3603"/>
    <x v="3589"/>
  </r>
  <r>
    <n v="3604"/>
    <s v="Suddenly Split &amp; Swiping Over"/>
    <x v="3602"/>
    <n v="3000"/>
    <n v="3385"/>
    <x v="0"/>
    <x v="0"/>
    <s v="USD"/>
    <n v="1461913140"/>
    <n v="1461370956"/>
    <b v="0"/>
    <x v="50"/>
    <b v="1"/>
    <x v="2618"/>
    <n v="49.05797101449275"/>
    <x v="1"/>
    <s v="plays"/>
    <x v="3604"/>
    <x v="3590"/>
  </r>
  <r>
    <n v="3605"/>
    <s v="Amateur production of The Blue Room by David Hare"/>
    <x v="3603"/>
    <n v="250"/>
    <n v="460"/>
    <x v="0"/>
    <x v="1"/>
    <s v="GBP"/>
    <n v="1455390126"/>
    <n v="1452798126"/>
    <b v="0"/>
    <x v="41"/>
    <b v="1"/>
    <x v="2498"/>
    <n v="30.666666666666668"/>
    <x v="1"/>
    <s v="plays"/>
    <x v="3605"/>
    <x v="3591"/>
  </r>
  <r>
    <n v="3606"/>
    <s v="Critical Ambition - BLINK by Phil Porter"/>
    <x v="3604"/>
    <n v="3000"/>
    <n v="3908"/>
    <x v="0"/>
    <x v="1"/>
    <s v="GBP"/>
    <n v="1471185057"/>
    <n v="1468593057"/>
    <b v="0"/>
    <x v="31"/>
    <b v="1"/>
    <x v="2619"/>
    <n v="61.0625"/>
    <x v="1"/>
    <s v="plays"/>
    <x v="3606"/>
    <x v="3592"/>
  </r>
  <r>
    <n v="3607"/>
    <s v="E15 at The Pleasance and CPT"/>
    <x v="3605"/>
    <n v="550"/>
    <n v="580"/>
    <x v="0"/>
    <x v="1"/>
    <s v="GBP"/>
    <n v="1450137600"/>
    <n v="1448924882"/>
    <b v="0"/>
    <x v="9"/>
    <b v="1"/>
    <x v="2620"/>
    <n v="29"/>
    <x v="1"/>
    <s v="plays"/>
    <x v="3607"/>
    <x v="3593"/>
  </r>
  <r>
    <n v="3608"/>
    <s v="Petrification"/>
    <x v="3606"/>
    <n v="800"/>
    <n v="800"/>
    <x v="0"/>
    <x v="1"/>
    <s v="GBP"/>
    <n v="1466172000"/>
    <n v="1463418090"/>
    <b v="0"/>
    <x v="74"/>
    <b v="1"/>
    <x v="31"/>
    <n v="29.62962962962963"/>
    <x v="1"/>
    <s v="plays"/>
    <x v="3608"/>
    <x v="3594"/>
  </r>
  <r>
    <n v="3609"/>
    <s v="KHOJALY - Giving a voice to refugees across the world"/>
    <x v="3607"/>
    <n v="1960"/>
    <n v="3005"/>
    <x v="0"/>
    <x v="1"/>
    <s v="GBP"/>
    <n v="1459378085"/>
    <n v="1456789685"/>
    <b v="0"/>
    <x v="64"/>
    <b v="1"/>
    <x v="2621"/>
    <n v="143.0952380952381"/>
    <x v="1"/>
    <s v="plays"/>
    <x v="3609"/>
    <x v="3595"/>
  </r>
  <r>
    <n v="3610"/>
    <s v="The Florence Company presents 'America'"/>
    <x v="3608"/>
    <n v="1000"/>
    <n v="1623"/>
    <x v="0"/>
    <x v="1"/>
    <s v="GBP"/>
    <n v="1439806936"/>
    <n v="1437214936"/>
    <b v="0"/>
    <x v="162"/>
    <b v="1"/>
    <x v="2622"/>
    <n v="52.354838709677416"/>
    <x v="1"/>
    <s v="plays"/>
    <x v="3610"/>
    <x v="3596"/>
  </r>
  <r>
    <n v="3611"/>
    <s v="Xavier Project: Leftovers"/>
    <x v="3609"/>
    <n v="2500"/>
    <n v="3400"/>
    <x v="0"/>
    <x v="1"/>
    <s v="GBP"/>
    <n v="1428483201"/>
    <n v="1425891201"/>
    <b v="0"/>
    <x v="13"/>
    <b v="1"/>
    <x v="1627"/>
    <n v="66.666666666666671"/>
    <x v="1"/>
    <s v="plays"/>
    <x v="3611"/>
    <x v="3597"/>
  </r>
  <r>
    <n v="3612"/>
    <s v="Welcome Back To Harlem: A Hellfighter's Story"/>
    <x v="3610"/>
    <n v="5000"/>
    <n v="7220"/>
    <x v="0"/>
    <x v="5"/>
    <s v="CAD"/>
    <n v="1402334811"/>
    <n v="1401470811"/>
    <b v="0"/>
    <x v="7"/>
    <b v="1"/>
    <x v="2623"/>
    <n v="126.66666666666667"/>
    <x v="1"/>
    <s v="plays"/>
    <x v="3612"/>
    <x v="3598"/>
  </r>
  <r>
    <n v="3613"/>
    <s v="HIS NAME IS ARTHUR HOLMBERG"/>
    <x v="3611"/>
    <n v="1250"/>
    <n v="1250"/>
    <x v="0"/>
    <x v="0"/>
    <s v="USD"/>
    <n v="1403964574"/>
    <n v="1401372574"/>
    <b v="0"/>
    <x v="9"/>
    <b v="1"/>
    <x v="31"/>
    <n v="62.5"/>
    <x v="1"/>
    <s v="plays"/>
    <x v="3613"/>
    <x v="3599"/>
  </r>
  <r>
    <n v="3614"/>
    <s v="Gruesome Playground Injuries"/>
    <x v="3612"/>
    <n v="2500"/>
    <n v="2520"/>
    <x v="0"/>
    <x v="0"/>
    <s v="USD"/>
    <n v="1434675616"/>
    <n v="1432083616"/>
    <b v="0"/>
    <x v="26"/>
    <b v="1"/>
    <x v="2624"/>
    <n v="35.492957746478872"/>
    <x v="1"/>
    <s v="plays"/>
    <x v="3614"/>
    <x v="3600"/>
  </r>
  <r>
    <n v="3615"/>
    <s v="See Bob Run by Daniel MacIvor"/>
    <x v="3613"/>
    <n v="2500"/>
    <n v="2670"/>
    <x v="0"/>
    <x v="1"/>
    <s v="GBP"/>
    <n v="1449756896"/>
    <n v="1447164896"/>
    <b v="0"/>
    <x v="250"/>
    <b v="1"/>
    <x v="2020"/>
    <n v="37.083333333333336"/>
    <x v="1"/>
    <s v="plays"/>
    <x v="3615"/>
    <x v="3601"/>
  </r>
  <r>
    <n v="3616"/>
    <s v="Taming of the Shrew - New Wimbledon Theatre"/>
    <x v="3614"/>
    <n v="2500"/>
    <n v="3120"/>
    <x v="0"/>
    <x v="1"/>
    <s v="GBP"/>
    <n v="1426801664"/>
    <n v="1424213264"/>
    <b v="0"/>
    <x v="43"/>
    <b v="1"/>
    <x v="2387"/>
    <n v="69.333333333333329"/>
    <x v="1"/>
    <s v="plays"/>
    <x v="3616"/>
    <x v="3602"/>
  </r>
  <r>
    <n v="3617"/>
    <s v="One Good Night by Aisling Caffrey"/>
    <x v="3615"/>
    <n v="740"/>
    <n v="880"/>
    <x v="0"/>
    <x v="1"/>
    <s v="GBP"/>
    <n v="1488240000"/>
    <n v="1486996729"/>
    <b v="0"/>
    <x v="13"/>
    <b v="1"/>
    <x v="2625"/>
    <n v="17.254901960784313"/>
    <x v="1"/>
    <s v="plays"/>
    <x v="3617"/>
    <x v="3603"/>
  </r>
  <r>
    <n v="3618"/>
    <s v="Checkpoint 22"/>
    <x v="3616"/>
    <n v="2000"/>
    <n v="2020"/>
    <x v="0"/>
    <x v="1"/>
    <s v="GBP"/>
    <n v="1433343850"/>
    <n v="1430751850"/>
    <b v="0"/>
    <x v="66"/>
    <b v="1"/>
    <x v="50"/>
    <n v="36.071428571428569"/>
    <x v="1"/>
    <s v="plays"/>
    <x v="3618"/>
    <x v="3604"/>
  </r>
  <r>
    <n v="3619"/>
    <s v="VST presents Sincerity Forever"/>
    <x v="3617"/>
    <n v="1000"/>
    <n v="1130"/>
    <x v="0"/>
    <x v="0"/>
    <s v="USD"/>
    <n v="1479592800"/>
    <n v="1476760226"/>
    <b v="0"/>
    <x v="57"/>
    <b v="1"/>
    <x v="1246"/>
    <n v="66.470588235294116"/>
    <x v="1"/>
    <s v="plays"/>
    <x v="3619"/>
    <x v="3605"/>
  </r>
  <r>
    <n v="3620"/>
    <s v="The Irish play MISTERMAN by Enda Walsh, heads to Boulder"/>
    <x v="3618"/>
    <n v="10500"/>
    <n v="11045"/>
    <x v="0"/>
    <x v="0"/>
    <s v="USD"/>
    <n v="1425528000"/>
    <n v="1422916261"/>
    <b v="0"/>
    <x v="438"/>
    <b v="1"/>
    <x v="2626"/>
    <n v="56.065989847715734"/>
    <x v="1"/>
    <s v="plays"/>
    <x v="3620"/>
    <x v="3606"/>
  </r>
  <r>
    <n v="3621"/>
    <s v="EverScape"/>
    <x v="3619"/>
    <n v="3000"/>
    <n v="3292"/>
    <x v="0"/>
    <x v="0"/>
    <s v="USD"/>
    <n v="1475269200"/>
    <n v="1473200844"/>
    <b v="0"/>
    <x v="16"/>
    <b v="1"/>
    <x v="2627"/>
    <n v="47.028571428571432"/>
    <x v="1"/>
    <s v="plays"/>
    <x v="3621"/>
    <x v="3607"/>
  </r>
  <r>
    <n v="3622"/>
    <s v="Shakespeare's Pericles, Prince of Tyre"/>
    <x v="3620"/>
    <n v="1000"/>
    <n v="1000.99"/>
    <x v="0"/>
    <x v="0"/>
    <s v="USD"/>
    <n v="1411874580"/>
    <n v="1409030371"/>
    <b v="0"/>
    <x v="64"/>
    <b v="1"/>
    <x v="2628"/>
    <n v="47.666190476190479"/>
    <x v="1"/>
    <s v="plays"/>
    <x v="3622"/>
    <x v="3608"/>
  </r>
  <r>
    <n v="3623"/>
    <s v="Since I've Been Here"/>
    <x v="3621"/>
    <n v="2500"/>
    <n v="3000"/>
    <x v="0"/>
    <x v="0"/>
    <s v="USD"/>
    <n v="1406358000"/>
    <n v="1404841270"/>
    <b v="0"/>
    <x v="69"/>
    <b v="1"/>
    <x v="43"/>
    <n v="88.235294117647058"/>
    <x v="1"/>
    <s v="plays"/>
    <x v="3623"/>
    <x v="3609"/>
  </r>
  <r>
    <n v="3624"/>
    <s v="&quot;The Next Event&quot;"/>
    <x v="3622"/>
    <n v="3000"/>
    <n v="3148"/>
    <x v="0"/>
    <x v="0"/>
    <s v="USD"/>
    <n v="1471977290"/>
    <n v="1466793290"/>
    <b v="0"/>
    <x v="70"/>
    <b v="1"/>
    <x v="2629"/>
    <n v="80.717948717948715"/>
    <x v="1"/>
    <s v="plays"/>
    <x v="3624"/>
    <x v="3610"/>
  </r>
  <r>
    <n v="3625"/>
    <s v="Village Pub Theatre- FRINGE 2015"/>
    <x v="3623"/>
    <n v="3000"/>
    <n v="3080"/>
    <x v="0"/>
    <x v="1"/>
    <s v="GBP"/>
    <n v="1435851577"/>
    <n v="1433259577"/>
    <b v="0"/>
    <x v="76"/>
    <b v="1"/>
    <x v="2570"/>
    <n v="39.487179487179489"/>
    <x v="1"/>
    <s v="plays"/>
    <x v="3625"/>
    <x v="3611"/>
  </r>
  <r>
    <n v="3626"/>
    <s v="These are your lives."/>
    <x v="3624"/>
    <n v="4000"/>
    <n v="4073"/>
    <x v="0"/>
    <x v="1"/>
    <s v="GBP"/>
    <n v="1408204857"/>
    <n v="1406390457"/>
    <b v="0"/>
    <x v="53"/>
    <b v="1"/>
    <x v="2412"/>
    <n v="84.854166666666671"/>
    <x v="1"/>
    <s v="plays"/>
    <x v="3626"/>
    <x v="3612"/>
  </r>
  <r>
    <n v="3627"/>
    <s v="One Shot Theatre Company"/>
    <x v="3625"/>
    <n v="2000"/>
    <n v="2000"/>
    <x v="0"/>
    <x v="0"/>
    <s v="USD"/>
    <n v="1463803140"/>
    <n v="1459446487"/>
    <b v="0"/>
    <x v="60"/>
    <b v="1"/>
    <x v="31"/>
    <n v="68.965517241379317"/>
    <x v="1"/>
    <s v="plays"/>
    <x v="3627"/>
    <x v="3613"/>
  </r>
  <r>
    <n v="3628"/>
    <s v="Blast From the Past"/>
    <x v="3626"/>
    <n v="100000"/>
    <n v="0"/>
    <x v="2"/>
    <x v="0"/>
    <s v="USD"/>
    <n v="1450040396"/>
    <n v="1444852796"/>
    <b v="0"/>
    <x v="78"/>
    <b v="0"/>
    <x v="109"/>
    <e v="#DIV/0!"/>
    <x v="1"/>
    <s v="musical"/>
    <x v="3628"/>
    <x v="3614"/>
  </r>
  <r>
    <n v="3629"/>
    <s v="Capricorn Horn- Entertainment for the World's Finest Gents"/>
    <x v="3627"/>
    <n v="1000000"/>
    <n v="2"/>
    <x v="2"/>
    <x v="0"/>
    <s v="USD"/>
    <n v="1462467600"/>
    <n v="1457403364"/>
    <b v="0"/>
    <x v="84"/>
    <b v="0"/>
    <x v="2630"/>
    <n v="1"/>
    <x v="1"/>
    <s v="musical"/>
    <x v="3629"/>
    <x v="3615"/>
  </r>
  <r>
    <n v="3630"/>
    <s v="Jeremy Kyle- The Opera"/>
    <x v="3628"/>
    <n v="3000"/>
    <n v="1"/>
    <x v="2"/>
    <x v="1"/>
    <s v="GBP"/>
    <n v="1417295990"/>
    <n v="1414700390"/>
    <b v="0"/>
    <x v="29"/>
    <b v="0"/>
    <x v="108"/>
    <n v="1"/>
    <x v="1"/>
    <s v="musical"/>
    <x v="3630"/>
    <x v="3616"/>
  </r>
  <r>
    <n v="3631"/>
    <s v="Evo: An Original Rock Opera"/>
    <x v="3629"/>
    <n v="17100"/>
    <n v="8725"/>
    <x v="2"/>
    <x v="0"/>
    <s v="USD"/>
    <n v="1411444740"/>
    <n v="1409335497"/>
    <b v="0"/>
    <x v="211"/>
    <b v="0"/>
    <x v="2631"/>
    <n v="147.88135593220338"/>
    <x v="1"/>
    <s v="musical"/>
    <x v="3631"/>
    <x v="3617"/>
  </r>
  <r>
    <n v="3632"/>
    <s v="Some Enchanted Evening UK TOUR"/>
    <x v="3630"/>
    <n v="500"/>
    <n v="100"/>
    <x v="2"/>
    <x v="1"/>
    <s v="GBP"/>
    <n v="1416781749"/>
    <n v="1415053749"/>
    <b v="0"/>
    <x v="29"/>
    <b v="0"/>
    <x v="143"/>
    <n v="100"/>
    <x v="1"/>
    <s v="musical"/>
    <x v="3632"/>
    <x v="3618"/>
  </r>
  <r>
    <n v="3633"/>
    <s v="SMOKEY AND THE BANDIT: THE MUSICAL"/>
    <x v="3631"/>
    <n v="5000"/>
    <n v="1762"/>
    <x v="2"/>
    <x v="0"/>
    <s v="USD"/>
    <n v="1479517200"/>
    <n v="1475765867"/>
    <b v="0"/>
    <x v="162"/>
    <b v="0"/>
    <x v="2632"/>
    <n v="56.838709677419352"/>
    <x v="1"/>
    <s v="musical"/>
    <x v="3633"/>
    <x v="3619"/>
  </r>
  <r>
    <n v="3634"/>
    <s v="Alice - A New Musical"/>
    <x v="3632"/>
    <n v="75000"/>
    <n v="3185"/>
    <x v="2"/>
    <x v="5"/>
    <s v="CAD"/>
    <n v="1484366340"/>
    <n v="1480219174"/>
    <b v="0"/>
    <x v="59"/>
    <b v="0"/>
    <x v="2633"/>
    <n v="176.94444444444446"/>
    <x v="1"/>
    <s v="musical"/>
    <x v="3634"/>
    <x v="3620"/>
  </r>
  <r>
    <n v="3635"/>
    <s v="Mary's Son"/>
    <x v="3633"/>
    <n v="3500"/>
    <n v="1276"/>
    <x v="2"/>
    <x v="0"/>
    <s v="USD"/>
    <n v="1461186676"/>
    <n v="1458594676"/>
    <b v="0"/>
    <x v="73"/>
    <b v="0"/>
    <x v="2634"/>
    <n v="127.6"/>
    <x v="1"/>
    <s v="musical"/>
    <x v="3635"/>
    <x v="3621"/>
  </r>
  <r>
    <n v="3636"/>
    <s v="The Brother's of B-Block"/>
    <x v="3634"/>
    <n v="150000"/>
    <n v="0"/>
    <x v="2"/>
    <x v="0"/>
    <s v="USD"/>
    <n v="1442248829"/>
    <n v="1439224829"/>
    <b v="0"/>
    <x v="78"/>
    <b v="0"/>
    <x v="109"/>
    <e v="#DIV/0!"/>
    <x v="1"/>
    <s v="musical"/>
    <x v="3636"/>
    <x v="3622"/>
  </r>
  <r>
    <n v="3637"/>
    <s v="The Ballad of Downtown Jake"/>
    <x v="3635"/>
    <n v="3000"/>
    <n v="926"/>
    <x v="2"/>
    <x v="0"/>
    <s v="USD"/>
    <n v="1420130935"/>
    <n v="1417538935"/>
    <b v="0"/>
    <x v="25"/>
    <b v="0"/>
    <x v="2635"/>
    <n v="66.142857142857139"/>
    <x v="1"/>
    <s v="musical"/>
    <x v="3637"/>
    <x v="3623"/>
  </r>
  <r>
    <n v="3638"/>
    <s v="Project Hedwig and the Angry Inch"/>
    <x v="3636"/>
    <n v="3300"/>
    <n v="216"/>
    <x v="2"/>
    <x v="5"/>
    <s v="CAD"/>
    <n v="1429456132"/>
    <n v="1424275732"/>
    <b v="0"/>
    <x v="84"/>
    <b v="0"/>
    <x v="2636"/>
    <n v="108"/>
    <x v="1"/>
    <s v="musical"/>
    <x v="3638"/>
    <x v="3624"/>
  </r>
  <r>
    <n v="3639"/>
    <s v="POE!"/>
    <x v="3637"/>
    <n v="25000"/>
    <n v="1"/>
    <x v="2"/>
    <x v="0"/>
    <s v="USD"/>
    <n v="1475853060"/>
    <n v="1470672906"/>
    <b v="0"/>
    <x v="29"/>
    <b v="0"/>
    <x v="524"/>
    <n v="1"/>
    <x v="1"/>
    <s v="musical"/>
    <x v="3639"/>
    <x v="3625"/>
  </r>
  <r>
    <n v="3640"/>
    <s v="Spring Awakening Presented by Catoctin Mountain Players"/>
    <x v="3638"/>
    <n v="1000"/>
    <n v="55"/>
    <x v="2"/>
    <x v="0"/>
    <s v="USD"/>
    <n v="1431283530"/>
    <n v="1428691530"/>
    <b v="0"/>
    <x v="83"/>
    <b v="0"/>
    <x v="148"/>
    <n v="18.333333333333332"/>
    <x v="1"/>
    <s v="musical"/>
    <x v="3640"/>
    <x v="3626"/>
  </r>
  <r>
    <n v="3641"/>
    <s v="THE PRYOR EMPIRE: A RICHARD PRYOR TRIBUTE"/>
    <x v="3639"/>
    <n v="3000"/>
    <n v="0"/>
    <x v="2"/>
    <x v="0"/>
    <s v="USD"/>
    <n v="1412485200"/>
    <n v="1410966179"/>
    <b v="0"/>
    <x v="78"/>
    <b v="0"/>
    <x v="109"/>
    <e v="#DIV/0!"/>
    <x v="1"/>
    <s v="musical"/>
    <x v="3641"/>
    <x v="3627"/>
  </r>
  <r>
    <n v="3642"/>
    <s v="My own musical"/>
    <x v="3640"/>
    <n v="700"/>
    <n v="15"/>
    <x v="2"/>
    <x v="12"/>
    <s v="EUR"/>
    <n v="1448902800"/>
    <n v="1445369727"/>
    <b v="0"/>
    <x v="84"/>
    <b v="0"/>
    <x v="2637"/>
    <n v="7.5"/>
    <x v="1"/>
    <s v="musical"/>
    <x v="3642"/>
    <x v="3628"/>
  </r>
  <r>
    <n v="3643"/>
    <s v="Puberty: The Musical"/>
    <x v="3641"/>
    <n v="25000"/>
    <n v="0"/>
    <x v="2"/>
    <x v="0"/>
    <s v="USD"/>
    <n v="1447734439"/>
    <n v="1444274839"/>
    <b v="0"/>
    <x v="78"/>
    <b v="0"/>
    <x v="109"/>
    <e v="#DIV/0!"/>
    <x v="1"/>
    <s v="musical"/>
    <x v="3643"/>
    <x v="3629"/>
  </r>
  <r>
    <n v="3644"/>
    <s v="SHS presents Rodgers and Hammerstein's Cinderella"/>
    <x v="3642"/>
    <n v="5000"/>
    <n v="821"/>
    <x v="2"/>
    <x v="0"/>
    <s v="USD"/>
    <n v="1457413140"/>
    <n v="1454996887"/>
    <b v="0"/>
    <x v="8"/>
    <b v="0"/>
    <x v="2638"/>
    <n v="68.416666666666671"/>
    <x v="1"/>
    <s v="musical"/>
    <x v="3644"/>
    <x v="3630"/>
  </r>
  <r>
    <n v="3645"/>
    <s v="If the Shoe Fits"/>
    <x v="3643"/>
    <n v="1000"/>
    <n v="1"/>
    <x v="2"/>
    <x v="5"/>
    <s v="CAD"/>
    <n v="1479773838"/>
    <n v="1477178238"/>
    <b v="0"/>
    <x v="29"/>
    <b v="0"/>
    <x v="370"/>
    <n v="1"/>
    <x v="1"/>
    <s v="musical"/>
    <x v="3645"/>
    <x v="3631"/>
  </r>
  <r>
    <n v="3646"/>
    <s v="Our Sacred Honor"/>
    <x v="3644"/>
    <n v="10000"/>
    <n v="481"/>
    <x v="2"/>
    <x v="0"/>
    <s v="USD"/>
    <n v="1434497400"/>
    <n v="1431770802"/>
    <b v="0"/>
    <x v="22"/>
    <b v="0"/>
    <x v="2639"/>
    <n v="60.125"/>
    <x v="1"/>
    <s v="musical"/>
    <x v="3646"/>
    <x v="3632"/>
  </r>
  <r>
    <n v="3647"/>
    <s v="Zachariah Sheldon: A musical to chill your blood"/>
    <x v="3645"/>
    <n v="500"/>
    <n v="30"/>
    <x v="2"/>
    <x v="1"/>
    <s v="GBP"/>
    <n v="1475258327"/>
    <n v="1471370327"/>
    <b v="0"/>
    <x v="84"/>
    <b v="0"/>
    <x v="733"/>
    <n v="15"/>
    <x v="1"/>
    <s v="musical"/>
    <x v="3647"/>
    <x v="3633"/>
  </r>
  <r>
    <n v="3648"/>
    <s v="Moth Theater Lives"/>
    <x v="3646"/>
    <n v="40000"/>
    <n v="40153"/>
    <x v="0"/>
    <x v="0"/>
    <s v="USD"/>
    <n v="1412492445"/>
    <n v="1409900445"/>
    <b v="0"/>
    <x v="196"/>
    <b v="1"/>
    <x v="2640"/>
    <n v="550.04109589041093"/>
    <x v="1"/>
    <s v="plays"/>
    <x v="3648"/>
    <x v="3634"/>
  </r>
  <r>
    <n v="3649"/>
    <s v="Honest Aesop's Fables - Tall tales for short people"/>
    <x v="3647"/>
    <n v="750"/>
    <n v="780"/>
    <x v="0"/>
    <x v="5"/>
    <s v="CAD"/>
    <n v="1402938394"/>
    <n v="1400691994"/>
    <b v="0"/>
    <x v="22"/>
    <b v="1"/>
    <x v="87"/>
    <n v="97.5"/>
    <x v="1"/>
    <s v="plays"/>
    <x v="3649"/>
    <x v="3635"/>
  </r>
  <r>
    <n v="3650"/>
    <s v="Weald at The Finborough Theatre"/>
    <x v="3648"/>
    <n v="500"/>
    <n v="500"/>
    <x v="0"/>
    <x v="1"/>
    <s v="GBP"/>
    <n v="1454412584"/>
    <n v="1452598184"/>
    <b v="0"/>
    <x v="57"/>
    <b v="1"/>
    <x v="31"/>
    <n v="29.411764705882351"/>
    <x v="1"/>
    <s v="plays"/>
    <x v="3650"/>
    <x v="363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x v="82"/>
    <b v="1"/>
    <x v="87"/>
    <n v="57.777777777777779"/>
    <x v="1"/>
    <s v="plays"/>
    <x v="3651"/>
    <x v="3637"/>
  </r>
  <r>
    <n v="3652"/>
    <s v="A Midsummer Night's Dream"/>
    <x v="3650"/>
    <n v="300"/>
    <n v="752"/>
    <x v="0"/>
    <x v="5"/>
    <s v="CAD"/>
    <n v="1472097540"/>
    <n v="1471188502"/>
    <b v="0"/>
    <x v="57"/>
    <b v="1"/>
    <x v="2641"/>
    <n v="44.235294117647058"/>
    <x v="1"/>
    <s v="plays"/>
    <x v="3652"/>
    <x v="3638"/>
  </r>
  <r>
    <n v="3653"/>
    <s v="ALLIE"/>
    <x v="3651"/>
    <n v="2000"/>
    <n v="2010"/>
    <x v="0"/>
    <x v="1"/>
    <s v="GBP"/>
    <n v="1438764207"/>
    <n v="1436172207"/>
    <b v="0"/>
    <x v="51"/>
    <b v="1"/>
    <x v="10"/>
    <n v="60.909090909090907"/>
    <x v="1"/>
    <s v="plays"/>
    <x v="3653"/>
    <x v="3639"/>
  </r>
  <r>
    <n v="3654"/>
    <s v="Funding for 'Cooked' a dark comedy by Christopher Adams"/>
    <x v="3652"/>
    <n v="1500"/>
    <n v="2616"/>
    <x v="0"/>
    <x v="1"/>
    <s v="GBP"/>
    <n v="1459702800"/>
    <n v="1457690386"/>
    <b v="0"/>
    <x v="44"/>
    <b v="1"/>
    <x v="2642"/>
    <n v="68.84210526315789"/>
    <x v="1"/>
    <s v="plays"/>
    <x v="3654"/>
    <x v="3640"/>
  </r>
  <r>
    <n v="3655"/>
    <s v="The Tumbleweed Zephyr"/>
    <x v="3653"/>
    <n v="5000"/>
    <n v="5813"/>
    <x v="0"/>
    <x v="0"/>
    <s v="USD"/>
    <n v="1437202740"/>
    <n v="1434654998"/>
    <b v="0"/>
    <x v="1"/>
    <b v="1"/>
    <x v="2643"/>
    <n v="73.582278481012665"/>
    <x v="1"/>
    <s v="plays"/>
    <x v="3655"/>
    <x v="3641"/>
  </r>
  <r>
    <n v="3656"/>
    <s v="AG Theater RÃ¤mibÃ¼hl Projekt 2017"/>
    <x v="3654"/>
    <n v="5000"/>
    <n v="5291"/>
    <x v="0"/>
    <x v="16"/>
    <s v="CHF"/>
    <n v="1485989940"/>
    <n v="1483393836"/>
    <b v="0"/>
    <x v="67"/>
    <b v="1"/>
    <x v="2644"/>
    <n v="115.02173913043478"/>
    <x v="1"/>
    <s v="plays"/>
    <x v="3656"/>
    <x v="3642"/>
  </r>
  <r>
    <n v="3657"/>
    <s v="Teaterforestilling: Shakespeare patchwork"/>
    <x v="3655"/>
    <n v="2000"/>
    <n v="2215"/>
    <x v="0"/>
    <x v="8"/>
    <s v="DKK"/>
    <n v="1464817320"/>
    <n v="1462806419"/>
    <b v="0"/>
    <x v="9"/>
    <b v="1"/>
    <x v="2645"/>
    <n v="110.75"/>
    <x v="1"/>
    <s v="plays"/>
    <x v="3657"/>
    <x v="3643"/>
  </r>
  <r>
    <n v="3658"/>
    <s v="Mr. Marmalade"/>
    <x v="3656"/>
    <n v="1500"/>
    <n v="1510"/>
    <x v="0"/>
    <x v="0"/>
    <s v="USD"/>
    <n v="1404273540"/>
    <n v="1400272580"/>
    <b v="0"/>
    <x v="9"/>
    <b v="1"/>
    <x v="17"/>
    <n v="75.5"/>
    <x v="1"/>
    <s v="plays"/>
    <x v="3658"/>
    <x v="3644"/>
  </r>
  <r>
    <n v="3659"/>
    <s v="Reality of Love Remix (Love in Disguise)"/>
    <x v="3657"/>
    <n v="3000"/>
    <n v="3061"/>
    <x v="0"/>
    <x v="0"/>
    <s v="USD"/>
    <n v="1426775940"/>
    <n v="1424414350"/>
    <b v="0"/>
    <x v="62"/>
    <b v="1"/>
    <x v="2389"/>
    <n v="235.46153846153845"/>
    <x v="1"/>
    <s v="plays"/>
    <x v="3659"/>
    <x v="3645"/>
  </r>
  <r>
    <n v="3660"/>
    <s v="ThÃ©rÃ¨se Raquin at The Courtyard Theatre"/>
    <x v="3658"/>
    <n v="250"/>
    <n v="250"/>
    <x v="0"/>
    <x v="1"/>
    <s v="GBP"/>
    <n v="1419368925"/>
    <n v="1417208925"/>
    <b v="0"/>
    <x v="19"/>
    <b v="1"/>
    <x v="31"/>
    <n v="11.363636363636363"/>
    <x v="1"/>
    <s v="plays"/>
    <x v="3660"/>
    <x v="3646"/>
  </r>
  <r>
    <n v="3661"/>
    <s v="AENY's Production of An Invisible Piece of this World"/>
    <x v="3659"/>
    <n v="3000"/>
    <n v="3330"/>
    <x v="0"/>
    <x v="0"/>
    <s v="USD"/>
    <n v="1460260800"/>
    <n v="1458336672"/>
    <b v="0"/>
    <x v="17"/>
    <b v="1"/>
    <x v="2598"/>
    <n v="92.5"/>
    <x v="1"/>
    <s v="plays"/>
    <x v="3661"/>
    <x v="3647"/>
  </r>
  <r>
    <n v="3662"/>
    <s v="Searching for Tookoolito. An Inuk Woman's Arctic Expedition."/>
    <x v="3660"/>
    <n v="8000"/>
    <n v="8114"/>
    <x v="0"/>
    <x v="5"/>
    <s v="CAD"/>
    <n v="1427775414"/>
    <n v="1425187014"/>
    <b v="0"/>
    <x v="244"/>
    <b v="1"/>
    <x v="2646"/>
    <n v="202.85"/>
    <x v="1"/>
    <s v="plays"/>
    <x v="3662"/>
    <x v="3648"/>
  </r>
  <r>
    <n v="3663"/>
    <s v="IHDC's 2017 Pantomime - Jack and the Beanstalk"/>
    <x v="3661"/>
    <n v="225"/>
    <n v="234"/>
    <x v="0"/>
    <x v="1"/>
    <s v="GBP"/>
    <n v="1482321030"/>
    <n v="1477133430"/>
    <b v="0"/>
    <x v="82"/>
    <b v="1"/>
    <x v="87"/>
    <n v="26"/>
    <x v="1"/>
    <s v="plays"/>
    <x v="3663"/>
    <x v="3649"/>
  </r>
  <r>
    <n v="3664"/>
    <s v="Cubs: an Original Work"/>
    <x v="3662"/>
    <n v="800"/>
    <n v="875"/>
    <x v="0"/>
    <x v="0"/>
    <s v="USD"/>
    <n v="1466056689"/>
    <n v="1464847089"/>
    <b v="0"/>
    <x v="10"/>
    <b v="1"/>
    <x v="2647"/>
    <n v="46.05263157894737"/>
    <x v="1"/>
    <s v="plays"/>
    <x v="3664"/>
    <x v="3650"/>
  </r>
  <r>
    <n v="3665"/>
    <s v="Napoleon in Scotland / NapolÃ©on en Ecosse"/>
    <x v="3663"/>
    <n v="620"/>
    <n v="714"/>
    <x v="0"/>
    <x v="6"/>
    <s v="EUR"/>
    <n v="1446062040"/>
    <n v="1445109822"/>
    <b v="0"/>
    <x v="25"/>
    <b v="1"/>
    <x v="2648"/>
    <n v="51"/>
    <x v="1"/>
    <s v="plays"/>
    <x v="3665"/>
    <x v="3651"/>
  </r>
  <r>
    <n v="3666"/>
    <s v="Israel LÃ³pez @ Ojai Playwrights Conference"/>
    <x v="3664"/>
    <n v="1200"/>
    <n v="1200"/>
    <x v="0"/>
    <x v="0"/>
    <s v="USD"/>
    <n v="1406185200"/>
    <n v="1404337382"/>
    <b v="0"/>
    <x v="44"/>
    <b v="1"/>
    <x v="31"/>
    <n v="31.578947368421051"/>
    <x v="1"/>
    <s v="plays"/>
    <x v="3666"/>
    <x v="3652"/>
  </r>
  <r>
    <n v="3667"/>
    <s v="The Stolen Inches, Edinburgh 2015"/>
    <x v="3665"/>
    <n v="3000"/>
    <n v="3095.11"/>
    <x v="0"/>
    <x v="1"/>
    <s v="GBP"/>
    <n v="1437261419"/>
    <n v="1434669419"/>
    <b v="0"/>
    <x v="6"/>
    <b v="1"/>
    <x v="2649"/>
    <n v="53.363965517241382"/>
    <x v="1"/>
    <s v="plays"/>
    <x v="3667"/>
    <x v="3653"/>
  </r>
  <r>
    <n v="3668"/>
    <s v="Lemming Theatrical's Smell of the Kill"/>
    <x v="3666"/>
    <n v="1000"/>
    <n v="1035"/>
    <x v="0"/>
    <x v="0"/>
    <s v="USD"/>
    <n v="1437676380"/>
    <n v="1435670452"/>
    <b v="0"/>
    <x v="33"/>
    <b v="1"/>
    <x v="991"/>
    <n v="36.964285714285715"/>
    <x v="1"/>
    <s v="plays"/>
    <x v="3668"/>
    <x v="3654"/>
  </r>
  <r>
    <n v="3669"/>
    <s v="Prowl Theatre Company"/>
    <x v="3667"/>
    <n v="1000"/>
    <n v="1382"/>
    <x v="0"/>
    <x v="1"/>
    <s v="GBP"/>
    <n v="1434039137"/>
    <n v="1431447137"/>
    <b v="0"/>
    <x v="57"/>
    <b v="1"/>
    <x v="2650"/>
    <n v="81.294117647058826"/>
    <x v="1"/>
    <s v="plays"/>
    <x v="3669"/>
    <x v="3655"/>
  </r>
  <r>
    <n v="3670"/>
    <s v="Royal Holloway's Drama Society Presents 'Posh'"/>
    <x v="3668"/>
    <n v="220"/>
    <n v="241"/>
    <x v="0"/>
    <x v="1"/>
    <s v="GBP"/>
    <n v="1433113200"/>
    <n v="1431951611"/>
    <b v="0"/>
    <x v="8"/>
    <b v="1"/>
    <x v="2651"/>
    <n v="20.083333333333332"/>
    <x v="1"/>
    <s v="plays"/>
    <x v="3670"/>
    <x v="3656"/>
  </r>
  <r>
    <n v="3671"/>
    <s v="Kylie for President"/>
    <x v="3669"/>
    <n v="3500"/>
    <n v="3530"/>
    <x v="0"/>
    <x v="0"/>
    <s v="USD"/>
    <n v="1405915140"/>
    <n v="1404140667"/>
    <b v="0"/>
    <x v="244"/>
    <b v="1"/>
    <x v="2652"/>
    <n v="88.25"/>
    <x v="1"/>
    <s v="plays"/>
    <x v="3671"/>
    <x v="3657"/>
  </r>
  <r>
    <n v="3672"/>
    <s v="The Bombing of the Grand Hotel. A compelling new play"/>
    <x v="3670"/>
    <n v="3000"/>
    <n v="3046"/>
    <x v="0"/>
    <x v="1"/>
    <s v="GBP"/>
    <n v="1411771384"/>
    <n v="1409179384"/>
    <b v="0"/>
    <x v="7"/>
    <b v="1"/>
    <x v="1400"/>
    <n v="53.438596491228068"/>
    <x v="1"/>
    <s v="plays"/>
    <x v="3672"/>
    <x v="3658"/>
  </r>
  <r>
    <n v="3673"/>
    <s v="CHILD Z"/>
    <x v="3671"/>
    <n v="4000"/>
    <n v="4545"/>
    <x v="0"/>
    <x v="1"/>
    <s v="GBP"/>
    <n v="1415191920"/>
    <n v="1412233497"/>
    <b v="0"/>
    <x v="229"/>
    <b v="1"/>
    <x v="2653"/>
    <n v="39.868421052631582"/>
    <x v="1"/>
    <s v="plays"/>
    <x v="3673"/>
    <x v="3659"/>
  </r>
  <r>
    <n v="3674"/>
    <s v="FAUST.hier und jetzt"/>
    <x v="3672"/>
    <n v="4500"/>
    <n v="4500"/>
    <x v="0"/>
    <x v="12"/>
    <s v="EUR"/>
    <n v="1472936229"/>
    <n v="1467752229"/>
    <b v="0"/>
    <x v="162"/>
    <b v="1"/>
    <x v="31"/>
    <n v="145.16129032258064"/>
    <x v="1"/>
    <s v="plays"/>
    <x v="3674"/>
    <x v="3660"/>
  </r>
  <r>
    <n v="3675"/>
    <s v="Memoir of a Forgotten Past"/>
    <x v="3673"/>
    <n v="50"/>
    <n v="70"/>
    <x v="0"/>
    <x v="1"/>
    <s v="GBP"/>
    <n v="1463353200"/>
    <n v="1462285182"/>
    <b v="0"/>
    <x v="83"/>
    <b v="1"/>
    <x v="2515"/>
    <n v="23.333333333333332"/>
    <x v="1"/>
    <s v="plays"/>
    <x v="3675"/>
    <x v="3661"/>
  </r>
  <r>
    <n v="3676"/>
    <s v="The Black and White Theatre Company Inc."/>
    <x v="3674"/>
    <n v="800"/>
    <n v="1030"/>
    <x v="0"/>
    <x v="0"/>
    <s v="USD"/>
    <n v="1410550484"/>
    <n v="1408995284"/>
    <b v="0"/>
    <x v="38"/>
    <b v="1"/>
    <x v="2654"/>
    <n v="64.375"/>
    <x v="1"/>
    <s v="plays"/>
    <x v="3676"/>
    <x v="3662"/>
  </r>
  <r>
    <n v="3677"/>
    <s v="Goldfish Memory Productions"/>
    <x v="3675"/>
    <n v="12000"/>
    <n v="12348.5"/>
    <x v="0"/>
    <x v="0"/>
    <s v="USD"/>
    <n v="1404359940"/>
    <n v="1402580818"/>
    <b v="0"/>
    <x v="473"/>
    <b v="1"/>
    <x v="2655"/>
    <n v="62.052763819095475"/>
    <x v="1"/>
    <s v="plays"/>
    <x v="3677"/>
    <x v="3663"/>
  </r>
  <r>
    <n v="3678"/>
    <s v="Some big Some bang"/>
    <x v="3676"/>
    <n v="2000"/>
    <n v="2050"/>
    <x v="0"/>
    <x v="1"/>
    <s v="GBP"/>
    <n v="1433076298"/>
    <n v="1430052298"/>
    <b v="0"/>
    <x v="162"/>
    <b v="1"/>
    <x v="78"/>
    <n v="66.129032258064512"/>
    <x v="1"/>
    <s v="plays"/>
    <x v="3678"/>
    <x v="3664"/>
  </r>
  <r>
    <n v="3679"/>
    <s v="DOG SEES GOD: Confessions of a Teenage Blockhead"/>
    <x v="3677"/>
    <n v="2000"/>
    <n v="2202"/>
    <x v="0"/>
    <x v="0"/>
    <s v="USD"/>
    <n v="1404190740"/>
    <n v="1401214581"/>
    <b v="0"/>
    <x v="209"/>
    <b v="1"/>
    <x v="2616"/>
    <n v="73.400000000000006"/>
    <x v="1"/>
    <s v="plays"/>
    <x v="3679"/>
    <x v="3665"/>
  </r>
  <r>
    <n v="3680"/>
    <s v="Loading Dock Theatre Presents: The Dudleys! A Family Game"/>
    <x v="3678"/>
    <n v="3000"/>
    <n v="3383"/>
    <x v="0"/>
    <x v="0"/>
    <s v="USD"/>
    <n v="1475664834"/>
    <n v="1473850434"/>
    <b v="0"/>
    <x v="69"/>
    <b v="1"/>
    <x v="2656"/>
    <n v="99.5"/>
    <x v="1"/>
    <s v="plays"/>
    <x v="3680"/>
    <x v="3666"/>
  </r>
  <r>
    <n v="3681"/>
    <s v="&quot;So Amazing&quot; produced at the Kraine Theater NYC"/>
    <x v="3679"/>
    <n v="1000"/>
    <n v="1119"/>
    <x v="0"/>
    <x v="0"/>
    <s v="USD"/>
    <n v="1452872290"/>
    <n v="1452008290"/>
    <b v="0"/>
    <x v="59"/>
    <b v="1"/>
    <x v="2657"/>
    <n v="62.166666666666664"/>
    <x v="1"/>
    <s v="plays"/>
    <x v="3681"/>
    <x v="3667"/>
  </r>
  <r>
    <n v="3682"/>
    <s v="&quot;Unexpectedly Expecting&quot; - A One-Woman Show"/>
    <x v="3680"/>
    <n v="3000"/>
    <n v="4176"/>
    <x v="0"/>
    <x v="0"/>
    <s v="USD"/>
    <n v="1402901940"/>
    <n v="1399998418"/>
    <b v="0"/>
    <x v="85"/>
    <b v="1"/>
    <x v="2658"/>
    <n v="62.328358208955223"/>
    <x v="1"/>
    <s v="plays"/>
    <x v="3682"/>
    <x v="3668"/>
  </r>
  <r>
    <n v="3683"/>
    <s v="A Krumpus Story - World Premiere"/>
    <x v="3681"/>
    <n v="3500"/>
    <n v="3880"/>
    <x v="0"/>
    <x v="0"/>
    <s v="USD"/>
    <n v="1476931696"/>
    <n v="1474339696"/>
    <b v="0"/>
    <x v="36"/>
    <b v="1"/>
    <x v="2659"/>
    <n v="58.787878787878789"/>
    <x v="1"/>
    <s v="plays"/>
    <x v="3683"/>
    <x v="3669"/>
  </r>
  <r>
    <n v="3684"/>
    <s v="Cassiopeia"/>
    <x v="3682"/>
    <n v="750"/>
    <n v="1043"/>
    <x v="0"/>
    <x v="0"/>
    <s v="USD"/>
    <n v="1441167586"/>
    <n v="1438575586"/>
    <b v="0"/>
    <x v="23"/>
    <b v="1"/>
    <x v="2660"/>
    <n v="45.347826086956523"/>
    <x v="1"/>
    <s v="plays"/>
    <x v="3684"/>
    <x v="3670"/>
  </r>
  <r>
    <n v="3685"/>
    <s v="Two Noble Kinsmen: Fire &amp; Shadows"/>
    <x v="3683"/>
    <n v="5000"/>
    <n v="5285"/>
    <x v="0"/>
    <x v="0"/>
    <s v="USD"/>
    <n v="1400533200"/>
    <n v="1398348859"/>
    <b v="0"/>
    <x v="149"/>
    <b v="1"/>
    <x v="2661"/>
    <n v="41.944444444444443"/>
    <x v="1"/>
    <s v="plays"/>
    <x v="3685"/>
    <x v="3671"/>
  </r>
  <r>
    <n v="3686"/>
    <s v="Dog sees God by Bert V. Royal @ FSU"/>
    <x v="3684"/>
    <n v="350"/>
    <n v="355"/>
    <x v="0"/>
    <x v="0"/>
    <s v="USD"/>
    <n v="1440820740"/>
    <n v="1439567660"/>
    <b v="0"/>
    <x v="79"/>
    <b v="1"/>
    <x v="2662"/>
    <n v="59.166666666666664"/>
    <x v="1"/>
    <s v="plays"/>
    <x v="3686"/>
    <x v="3672"/>
  </r>
  <r>
    <n v="3687"/>
    <s v="death (and straight boys)"/>
    <x v="3685"/>
    <n v="5000"/>
    <n v="5012.25"/>
    <x v="0"/>
    <x v="0"/>
    <s v="USD"/>
    <n v="1403846055"/>
    <n v="1401254055"/>
    <b v="0"/>
    <x v="20"/>
    <b v="1"/>
    <x v="2663"/>
    <n v="200.49"/>
    <x v="1"/>
    <s v="plays"/>
    <x v="3687"/>
    <x v="3673"/>
  </r>
  <r>
    <n v="3688"/>
    <s v="The Tulip Tree 2014"/>
    <x v="3686"/>
    <n v="3000"/>
    <n v="3275"/>
    <x v="0"/>
    <x v="1"/>
    <s v="GBP"/>
    <n v="1407524004"/>
    <n v="1404932004"/>
    <b v="0"/>
    <x v="70"/>
    <b v="1"/>
    <x v="2217"/>
    <n v="83.974358974358978"/>
    <x v="1"/>
    <s v="plays"/>
    <x v="3688"/>
    <x v="3674"/>
  </r>
  <r>
    <n v="3689"/>
    <s v="Random Us"/>
    <x v="3687"/>
    <n v="3000"/>
    <n v="3550"/>
    <x v="0"/>
    <x v="0"/>
    <s v="USD"/>
    <n v="1434925500"/>
    <n v="1432410639"/>
    <b v="0"/>
    <x v="95"/>
    <b v="1"/>
    <x v="1237"/>
    <n v="57.258064516129032"/>
    <x v="1"/>
    <s v="plays"/>
    <x v="3689"/>
    <x v="3675"/>
  </r>
  <r>
    <n v="3690"/>
    <s v="We Rise"/>
    <x v="3688"/>
    <n v="1500"/>
    <n v="1800"/>
    <x v="0"/>
    <x v="0"/>
    <s v="USD"/>
    <n v="1417101683"/>
    <n v="1414506083"/>
    <b v="0"/>
    <x v="162"/>
    <b v="1"/>
    <x v="43"/>
    <n v="58.064516129032256"/>
    <x v="1"/>
    <s v="plays"/>
    <x v="3690"/>
    <x v="367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x v="220"/>
    <b v="1"/>
    <x v="2664"/>
    <n v="186.80291970802921"/>
    <x v="1"/>
    <s v="plays"/>
    <x v="3691"/>
    <x v="3677"/>
  </r>
  <r>
    <n v="3692"/>
    <s v="An Evening With Durang"/>
    <x v="3690"/>
    <n v="1000"/>
    <n v="1260"/>
    <x v="0"/>
    <x v="0"/>
    <s v="USD"/>
    <n v="1411084800"/>
    <n v="1410304179"/>
    <b v="0"/>
    <x v="57"/>
    <b v="1"/>
    <x v="582"/>
    <n v="74.117647058823536"/>
    <x v="1"/>
    <s v="plays"/>
    <x v="3692"/>
    <x v="3678"/>
  </r>
  <r>
    <n v="3693"/>
    <s v="Jason (Georgia on My Mind)"/>
    <x v="3691"/>
    <n v="333"/>
    <n v="430"/>
    <x v="0"/>
    <x v="1"/>
    <s v="GBP"/>
    <n v="1448922600"/>
    <n v="1446352529"/>
    <b v="0"/>
    <x v="25"/>
    <b v="1"/>
    <x v="2665"/>
    <n v="30.714285714285715"/>
    <x v="1"/>
    <s v="plays"/>
    <x v="3693"/>
    <x v="3679"/>
  </r>
  <r>
    <n v="3694"/>
    <s v="Three Christs - Presented at Dixon Place"/>
    <x v="3692"/>
    <n v="3500"/>
    <n v="3760"/>
    <x v="0"/>
    <x v="0"/>
    <s v="USD"/>
    <n v="1465178400"/>
    <n v="1461985967"/>
    <b v="0"/>
    <x v="65"/>
    <b v="1"/>
    <x v="2666"/>
    <n v="62.666666666666664"/>
    <x v="1"/>
    <s v="plays"/>
    <x v="3694"/>
    <x v="3680"/>
  </r>
  <r>
    <n v="3695"/>
    <s v="The History Boys at USC"/>
    <x v="3693"/>
    <n v="4000"/>
    <n v="4005"/>
    <x v="0"/>
    <x v="0"/>
    <s v="USD"/>
    <n v="1421009610"/>
    <n v="1419281610"/>
    <b v="0"/>
    <x v="51"/>
    <b v="1"/>
    <x v="2213"/>
    <n v="121.36363636363636"/>
    <x v="1"/>
    <s v="plays"/>
    <x v="3695"/>
    <x v="3681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x v="76"/>
    <b v="1"/>
    <x v="1342"/>
    <n v="39.743589743589745"/>
    <x v="1"/>
    <s v="plays"/>
    <x v="3696"/>
    <x v="3682"/>
  </r>
  <r>
    <n v="3697"/>
    <s v="Sid the tour 2016"/>
    <x v="3695"/>
    <n v="2000"/>
    <n v="2160"/>
    <x v="0"/>
    <x v="1"/>
    <s v="GBP"/>
    <n v="1462878648"/>
    <n v="1461064248"/>
    <b v="0"/>
    <x v="209"/>
    <b v="1"/>
    <x v="1277"/>
    <n v="72"/>
    <x v="1"/>
    <s v="plays"/>
    <x v="3697"/>
    <x v="3683"/>
  </r>
  <r>
    <n v="3698"/>
    <s v="CORIOLANUS | THE NORMAL HEART @ The Lab Theater"/>
    <x v="3696"/>
    <n v="5000"/>
    <n v="5526"/>
    <x v="0"/>
    <x v="0"/>
    <s v="USD"/>
    <n v="1456946487"/>
    <n v="1454354487"/>
    <b v="0"/>
    <x v="327"/>
    <b v="1"/>
    <x v="2667"/>
    <n v="40.632352941176471"/>
    <x v="1"/>
    <s v="plays"/>
    <x v="3698"/>
    <x v="3684"/>
  </r>
  <r>
    <n v="3699"/>
    <s v="Tell Me That You Love Me"/>
    <x v="3697"/>
    <n v="2500"/>
    <n v="2520"/>
    <x v="0"/>
    <x v="0"/>
    <s v="USD"/>
    <n v="1413383216"/>
    <n v="1410791216"/>
    <b v="0"/>
    <x v="244"/>
    <b v="1"/>
    <x v="2624"/>
    <n v="63"/>
    <x v="1"/>
    <s v="plays"/>
    <x v="3699"/>
    <x v="3685"/>
  </r>
  <r>
    <n v="3700"/>
    <s v="Generations (Senior Project)"/>
    <x v="3698"/>
    <n v="500"/>
    <n v="606"/>
    <x v="0"/>
    <x v="0"/>
    <s v="USD"/>
    <n v="1412092800"/>
    <n v="1409493800"/>
    <b v="0"/>
    <x v="59"/>
    <b v="1"/>
    <x v="1247"/>
    <n v="33.666666666666664"/>
    <x v="1"/>
    <s v="plays"/>
    <x v="3700"/>
    <x v="3686"/>
  </r>
  <r>
    <n v="3701"/>
    <s v="Dog Show"/>
    <x v="3699"/>
    <n v="1500"/>
    <n v="1505"/>
    <x v="0"/>
    <x v="1"/>
    <s v="GBP"/>
    <n v="1433422793"/>
    <n v="1430830793"/>
    <b v="0"/>
    <x v="70"/>
    <b v="1"/>
    <x v="1415"/>
    <n v="38.589743589743591"/>
    <x v="1"/>
    <s v="plays"/>
    <x v="3701"/>
    <x v="3687"/>
  </r>
  <r>
    <n v="3702"/>
    <s v="SANKARA"/>
    <x v="3700"/>
    <n v="3000"/>
    <n v="3275"/>
    <x v="0"/>
    <x v="1"/>
    <s v="GBP"/>
    <n v="1468191540"/>
    <n v="1464958484"/>
    <b v="0"/>
    <x v="64"/>
    <b v="1"/>
    <x v="2217"/>
    <n v="155.95238095238096"/>
    <x v="1"/>
    <s v="plays"/>
    <x v="3702"/>
    <x v="3688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x v="209"/>
    <b v="1"/>
    <x v="2668"/>
    <n v="43.2"/>
    <x v="1"/>
    <s v="plays"/>
    <x v="3703"/>
    <x v="3689"/>
  </r>
  <r>
    <n v="3704"/>
    <s v="Constellations by Nick Payne at the Nottingham New Theatre"/>
    <x v="3702"/>
    <n v="300"/>
    <n v="409.01"/>
    <x v="0"/>
    <x v="1"/>
    <s v="GBP"/>
    <n v="1464712394"/>
    <n v="1459528394"/>
    <b v="0"/>
    <x v="74"/>
    <b v="1"/>
    <x v="2669"/>
    <n v="15.148518518518518"/>
    <x v="1"/>
    <s v="plays"/>
    <x v="3704"/>
    <x v="3690"/>
  </r>
  <r>
    <n v="3705"/>
    <s v="Pennywinkle: A New Chicago Comedy"/>
    <x v="3703"/>
    <n v="2827"/>
    <n v="2925"/>
    <x v="0"/>
    <x v="0"/>
    <s v="USD"/>
    <n v="1403546400"/>
    <n v="1401714114"/>
    <b v="0"/>
    <x v="2"/>
    <b v="1"/>
    <x v="2670"/>
    <n v="83.571428571428569"/>
    <x v="1"/>
    <s v="plays"/>
    <x v="3705"/>
    <x v="3691"/>
  </r>
  <r>
    <n v="3706"/>
    <s v="The Drama Factory presents : The Magic Flute"/>
    <x v="3704"/>
    <n v="1500"/>
    <n v="1820"/>
    <x v="0"/>
    <x v="0"/>
    <s v="USD"/>
    <n v="1410558949"/>
    <n v="1409262949"/>
    <b v="0"/>
    <x v="62"/>
    <b v="1"/>
    <x v="2671"/>
    <n v="140"/>
    <x v="1"/>
    <s v="plays"/>
    <x v="3706"/>
    <x v="3692"/>
  </r>
  <r>
    <n v="3707"/>
    <s v="A KC Fringe World Premiere: DESPERATE ACTS"/>
    <x v="3705"/>
    <n v="1000"/>
    <n v="1860"/>
    <x v="0"/>
    <x v="0"/>
    <s v="USD"/>
    <n v="1469165160"/>
    <n v="1467335378"/>
    <b v="0"/>
    <x v="23"/>
    <b v="1"/>
    <x v="2672"/>
    <n v="80.869565217391298"/>
    <x v="1"/>
    <s v="plays"/>
    <x v="3707"/>
    <x v="3693"/>
  </r>
  <r>
    <n v="3708"/>
    <s v="Much Ado About Nothing"/>
    <x v="3706"/>
    <n v="700"/>
    <n v="2100"/>
    <x v="0"/>
    <x v="0"/>
    <s v="USD"/>
    <n v="1404444286"/>
    <n v="1403234686"/>
    <b v="0"/>
    <x v="70"/>
    <b v="1"/>
    <x v="2673"/>
    <n v="53.846153846153847"/>
    <x v="1"/>
    <s v="plays"/>
    <x v="3708"/>
    <x v="3694"/>
  </r>
  <r>
    <n v="3709"/>
    <s v="The Ruby Darlings Show"/>
    <x v="3707"/>
    <n v="1000"/>
    <n v="1082.5"/>
    <x v="0"/>
    <x v="1"/>
    <s v="GBP"/>
    <n v="1403715546"/>
    <n v="1401123546"/>
    <b v="0"/>
    <x v="2"/>
    <b v="1"/>
    <x v="2674"/>
    <n v="30.928571428571427"/>
    <x v="1"/>
    <s v="plays"/>
    <x v="3709"/>
    <x v="3695"/>
  </r>
  <r>
    <n v="3710"/>
    <s v="&quot;Loving Alanis&quot; Rocky Mountain Regional Premier"/>
    <x v="3708"/>
    <n v="1300"/>
    <n v="1835"/>
    <x v="0"/>
    <x v="0"/>
    <s v="USD"/>
    <n v="1428068988"/>
    <n v="1425908988"/>
    <b v="0"/>
    <x v="74"/>
    <b v="1"/>
    <x v="2675"/>
    <n v="67.962962962962962"/>
    <x v="1"/>
    <s v="plays"/>
    <x v="3710"/>
    <x v="3696"/>
  </r>
  <r>
    <n v="3711"/>
    <s v="The Youth Shakespeare Project 2014"/>
    <x v="3709"/>
    <n v="500"/>
    <n v="570"/>
    <x v="0"/>
    <x v="0"/>
    <s v="USD"/>
    <n v="1402848000"/>
    <n v="1400606573"/>
    <b v="0"/>
    <x v="64"/>
    <b v="1"/>
    <x v="430"/>
    <n v="27.142857142857142"/>
    <x v="1"/>
    <s v="plays"/>
    <x v="3711"/>
    <x v="3174"/>
  </r>
  <r>
    <n v="3712"/>
    <s v="IT'S JUST MY LIFE"/>
    <x v="3710"/>
    <n v="7500"/>
    <n v="11530"/>
    <x v="0"/>
    <x v="0"/>
    <s v="USD"/>
    <n v="1433055540"/>
    <n v="1431230867"/>
    <b v="0"/>
    <x v="201"/>
    <b v="1"/>
    <x v="2676"/>
    <n v="110.86538461538461"/>
    <x v="1"/>
    <s v="plays"/>
    <x v="3712"/>
    <x v="3697"/>
  </r>
  <r>
    <n v="3713"/>
    <s v="Bring Matt Fotis's Nights on the Couch to NYC!"/>
    <x v="3711"/>
    <n v="2000"/>
    <n v="2030"/>
    <x v="0"/>
    <x v="0"/>
    <s v="USD"/>
    <n v="1465062166"/>
    <n v="1463334166"/>
    <b v="0"/>
    <x v="10"/>
    <b v="1"/>
    <x v="1240"/>
    <n v="106.84210526315789"/>
    <x v="1"/>
    <s v="plays"/>
    <x v="3713"/>
    <x v="3698"/>
  </r>
  <r>
    <n v="3714"/>
    <s v="Expedition (to NYC)"/>
    <x v="3712"/>
    <n v="10000"/>
    <n v="10235"/>
    <x v="0"/>
    <x v="0"/>
    <s v="USD"/>
    <n v="1432612740"/>
    <n v="1429881667"/>
    <b v="0"/>
    <x v="174"/>
    <b v="1"/>
    <x v="1099"/>
    <n v="105.51546391752578"/>
    <x v="1"/>
    <s v="plays"/>
    <x v="3714"/>
    <x v="3699"/>
  </r>
  <r>
    <n v="3715"/>
    <s v="The Inspectors Call"/>
    <x v="3713"/>
    <n v="3500"/>
    <n v="3590"/>
    <x v="0"/>
    <x v="1"/>
    <s v="GBP"/>
    <n v="1427806320"/>
    <n v="1422834819"/>
    <b v="0"/>
    <x v="74"/>
    <b v="1"/>
    <x v="2677"/>
    <n v="132.96296296296296"/>
    <x v="1"/>
    <s v="plays"/>
    <x v="3715"/>
    <x v="3700"/>
  </r>
  <r>
    <n v="3716"/>
    <s v="Sylvia (a benefit show)"/>
    <x v="3714"/>
    <n v="800"/>
    <n v="1246"/>
    <x v="0"/>
    <x v="0"/>
    <s v="USD"/>
    <n v="1453411109"/>
    <n v="1450819109"/>
    <b v="0"/>
    <x v="54"/>
    <b v="1"/>
    <x v="2678"/>
    <n v="51.916666666666664"/>
    <x v="1"/>
    <s v="plays"/>
    <x v="3716"/>
    <x v="3701"/>
  </r>
  <r>
    <n v="3717"/>
    <s v="Told Look Younger at Jermyn Street Theatre"/>
    <x v="3715"/>
    <n v="4000"/>
    <n v="4030"/>
    <x v="0"/>
    <x v="1"/>
    <s v="GBP"/>
    <n v="1431204449"/>
    <n v="1428526049"/>
    <b v="0"/>
    <x v="62"/>
    <b v="1"/>
    <x v="1266"/>
    <n v="310"/>
    <x v="1"/>
    <s v="plays"/>
    <x v="3717"/>
    <x v="3702"/>
  </r>
  <r>
    <n v="3718"/>
    <s v="PUNK ROCK"/>
    <x v="3716"/>
    <n v="500"/>
    <n v="1197"/>
    <x v="0"/>
    <x v="1"/>
    <s v="GBP"/>
    <n v="1425057075"/>
    <n v="1422465075"/>
    <b v="0"/>
    <x v="67"/>
    <b v="1"/>
    <x v="2679"/>
    <n v="26.021739130434781"/>
    <x v="1"/>
    <s v="plays"/>
    <x v="3718"/>
    <x v="3703"/>
  </r>
  <r>
    <n v="3719"/>
    <s v="Corium"/>
    <x v="3717"/>
    <n v="200"/>
    <n v="420"/>
    <x v="0"/>
    <x v="1"/>
    <s v="GBP"/>
    <n v="1434994266"/>
    <n v="1432402266"/>
    <b v="0"/>
    <x v="80"/>
    <b v="1"/>
    <x v="2680"/>
    <n v="105"/>
    <x v="1"/>
    <s v="plays"/>
    <x v="3719"/>
    <x v="3704"/>
  </r>
  <r>
    <n v="3720"/>
    <s v="Lakotas and the American Theatre"/>
    <x v="3718"/>
    <n v="3300"/>
    <n v="3449"/>
    <x v="0"/>
    <x v="0"/>
    <s v="USD"/>
    <n v="1435881006"/>
    <n v="1433980206"/>
    <b v="0"/>
    <x v="244"/>
    <b v="1"/>
    <x v="2681"/>
    <n v="86.224999999999994"/>
    <x v="1"/>
    <s v="plays"/>
    <x v="3720"/>
    <x v="3705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x v="34"/>
    <b v="1"/>
    <x v="2624"/>
    <n v="114.54545454545455"/>
    <x v="1"/>
    <s v="plays"/>
    <x v="3721"/>
    <x v="3706"/>
  </r>
  <r>
    <n v="3722"/>
    <s v="PSYCHOC une comÃ©die libertine de Bernard Granger"/>
    <x v="3720"/>
    <n v="1500"/>
    <n v="1668"/>
    <x v="0"/>
    <x v="5"/>
    <s v="CAD"/>
    <n v="1455231540"/>
    <n v="1452614847"/>
    <b v="0"/>
    <x v="2"/>
    <b v="1"/>
    <x v="2682"/>
    <n v="47.657142857142858"/>
    <x v="1"/>
    <s v="plays"/>
    <x v="3722"/>
    <x v="3707"/>
  </r>
  <r>
    <n v="3723"/>
    <s v="Beauty and the Beast"/>
    <x v="3721"/>
    <n v="4500"/>
    <n v="4592"/>
    <x v="0"/>
    <x v="1"/>
    <s v="GBP"/>
    <n v="1417374262"/>
    <n v="1414778662"/>
    <b v="0"/>
    <x v="287"/>
    <b v="1"/>
    <x v="2683"/>
    <n v="72.888888888888886"/>
    <x v="1"/>
    <s v="plays"/>
    <x v="3723"/>
    <x v="3708"/>
  </r>
  <r>
    <n v="3724"/>
    <s v="Send 'Bin Laden: The One Man Show' to Hollywood!"/>
    <x v="3722"/>
    <n v="4300"/>
    <n v="4409.55"/>
    <x v="0"/>
    <x v="1"/>
    <s v="GBP"/>
    <n v="1462402800"/>
    <n v="1459856860"/>
    <b v="0"/>
    <x v="30"/>
    <b v="1"/>
    <x v="2684"/>
    <n v="49.545505617977533"/>
    <x v="1"/>
    <s v="plays"/>
    <x v="3724"/>
    <x v="3709"/>
  </r>
  <r>
    <n v="3725"/>
    <s v="Mine by Polly Teale A Paper Parachutes Production"/>
    <x v="3723"/>
    <n v="300"/>
    <n v="381"/>
    <x v="0"/>
    <x v="1"/>
    <s v="GBP"/>
    <n v="1455831000"/>
    <n v="1454366467"/>
    <b v="0"/>
    <x v="41"/>
    <b v="1"/>
    <x v="74"/>
    <n v="25.4"/>
    <x v="1"/>
    <s v="plays"/>
    <x v="3725"/>
    <x v="3710"/>
  </r>
  <r>
    <n v="3726"/>
    <s v="Howard's End 3.0"/>
    <x v="3724"/>
    <n v="850"/>
    <n v="2879"/>
    <x v="0"/>
    <x v="0"/>
    <s v="USD"/>
    <n v="1461963600"/>
    <n v="1459567371"/>
    <b v="0"/>
    <x v="67"/>
    <b v="1"/>
    <x v="2685"/>
    <n v="62.586956521739133"/>
    <x v="1"/>
    <s v="plays"/>
    <x v="3726"/>
    <x v="3711"/>
  </r>
  <r>
    <n v="3727"/>
    <s v="Star-Spangled Sitcoms: Huzzah &amp; John Adams"/>
    <x v="3725"/>
    <n v="2000"/>
    <n v="2015"/>
    <x v="0"/>
    <x v="0"/>
    <s v="USD"/>
    <n v="1476939300"/>
    <n v="1474273294"/>
    <b v="0"/>
    <x v="51"/>
    <b v="1"/>
    <x v="1266"/>
    <n v="61.060606060606062"/>
    <x v="1"/>
    <s v="plays"/>
    <x v="3727"/>
    <x v="3712"/>
  </r>
  <r>
    <n v="3728"/>
    <s v="Bare Bones Shakespeare 2015-16 Season"/>
    <x v="3726"/>
    <n v="20000"/>
    <n v="1862"/>
    <x v="2"/>
    <x v="0"/>
    <s v="USD"/>
    <n v="1439957176"/>
    <n v="1437365176"/>
    <b v="0"/>
    <x v="162"/>
    <b v="0"/>
    <x v="2686"/>
    <n v="60.064516129032256"/>
    <x v="1"/>
    <s v="plays"/>
    <x v="3728"/>
    <x v="3713"/>
  </r>
  <r>
    <n v="3729"/>
    <s v="Picasso at The Lapin Agile, a play by Steve Martin"/>
    <x v="3727"/>
    <n v="5000"/>
    <n v="362"/>
    <x v="2"/>
    <x v="0"/>
    <s v="USD"/>
    <n v="1427082912"/>
    <n v="1423198512"/>
    <b v="0"/>
    <x v="81"/>
    <b v="0"/>
    <x v="2687"/>
    <n v="72.400000000000006"/>
    <x v="1"/>
    <s v="plays"/>
    <x v="3729"/>
    <x v="3714"/>
  </r>
  <r>
    <n v="3730"/>
    <s v="Mark Twain is Hell for the Company - Original Play"/>
    <x v="3728"/>
    <n v="1000"/>
    <n v="100"/>
    <x v="2"/>
    <x v="0"/>
    <s v="USD"/>
    <n v="1439828159"/>
    <n v="1437236159"/>
    <b v="0"/>
    <x v="29"/>
    <b v="0"/>
    <x v="709"/>
    <n v="100"/>
    <x v="1"/>
    <s v="plays"/>
    <x v="3730"/>
    <x v="3715"/>
  </r>
  <r>
    <n v="3731"/>
    <s v="The Rabbit on the Moon"/>
    <x v="3729"/>
    <n v="5500"/>
    <n v="620"/>
    <x v="2"/>
    <x v="0"/>
    <s v="USD"/>
    <n v="1420860180"/>
    <n v="1418234646"/>
    <b v="0"/>
    <x v="8"/>
    <b v="0"/>
    <x v="2688"/>
    <n v="51.666666666666664"/>
    <x v="1"/>
    <s v="plays"/>
    <x v="3731"/>
    <x v="3716"/>
  </r>
  <r>
    <n v="3732"/>
    <s v="Elektra Bekent - Afstudeervoorstelling"/>
    <x v="3730"/>
    <n v="850"/>
    <n v="131"/>
    <x v="2"/>
    <x v="9"/>
    <s v="EUR"/>
    <n v="1422100800"/>
    <n v="1416932133"/>
    <b v="0"/>
    <x v="80"/>
    <b v="0"/>
    <x v="2689"/>
    <n v="32.75"/>
    <x v="1"/>
    <s v="plays"/>
    <x v="3732"/>
    <x v="3717"/>
  </r>
  <r>
    <n v="3733"/>
    <s v="laughter in the hood"/>
    <x v="3731"/>
    <n v="1500"/>
    <n v="0"/>
    <x v="2"/>
    <x v="0"/>
    <s v="USD"/>
    <n v="1429396200"/>
    <n v="1428539708"/>
    <b v="0"/>
    <x v="78"/>
    <b v="0"/>
    <x v="109"/>
    <e v="#DIV/0!"/>
    <x v="1"/>
    <s v="plays"/>
    <x v="3733"/>
    <x v="3718"/>
  </r>
  <r>
    <n v="3734"/>
    <s v="Shakespeare in Sarajevo"/>
    <x v="3732"/>
    <n v="1500"/>
    <n v="427"/>
    <x v="2"/>
    <x v="0"/>
    <s v="USD"/>
    <n v="1432589896"/>
    <n v="1427405896"/>
    <b v="0"/>
    <x v="63"/>
    <b v="0"/>
    <x v="2690"/>
    <n v="61"/>
    <x v="1"/>
    <s v="plays"/>
    <x v="3734"/>
    <x v="3719"/>
  </r>
  <r>
    <n v="3735"/>
    <s v="Women Beware Women"/>
    <x v="3733"/>
    <n v="150"/>
    <n v="20"/>
    <x v="2"/>
    <x v="1"/>
    <s v="GBP"/>
    <n v="1432831089"/>
    <n v="1430239089"/>
    <b v="0"/>
    <x v="84"/>
    <b v="0"/>
    <x v="2691"/>
    <n v="10"/>
    <x v="1"/>
    <s v="plays"/>
    <x v="3735"/>
    <x v="3720"/>
  </r>
  <r>
    <n v="3736"/>
    <s v="Hot Dogs a new play by Suhayla El-Bushra"/>
    <x v="3734"/>
    <n v="1500"/>
    <n v="10"/>
    <x v="2"/>
    <x v="1"/>
    <s v="GBP"/>
    <n v="1427133600"/>
    <n v="1423847093"/>
    <b v="0"/>
    <x v="29"/>
    <b v="0"/>
    <x v="886"/>
    <n v="10"/>
    <x v="1"/>
    <s v="plays"/>
    <x v="3736"/>
    <x v="3721"/>
  </r>
  <r>
    <n v="3737"/>
    <s v="Measure For Measure"/>
    <x v="3735"/>
    <n v="700"/>
    <n v="150"/>
    <x v="2"/>
    <x v="0"/>
    <s v="USD"/>
    <n v="1447311540"/>
    <n v="1445358903"/>
    <b v="0"/>
    <x v="80"/>
    <b v="0"/>
    <x v="2692"/>
    <n v="37.5"/>
    <x v="1"/>
    <s v="plays"/>
    <x v="3737"/>
    <x v="3722"/>
  </r>
  <r>
    <n v="3738"/>
    <s v="'GULF' - a new play by PIVOT THEATRE"/>
    <x v="3736"/>
    <n v="1500"/>
    <n v="270"/>
    <x v="2"/>
    <x v="1"/>
    <s v="GBP"/>
    <n v="1405461600"/>
    <n v="1403562705"/>
    <b v="0"/>
    <x v="79"/>
    <b v="0"/>
    <x v="2693"/>
    <n v="45"/>
    <x v="1"/>
    <s v="plays"/>
    <x v="3738"/>
    <x v="3723"/>
  </r>
  <r>
    <n v="3739"/>
    <s v="Verge of Strife - The life and poetry of Rupert Brooke"/>
    <x v="3737"/>
    <n v="4000"/>
    <n v="805"/>
    <x v="2"/>
    <x v="1"/>
    <s v="GBP"/>
    <n v="1468752468"/>
    <n v="1467024468"/>
    <b v="0"/>
    <x v="22"/>
    <b v="0"/>
    <x v="2694"/>
    <n v="100.625"/>
    <x v="1"/>
    <s v="plays"/>
    <x v="3739"/>
    <x v="3724"/>
  </r>
  <r>
    <n v="3740"/>
    <s v="dasGROUP Theatre: Savage in Limbo"/>
    <x v="3738"/>
    <n v="2000"/>
    <n v="358"/>
    <x v="2"/>
    <x v="0"/>
    <s v="USD"/>
    <n v="1407808438"/>
    <n v="1405217355"/>
    <b v="0"/>
    <x v="25"/>
    <b v="0"/>
    <x v="2695"/>
    <n v="25.571428571428573"/>
    <x v="1"/>
    <s v="plays"/>
    <x v="3740"/>
    <x v="3725"/>
  </r>
  <r>
    <n v="3741"/>
    <s v="Open House Theater"/>
    <x v="3739"/>
    <n v="20000"/>
    <n v="0"/>
    <x v="2"/>
    <x v="0"/>
    <s v="USD"/>
    <n v="1450389950"/>
    <n v="1447797950"/>
    <b v="0"/>
    <x v="78"/>
    <b v="0"/>
    <x v="109"/>
    <e v="#DIV/0!"/>
    <x v="1"/>
    <s v="plays"/>
    <x v="3741"/>
    <x v="3726"/>
  </r>
  <r>
    <n v="3742"/>
    <s v="The Jennings Family Reunion"/>
    <x v="3740"/>
    <n v="5000"/>
    <n v="100"/>
    <x v="2"/>
    <x v="0"/>
    <s v="USD"/>
    <n v="1409980144"/>
    <n v="1407388144"/>
    <b v="0"/>
    <x v="80"/>
    <b v="0"/>
    <x v="172"/>
    <n v="25"/>
    <x v="1"/>
    <s v="plays"/>
    <x v="3742"/>
    <x v="3727"/>
  </r>
  <r>
    <n v="3743"/>
    <s v="Down the Mississippi"/>
    <x v="3741"/>
    <n v="2200"/>
    <n v="0"/>
    <x v="2"/>
    <x v="0"/>
    <s v="USD"/>
    <n v="1404406964"/>
    <n v="1401814964"/>
    <b v="0"/>
    <x v="78"/>
    <b v="0"/>
    <x v="109"/>
    <e v="#DIV/0!"/>
    <x v="1"/>
    <s v="plays"/>
    <x v="3743"/>
    <x v="3728"/>
  </r>
  <r>
    <n v="3744"/>
    <s v="The Game's Afoot - Spotlight"/>
    <x v="3742"/>
    <n v="1200"/>
    <n v="0"/>
    <x v="2"/>
    <x v="0"/>
    <s v="USD"/>
    <n v="1404532740"/>
    <n v="1401823952"/>
    <b v="0"/>
    <x v="78"/>
    <b v="0"/>
    <x v="109"/>
    <e v="#DIV/0!"/>
    <x v="1"/>
    <s v="plays"/>
    <x v="3744"/>
    <x v="3729"/>
  </r>
  <r>
    <n v="3745"/>
    <s v="Tyke Theatre Web Show"/>
    <x v="3743"/>
    <n v="100"/>
    <n v="10"/>
    <x v="2"/>
    <x v="0"/>
    <s v="USD"/>
    <n v="1407689102"/>
    <n v="1405097102"/>
    <b v="0"/>
    <x v="29"/>
    <b v="0"/>
    <x v="709"/>
    <n v="10"/>
    <x v="1"/>
    <s v="plays"/>
    <x v="3745"/>
    <x v="3730"/>
  </r>
  <r>
    <n v="3746"/>
    <s v="Stage Play Production - &quot;I Love You to Death&quot;"/>
    <x v="3744"/>
    <n v="8500"/>
    <n v="202"/>
    <x v="2"/>
    <x v="0"/>
    <s v="USD"/>
    <n v="1475918439"/>
    <n v="1473326439"/>
    <b v="0"/>
    <x v="29"/>
    <b v="0"/>
    <x v="2696"/>
    <n v="202"/>
    <x v="1"/>
    <s v="plays"/>
    <x v="3746"/>
    <x v="3731"/>
  </r>
  <r>
    <n v="3747"/>
    <s v="Counting Stars"/>
    <x v="3745"/>
    <n v="2500"/>
    <n v="25"/>
    <x v="2"/>
    <x v="1"/>
    <s v="GBP"/>
    <n v="1436137140"/>
    <n v="1433833896"/>
    <b v="0"/>
    <x v="29"/>
    <b v="0"/>
    <x v="460"/>
    <n v="25"/>
    <x v="1"/>
    <s v="plays"/>
    <x v="3747"/>
    <x v="3732"/>
  </r>
  <r>
    <n v="3748"/>
    <s v="CAUCUS! THE MUSICAL"/>
    <x v="3746"/>
    <n v="5000"/>
    <n v="5176"/>
    <x v="0"/>
    <x v="0"/>
    <s v="USD"/>
    <n v="1455602340"/>
    <n v="1453827436"/>
    <b v="0"/>
    <x v="47"/>
    <b v="1"/>
    <x v="2697"/>
    <n v="99.538461538461533"/>
    <x v="1"/>
    <s v="musical"/>
    <x v="3748"/>
    <x v="3733"/>
  </r>
  <r>
    <n v="3749"/>
    <s v="Dante's Capstone Project: Who am I?"/>
    <x v="3747"/>
    <n v="500"/>
    <n v="525"/>
    <x v="0"/>
    <x v="0"/>
    <s v="USD"/>
    <n v="1461902340"/>
    <n v="1459220588"/>
    <b v="0"/>
    <x v="63"/>
    <b v="1"/>
    <x v="2"/>
    <n v="75"/>
    <x v="1"/>
    <s v="musical"/>
    <x v="3749"/>
    <x v="3734"/>
  </r>
  <r>
    <n v="3750"/>
    <s v="Stars on Stage, Kids be Heard!"/>
    <x v="3748"/>
    <n v="6000"/>
    <n v="6027"/>
    <x v="0"/>
    <x v="0"/>
    <s v="USD"/>
    <n v="1423555140"/>
    <n v="1421105608"/>
    <b v="0"/>
    <x v="33"/>
    <b v="1"/>
    <x v="1004"/>
    <n v="215.25"/>
    <x v="1"/>
    <s v="musical"/>
    <x v="3750"/>
    <x v="3735"/>
  </r>
  <r>
    <n v="3751"/>
    <s v="GGC Productions 2016"/>
    <x v="3749"/>
    <n v="1000"/>
    <n v="1326"/>
    <x v="0"/>
    <x v="0"/>
    <s v="USD"/>
    <n v="1459641073"/>
    <n v="1454460673"/>
    <b v="0"/>
    <x v="202"/>
    <b v="1"/>
    <x v="2698"/>
    <n v="120.54545454545455"/>
    <x v="1"/>
    <s v="musical"/>
    <x v="3751"/>
    <x v="3736"/>
  </r>
  <r>
    <n v="3752"/>
    <s v="POP! Community Cabaret Presents..."/>
    <x v="3750"/>
    <n v="500"/>
    <n v="565"/>
    <x v="0"/>
    <x v="1"/>
    <s v="GBP"/>
    <n v="1476651600"/>
    <n v="1473189335"/>
    <b v="0"/>
    <x v="41"/>
    <b v="1"/>
    <x v="1246"/>
    <n v="37.666666666666664"/>
    <x v="1"/>
    <s v="musical"/>
    <x v="3752"/>
    <x v="3737"/>
  </r>
  <r>
    <n v="3753"/>
    <s v="Wagner in English"/>
    <x v="3751"/>
    <n v="5000"/>
    <n v="5167"/>
    <x v="0"/>
    <x v="0"/>
    <s v="USD"/>
    <n v="1433289600"/>
    <n v="1430768800"/>
    <b v="0"/>
    <x v="209"/>
    <b v="1"/>
    <x v="2699"/>
    <n v="172.23333333333332"/>
    <x v="1"/>
    <s v="musical"/>
    <x v="3753"/>
    <x v="3738"/>
  </r>
  <r>
    <n v="3754"/>
    <s v="Little Shop of Horrors"/>
    <x v="3752"/>
    <n v="2500"/>
    <n v="3000"/>
    <x v="0"/>
    <x v="0"/>
    <s v="USD"/>
    <n v="1406350740"/>
    <n v="1403125737"/>
    <b v="0"/>
    <x v="74"/>
    <b v="1"/>
    <x v="43"/>
    <n v="111.11111111111111"/>
    <x v="1"/>
    <s v="musical"/>
    <x v="3754"/>
    <x v="3739"/>
  </r>
  <r>
    <n v="3755"/>
    <s v="Retro Rhapsody"/>
    <x v="3753"/>
    <n v="550"/>
    <n v="713"/>
    <x v="0"/>
    <x v="1"/>
    <s v="GBP"/>
    <n v="1460753307"/>
    <n v="1458161307"/>
    <b v="0"/>
    <x v="33"/>
    <b v="1"/>
    <x v="2700"/>
    <n v="25.464285714285715"/>
    <x v="1"/>
    <s v="musical"/>
    <x v="3755"/>
    <x v="3740"/>
  </r>
  <r>
    <n v="3756"/>
    <s v="the purple light theatre company's Into the Woods"/>
    <x v="3754"/>
    <n v="4500"/>
    <n v="4550"/>
    <x v="0"/>
    <x v="0"/>
    <s v="USD"/>
    <n v="1402515198"/>
    <n v="1399923198"/>
    <b v="0"/>
    <x v="57"/>
    <b v="1"/>
    <x v="2701"/>
    <n v="267.64705882352939"/>
    <x v="1"/>
    <s v="musical"/>
    <x v="3756"/>
    <x v="3741"/>
  </r>
  <r>
    <n v="3757"/>
    <s v="Anti-Bullying Musicalâ€¦ &quot;It's Easy!&quot;"/>
    <x v="3755"/>
    <n v="3500"/>
    <n v="3798"/>
    <x v="0"/>
    <x v="0"/>
    <s v="USD"/>
    <n v="1417465515"/>
    <n v="1415737515"/>
    <b v="0"/>
    <x v="133"/>
    <b v="1"/>
    <x v="2702"/>
    <n v="75.959999999999994"/>
    <x v="1"/>
    <s v="musical"/>
    <x v="3757"/>
    <x v="3742"/>
  </r>
  <r>
    <n v="3758"/>
    <s v="Luigi's Ladies"/>
    <x v="3756"/>
    <n v="1500"/>
    <n v="1535"/>
    <x v="0"/>
    <x v="0"/>
    <s v="USD"/>
    <n v="1400475600"/>
    <n v="1397819938"/>
    <b v="0"/>
    <x v="55"/>
    <b v="1"/>
    <x v="2703"/>
    <n v="59.03846153846154"/>
    <x v="1"/>
    <s v="musical"/>
    <x v="3758"/>
    <x v="3743"/>
  </r>
  <r>
    <n v="3759"/>
    <s v="Pared Down Productions"/>
    <x v="3757"/>
    <n v="4000"/>
    <n v="4409.7700000000004"/>
    <x v="0"/>
    <x v="0"/>
    <s v="USD"/>
    <n v="1440556553"/>
    <n v="1435372553"/>
    <b v="0"/>
    <x v="106"/>
    <b v="1"/>
    <x v="2704"/>
    <n v="50.111022727272733"/>
    <x v="1"/>
    <s v="musical"/>
    <x v="3759"/>
    <x v="3744"/>
  </r>
  <r>
    <n v="3760"/>
    <s v="Song of the Sea"/>
    <x v="3758"/>
    <n v="5000"/>
    <n v="5050.7700000000004"/>
    <x v="0"/>
    <x v="0"/>
    <s v="USD"/>
    <n v="1399293386"/>
    <n v="1397133386"/>
    <b v="0"/>
    <x v="110"/>
    <b v="1"/>
    <x v="2705"/>
    <n v="55.502967032967035"/>
    <x v="1"/>
    <s v="musical"/>
    <x v="3760"/>
    <x v="3745"/>
  </r>
  <r>
    <n v="3761"/>
    <s v="MARSHA - a girl who does bad things"/>
    <x v="3759"/>
    <n v="500"/>
    <n v="500"/>
    <x v="0"/>
    <x v="1"/>
    <s v="GBP"/>
    <n v="1439247600"/>
    <n v="1434625937"/>
    <b v="0"/>
    <x v="83"/>
    <b v="1"/>
    <x v="31"/>
    <n v="166.66666666666666"/>
    <x v="1"/>
    <s v="musical"/>
    <x v="3761"/>
    <x v="3746"/>
  </r>
  <r>
    <n v="3762"/>
    <s v="iolite the musical"/>
    <x v="3760"/>
    <n v="1250"/>
    <n v="1328"/>
    <x v="0"/>
    <x v="1"/>
    <s v="GBP"/>
    <n v="1438543889"/>
    <n v="1436383889"/>
    <b v="0"/>
    <x v="33"/>
    <b v="1"/>
    <x v="2706"/>
    <n v="47.428571428571431"/>
    <x v="1"/>
    <s v="musical"/>
    <x v="3762"/>
    <x v="3747"/>
  </r>
  <r>
    <n v="3763"/>
    <s v="[title of show] â€” The Chicago Storefront Premiere"/>
    <x v="3761"/>
    <n v="5000"/>
    <n v="5000"/>
    <x v="0"/>
    <x v="0"/>
    <s v="USD"/>
    <n v="1427907626"/>
    <n v="1425319226"/>
    <b v="0"/>
    <x v="99"/>
    <b v="1"/>
    <x v="31"/>
    <n v="64.935064935064929"/>
    <x v="1"/>
    <s v="musical"/>
    <x v="3763"/>
    <x v="3748"/>
  </r>
  <r>
    <n v="3764"/>
    <s v="Agape Performing Arts Company, a Ministry of OLG"/>
    <x v="3762"/>
    <n v="1500"/>
    <n v="1500"/>
    <x v="0"/>
    <x v="0"/>
    <s v="USD"/>
    <n v="1464482160"/>
    <n v="1462824832"/>
    <b v="0"/>
    <x v="74"/>
    <b v="1"/>
    <x v="31"/>
    <n v="55.555555555555557"/>
    <x v="1"/>
    <s v="musical"/>
    <x v="3764"/>
    <x v="3749"/>
  </r>
  <r>
    <n v="3765"/>
    <s v="Before and After"/>
    <x v="3763"/>
    <n v="7000"/>
    <n v="7942"/>
    <x v="0"/>
    <x v="0"/>
    <s v="USD"/>
    <n v="1406745482"/>
    <n v="1404153482"/>
    <b v="0"/>
    <x v="329"/>
    <b v="1"/>
    <x v="2707"/>
    <n v="74.224299065420567"/>
    <x v="1"/>
    <s v="musical"/>
    <x v="3765"/>
    <x v="3750"/>
  </r>
  <r>
    <n v="3766"/>
    <s v="Held Momentarily The Musical Takes FringeNYC"/>
    <x v="3764"/>
    <n v="10000"/>
    <n v="10265.01"/>
    <x v="0"/>
    <x v="0"/>
    <s v="USD"/>
    <n v="1404360045"/>
    <n v="1401336045"/>
    <b v="0"/>
    <x v="93"/>
    <b v="1"/>
    <x v="2708"/>
    <n v="106.9271875"/>
    <x v="1"/>
    <s v="musical"/>
    <x v="3766"/>
    <x v="3751"/>
  </r>
  <r>
    <n v="3767"/>
    <s v="Accidental Artists Lab"/>
    <x v="3765"/>
    <n v="2000"/>
    <n v="2335"/>
    <x v="0"/>
    <x v="0"/>
    <s v="USD"/>
    <n v="1425185940"/>
    <n v="1423960097"/>
    <b v="0"/>
    <x v="66"/>
    <b v="1"/>
    <x v="2709"/>
    <n v="41.696428571428569"/>
    <x v="1"/>
    <s v="musical"/>
    <x v="3767"/>
    <x v="3566"/>
  </r>
  <r>
    <n v="3768"/>
    <s v="Unexpected Stage's Dani Girl, A New Musical"/>
    <x v="3766"/>
    <n v="4000"/>
    <n v="4306.1099999999997"/>
    <x v="0"/>
    <x v="0"/>
    <s v="USD"/>
    <n v="1402594090"/>
    <n v="1400002090"/>
    <b v="0"/>
    <x v="6"/>
    <b v="1"/>
    <x v="2710"/>
    <n v="74.243275862068955"/>
    <x v="1"/>
    <s v="musical"/>
    <x v="3768"/>
    <x v="3752"/>
  </r>
  <r>
    <n v="3769"/>
    <s v="The Last Five Years Distinction Project"/>
    <x v="3767"/>
    <n v="1100"/>
    <n v="1100"/>
    <x v="0"/>
    <x v="0"/>
    <s v="USD"/>
    <n v="1460730079"/>
    <n v="1458138079"/>
    <b v="0"/>
    <x v="41"/>
    <b v="1"/>
    <x v="31"/>
    <n v="73.333333333333329"/>
    <x v="1"/>
    <s v="musical"/>
    <x v="3769"/>
    <x v="3753"/>
  </r>
  <r>
    <n v="3770"/>
    <s v="The White Feather: a new musical"/>
    <x v="3768"/>
    <n v="2000"/>
    <n v="2000"/>
    <x v="0"/>
    <x v="1"/>
    <s v="GBP"/>
    <n v="1434234010"/>
    <n v="1431642010"/>
    <b v="0"/>
    <x v="9"/>
    <b v="1"/>
    <x v="31"/>
    <n v="100"/>
    <x v="1"/>
    <s v="musical"/>
    <x v="3770"/>
    <x v="3754"/>
  </r>
  <r>
    <n v="3771"/>
    <s v="COME OUT SWINGIN'!"/>
    <x v="3769"/>
    <n v="1000"/>
    <n v="1460"/>
    <x v="0"/>
    <x v="0"/>
    <s v="USD"/>
    <n v="1463529600"/>
    <n v="1462307652"/>
    <b v="0"/>
    <x v="44"/>
    <b v="1"/>
    <x v="2711"/>
    <n v="38.421052631578945"/>
    <x v="1"/>
    <s v="musical"/>
    <x v="3771"/>
    <x v="3755"/>
  </r>
  <r>
    <n v="3772"/>
    <s v="Make &quot;Tonya and Nancy&quot; a Rock Opera!"/>
    <x v="3770"/>
    <n v="5000"/>
    <n v="5510"/>
    <x v="0"/>
    <x v="0"/>
    <s v="USD"/>
    <n v="1480399200"/>
    <n v="1478616506"/>
    <b v="0"/>
    <x v="51"/>
    <b v="1"/>
    <x v="1097"/>
    <n v="166.96969696969697"/>
    <x v="1"/>
    <s v="musical"/>
    <x v="3772"/>
    <x v="3756"/>
  </r>
  <r>
    <n v="3773"/>
    <s v="Dundee: A Hip-Hopera"/>
    <x v="3771"/>
    <n v="5000"/>
    <n v="5410"/>
    <x v="0"/>
    <x v="0"/>
    <s v="USD"/>
    <n v="1479175680"/>
    <n v="1476317247"/>
    <b v="0"/>
    <x v="7"/>
    <b v="1"/>
    <x v="2123"/>
    <n v="94.912280701754383"/>
    <x v="1"/>
    <s v="musical"/>
    <x v="3773"/>
    <x v="3757"/>
  </r>
  <r>
    <n v="3774"/>
    <s v="Mabel Moon Goes to Earth!"/>
    <x v="3772"/>
    <n v="2500"/>
    <n v="2500"/>
    <x v="0"/>
    <x v="5"/>
    <s v="CAD"/>
    <n v="1428606055"/>
    <n v="1427223655"/>
    <b v="0"/>
    <x v="20"/>
    <b v="1"/>
    <x v="31"/>
    <n v="100"/>
    <x v="1"/>
    <s v="musical"/>
    <x v="3774"/>
    <x v="3758"/>
  </r>
  <r>
    <n v="3775"/>
    <s v="TRAVIS KENT : MY FIRST TIME live and unprotected at 54 BELOW"/>
    <x v="3773"/>
    <n v="2000"/>
    <n v="2005"/>
    <x v="0"/>
    <x v="0"/>
    <s v="USD"/>
    <n v="1428552000"/>
    <n v="1426199843"/>
    <b v="0"/>
    <x v="25"/>
    <b v="1"/>
    <x v="598"/>
    <n v="143.21428571428572"/>
    <x v="1"/>
    <s v="musical"/>
    <x v="3775"/>
    <x v="3759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x v="225"/>
    <b v="1"/>
    <x v="2712"/>
    <n v="90.819148936170208"/>
    <x v="1"/>
    <s v="musical"/>
    <x v="3776"/>
    <x v="3760"/>
  </r>
  <r>
    <n v="3777"/>
    <s v="The Musical Adventure of Mimi and the Ghosts"/>
    <x v="3775"/>
    <n v="2000"/>
    <n v="2864"/>
    <x v="0"/>
    <x v="0"/>
    <s v="USD"/>
    <n v="1411790400"/>
    <n v="1409884821"/>
    <b v="0"/>
    <x v="211"/>
    <b v="1"/>
    <x v="2713"/>
    <n v="48.542372881355931"/>
    <x v="1"/>
    <s v="musical"/>
    <x v="3777"/>
    <x v="3761"/>
  </r>
  <r>
    <n v="3778"/>
    <s v="Give a Puppet a Hand"/>
    <x v="3776"/>
    <n v="2400"/>
    <n v="2521"/>
    <x v="0"/>
    <x v="0"/>
    <s v="USD"/>
    <n v="1423942780"/>
    <n v="1418758780"/>
    <b v="0"/>
    <x v="17"/>
    <b v="1"/>
    <x v="2714"/>
    <n v="70.027777777777771"/>
    <x v="1"/>
    <s v="musical"/>
    <x v="3778"/>
    <x v="3762"/>
  </r>
  <r>
    <n v="3779"/>
    <s v="&quot;The Last Adam&quot; A New Musical, NYC reading"/>
    <x v="3777"/>
    <n v="15000"/>
    <n v="15597"/>
    <x v="0"/>
    <x v="0"/>
    <s v="USD"/>
    <n v="1459010340"/>
    <n v="1456421940"/>
    <b v="0"/>
    <x v="248"/>
    <b v="1"/>
    <x v="2715"/>
    <n v="135.62608695652173"/>
    <x v="1"/>
    <s v="musical"/>
    <x v="3779"/>
    <x v="3763"/>
  </r>
  <r>
    <n v="3780"/>
    <s v="Melissa Youth OnSTAGE Season 5. Act Like you Mean it!"/>
    <x v="3778"/>
    <n v="2500"/>
    <n v="3000"/>
    <x v="0"/>
    <x v="0"/>
    <s v="USD"/>
    <n v="1436817960"/>
    <n v="1433999785"/>
    <b v="0"/>
    <x v="209"/>
    <b v="1"/>
    <x v="43"/>
    <n v="100"/>
    <x v="1"/>
    <s v="musical"/>
    <x v="3780"/>
    <x v="3764"/>
  </r>
  <r>
    <n v="3781"/>
    <s v="I GOT FIRED - Keith and Jenny are back!"/>
    <x v="3779"/>
    <n v="4500"/>
    <n v="4935"/>
    <x v="0"/>
    <x v="0"/>
    <s v="USD"/>
    <n v="1410210685"/>
    <n v="1408050685"/>
    <b v="0"/>
    <x v="47"/>
    <b v="1"/>
    <x v="2716"/>
    <n v="94.90384615384616"/>
    <x v="1"/>
    <s v="musical"/>
    <x v="3781"/>
    <x v="3765"/>
  </r>
  <r>
    <n v="3782"/>
    <s v="No Horizon - The forgotten story, told in a unique musical."/>
    <x v="3780"/>
    <n v="2000"/>
    <n v="2035"/>
    <x v="0"/>
    <x v="1"/>
    <s v="GBP"/>
    <n v="1469401200"/>
    <n v="1466887297"/>
    <b v="0"/>
    <x v="74"/>
    <b v="1"/>
    <x v="1409"/>
    <n v="75.370370370370367"/>
    <x v="1"/>
    <s v="musical"/>
    <x v="3782"/>
    <x v="3766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x v="54"/>
    <b v="1"/>
    <x v="2717"/>
    <n v="64.458333333333329"/>
    <x v="1"/>
    <s v="musical"/>
    <x v="3783"/>
    <x v="3767"/>
  </r>
  <r>
    <n v="3784"/>
    <s v="Whitehall Theatre Presents: Little Shop of Horrors"/>
    <x v="3782"/>
    <n v="1000"/>
    <n v="1150"/>
    <x v="0"/>
    <x v="5"/>
    <s v="CAD"/>
    <n v="1468193532"/>
    <n v="1465601532"/>
    <b v="0"/>
    <x v="73"/>
    <b v="1"/>
    <x v="935"/>
    <n v="115"/>
    <x v="1"/>
    <s v="musical"/>
    <x v="3784"/>
    <x v="3768"/>
  </r>
  <r>
    <n v="3785"/>
    <s v="Send &quot;Pawn&quot; to Edinburgh!"/>
    <x v="3783"/>
    <n v="2000"/>
    <n v="3015"/>
    <x v="0"/>
    <x v="1"/>
    <s v="GBP"/>
    <n v="1470132180"/>
    <n v="1467040769"/>
    <b v="0"/>
    <x v="209"/>
    <b v="1"/>
    <x v="2718"/>
    <n v="100.5"/>
    <x v="1"/>
    <s v="musical"/>
    <x v="3785"/>
    <x v="3769"/>
  </r>
  <r>
    <n v="3786"/>
    <s v="Puberty the Musical: Original Cast Recording"/>
    <x v="3784"/>
    <n v="6000"/>
    <n v="6658"/>
    <x v="0"/>
    <x v="0"/>
    <s v="USD"/>
    <n v="1464310475"/>
    <n v="1461718475"/>
    <b v="0"/>
    <x v="26"/>
    <b v="1"/>
    <x v="2719"/>
    <n v="93.774647887323937"/>
    <x v="1"/>
    <s v="musical"/>
    <x v="3786"/>
    <x v="3770"/>
  </r>
  <r>
    <n v="3787"/>
    <s v="Happiest Show On Earth Production Sponsor"/>
    <x v="3785"/>
    <n v="350"/>
    <n v="351"/>
    <x v="0"/>
    <x v="0"/>
    <s v="USD"/>
    <n v="1436587140"/>
    <n v="1434113406"/>
    <b v="0"/>
    <x v="73"/>
    <b v="1"/>
    <x v="2720"/>
    <n v="35.1"/>
    <x v="1"/>
    <s v="musical"/>
    <x v="3787"/>
    <x v="3514"/>
  </r>
  <r>
    <n v="3788"/>
    <s v="WHAT'S A NICE JEWISH GIRL DOING IN A PLACE LIKE THIS?"/>
    <x v="3786"/>
    <n v="75000"/>
    <n v="500"/>
    <x v="2"/>
    <x v="0"/>
    <s v="USD"/>
    <n v="1450887480"/>
    <n v="1448469719"/>
    <b v="0"/>
    <x v="29"/>
    <b v="0"/>
    <x v="886"/>
    <n v="500"/>
    <x v="1"/>
    <s v="musical"/>
    <x v="3788"/>
    <x v="3771"/>
  </r>
  <r>
    <n v="3789"/>
    <s v="Austen a New Musical Play"/>
    <x v="3787"/>
    <n v="3550"/>
    <n v="116"/>
    <x v="2"/>
    <x v="1"/>
    <s v="GBP"/>
    <n v="1434395418"/>
    <n v="1431630618"/>
    <b v="0"/>
    <x v="80"/>
    <b v="0"/>
    <x v="2721"/>
    <n v="29"/>
    <x v="1"/>
    <s v="musical"/>
    <x v="3789"/>
    <x v="3772"/>
  </r>
  <r>
    <n v="3790"/>
    <s v="Funding a Performing Arts Theatre for Children and Adults"/>
    <x v="3788"/>
    <n v="15000"/>
    <n v="0"/>
    <x v="2"/>
    <x v="0"/>
    <s v="USD"/>
    <n v="1479834023"/>
    <n v="1477238423"/>
    <b v="0"/>
    <x v="78"/>
    <b v="0"/>
    <x v="109"/>
    <e v="#DIV/0!"/>
    <x v="1"/>
    <s v="musical"/>
    <x v="3790"/>
    <x v="3773"/>
  </r>
  <r>
    <n v="3791"/>
    <s v="Spin! at The Cumming Playhouse"/>
    <x v="3789"/>
    <n v="1500"/>
    <n v="0"/>
    <x v="2"/>
    <x v="0"/>
    <s v="USD"/>
    <n v="1404664592"/>
    <n v="1399480592"/>
    <b v="0"/>
    <x v="78"/>
    <b v="0"/>
    <x v="109"/>
    <e v="#DIV/0!"/>
    <x v="1"/>
    <s v="musical"/>
    <x v="3791"/>
    <x v="3774"/>
  </r>
  <r>
    <n v="3792"/>
    <s v="BorikÃ©n: The Show"/>
    <x v="3790"/>
    <n v="12500"/>
    <n v="35"/>
    <x v="2"/>
    <x v="0"/>
    <s v="USD"/>
    <n v="1436957022"/>
    <n v="1434365022"/>
    <b v="0"/>
    <x v="84"/>
    <b v="0"/>
    <x v="1228"/>
    <n v="17.5"/>
    <x v="1"/>
    <s v="musical"/>
    <x v="3792"/>
    <x v="3775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x v="54"/>
    <b v="0"/>
    <x v="2722"/>
    <n v="174"/>
    <x v="1"/>
    <s v="musical"/>
    <x v="3793"/>
    <x v="3776"/>
  </r>
  <r>
    <n v="3794"/>
    <s v="Jack and the Beanstalk, The Family Pantomime December 2015"/>
    <x v="3792"/>
    <n v="5000"/>
    <n v="50"/>
    <x v="2"/>
    <x v="1"/>
    <s v="GBP"/>
    <n v="1433685354"/>
    <n v="1431093354"/>
    <b v="0"/>
    <x v="29"/>
    <b v="0"/>
    <x v="460"/>
    <n v="50"/>
    <x v="1"/>
    <s v="musical"/>
    <x v="3794"/>
    <x v="3777"/>
  </r>
  <r>
    <n v="3795"/>
    <s v="Duodeca"/>
    <x v="3793"/>
    <n v="600"/>
    <n v="10"/>
    <x v="2"/>
    <x v="1"/>
    <s v="GBP"/>
    <n v="1440801000"/>
    <n v="1437042490"/>
    <b v="0"/>
    <x v="84"/>
    <b v="0"/>
    <x v="1312"/>
    <n v="5"/>
    <x v="1"/>
    <s v="musical"/>
    <x v="3795"/>
    <x v="3778"/>
  </r>
  <r>
    <n v="3796"/>
    <s v="A Staged Reading of &quot;CALL ME TANIA&quot;"/>
    <x v="3794"/>
    <n v="22500"/>
    <n v="1"/>
    <x v="2"/>
    <x v="0"/>
    <s v="USD"/>
    <n v="1484354556"/>
    <n v="1479170556"/>
    <b v="0"/>
    <x v="29"/>
    <b v="0"/>
    <x v="2723"/>
    <n v="1"/>
    <x v="1"/>
    <s v="musical"/>
    <x v="3796"/>
    <x v="3779"/>
  </r>
  <r>
    <n v="3797"/>
    <s v="FACING EAST: New LGBT Musical Eyes London Concert"/>
    <x v="3795"/>
    <n v="6000"/>
    <n v="5380"/>
    <x v="2"/>
    <x v="0"/>
    <s v="USD"/>
    <n v="1429564165"/>
    <n v="1426972165"/>
    <b v="0"/>
    <x v="77"/>
    <b v="0"/>
    <x v="2724"/>
    <n v="145.40540540540542"/>
    <x v="1"/>
    <s v="musical"/>
    <x v="3797"/>
    <x v="378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x v="81"/>
    <b v="0"/>
    <x v="2725"/>
    <n v="205"/>
    <x v="1"/>
    <s v="musical"/>
    <x v="3798"/>
    <x v="3781"/>
  </r>
  <r>
    <n v="3799"/>
    <s v="A Story Once Told"/>
    <x v="3797"/>
    <n v="10000"/>
    <n v="402"/>
    <x v="2"/>
    <x v="0"/>
    <s v="USD"/>
    <n v="1457734843"/>
    <n v="1455142843"/>
    <b v="0"/>
    <x v="80"/>
    <b v="0"/>
    <x v="2726"/>
    <n v="100.5"/>
    <x v="1"/>
    <s v="musical"/>
    <x v="3799"/>
    <x v="3782"/>
  </r>
  <r>
    <n v="3800"/>
    <s v="Be The Change ~ The Children's Campaign"/>
    <x v="3798"/>
    <n v="22000"/>
    <n v="881"/>
    <x v="2"/>
    <x v="0"/>
    <s v="USD"/>
    <n v="1420952340"/>
    <n v="1418146883"/>
    <b v="0"/>
    <x v="38"/>
    <b v="0"/>
    <x v="2727"/>
    <n v="55.0625"/>
    <x v="1"/>
    <s v="musical"/>
    <x v="3800"/>
    <x v="3783"/>
  </r>
  <r>
    <n v="3801"/>
    <s v="The Imaginary A Musical"/>
    <x v="3799"/>
    <n v="5000"/>
    <n v="426"/>
    <x v="2"/>
    <x v="0"/>
    <s v="USD"/>
    <n v="1420215216"/>
    <n v="1417536816"/>
    <b v="0"/>
    <x v="82"/>
    <b v="0"/>
    <x v="2728"/>
    <n v="47.333333333333336"/>
    <x v="1"/>
    <s v="musical"/>
    <x v="3801"/>
    <x v="3784"/>
  </r>
  <r>
    <n v="3802"/>
    <s v="The Lost Play of William Shakespeare"/>
    <x v="3800"/>
    <n v="3000"/>
    <n v="0"/>
    <x v="2"/>
    <x v="0"/>
    <s v="USD"/>
    <n v="1445482906"/>
    <n v="1442890906"/>
    <b v="0"/>
    <x v="78"/>
    <b v="0"/>
    <x v="109"/>
    <e v="#DIV/0!"/>
    <x v="1"/>
    <s v="musical"/>
    <x v="3802"/>
    <x v="3785"/>
  </r>
  <r>
    <n v="3803"/>
    <s v="Benjamin Button the Musical Concept Album"/>
    <x v="3801"/>
    <n v="12000"/>
    <n v="2358"/>
    <x v="2"/>
    <x v="0"/>
    <s v="USD"/>
    <n v="1457133568"/>
    <n v="1454541568"/>
    <b v="0"/>
    <x v="244"/>
    <b v="0"/>
    <x v="2729"/>
    <n v="58.95"/>
    <x v="1"/>
    <s v="musical"/>
    <x v="3803"/>
    <x v="3786"/>
  </r>
  <r>
    <n v="3804"/>
    <s v="Spring Awakening: The Hit Coming-of-Age Rock Musical"/>
    <x v="3802"/>
    <n v="8000"/>
    <n v="0"/>
    <x v="2"/>
    <x v="0"/>
    <s v="USD"/>
    <n v="1469948400"/>
    <n v="1465172024"/>
    <b v="0"/>
    <x v="78"/>
    <b v="0"/>
    <x v="109"/>
    <e v="#DIV/0!"/>
    <x v="1"/>
    <s v="musical"/>
    <x v="3804"/>
    <x v="3787"/>
  </r>
  <r>
    <n v="3805"/>
    <s v="&quot;Sounds By The River&quot; ( Original Musical)"/>
    <x v="3803"/>
    <n v="150000"/>
    <n v="3"/>
    <x v="2"/>
    <x v="0"/>
    <s v="USD"/>
    <n v="1411852640"/>
    <n v="1406668640"/>
    <b v="0"/>
    <x v="84"/>
    <b v="0"/>
    <x v="133"/>
    <n v="1.5"/>
    <x v="1"/>
    <s v="musical"/>
    <x v="3805"/>
    <x v="3788"/>
  </r>
  <r>
    <n v="3806"/>
    <s v="The Rhythm of Revolution - Charity Musical Production"/>
    <x v="3804"/>
    <n v="7500"/>
    <n v="5"/>
    <x v="2"/>
    <x v="2"/>
    <s v="AUD"/>
    <n v="1404022381"/>
    <n v="1402294381"/>
    <b v="0"/>
    <x v="29"/>
    <b v="0"/>
    <x v="2730"/>
    <n v="5"/>
    <x v="1"/>
    <s v="musical"/>
    <x v="3806"/>
    <x v="3789"/>
  </r>
  <r>
    <n v="3807"/>
    <s v="&quot;In the Heights&quot; at The University of Michigan"/>
    <x v="3805"/>
    <n v="1500"/>
    <n v="455"/>
    <x v="2"/>
    <x v="0"/>
    <s v="USD"/>
    <n v="1428097739"/>
    <n v="1427492939"/>
    <b v="0"/>
    <x v="82"/>
    <b v="0"/>
    <x v="2731"/>
    <n v="50.555555555555557"/>
    <x v="1"/>
    <s v="musical"/>
    <x v="3807"/>
    <x v="3790"/>
  </r>
  <r>
    <n v="3808"/>
    <s v="Time at the Bar! The road to Edinburgh"/>
    <x v="3806"/>
    <n v="1000"/>
    <n v="1000"/>
    <x v="0"/>
    <x v="1"/>
    <s v="GBP"/>
    <n v="1429955619"/>
    <n v="1424775219"/>
    <b v="0"/>
    <x v="54"/>
    <b v="1"/>
    <x v="31"/>
    <n v="41.666666666666664"/>
    <x v="1"/>
    <s v="plays"/>
    <x v="3808"/>
    <x v="3791"/>
  </r>
  <r>
    <n v="3809"/>
    <s v="15% of The Seagull Flies to Edinburgh"/>
    <x v="3807"/>
    <n v="2000"/>
    <n v="2025"/>
    <x v="0"/>
    <x v="1"/>
    <s v="GBP"/>
    <n v="1406761200"/>
    <n v="1402403907"/>
    <b v="0"/>
    <x v="44"/>
    <b v="1"/>
    <x v="982"/>
    <n v="53.289473684210527"/>
    <x v="1"/>
    <s v="plays"/>
    <x v="3809"/>
    <x v="3792"/>
  </r>
  <r>
    <n v="3810"/>
    <s v="Romeo &amp; Juliet"/>
    <x v="3808"/>
    <n v="1500"/>
    <n v="1826"/>
    <x v="0"/>
    <x v="0"/>
    <s v="USD"/>
    <n v="1426965758"/>
    <n v="1424377358"/>
    <b v="0"/>
    <x v="55"/>
    <b v="1"/>
    <x v="2732"/>
    <n v="70.230769230769226"/>
    <x v="1"/>
    <s v="plays"/>
    <x v="3810"/>
    <x v="3793"/>
  </r>
  <r>
    <n v="3811"/>
    <s v="The Merchant of Venice"/>
    <x v="3809"/>
    <n v="250"/>
    <n v="825"/>
    <x v="0"/>
    <x v="1"/>
    <s v="GBP"/>
    <n v="1464692400"/>
    <n v="1461769373"/>
    <b v="0"/>
    <x v="10"/>
    <b v="1"/>
    <x v="2733"/>
    <n v="43.421052631578945"/>
    <x v="1"/>
    <s v="plays"/>
    <x v="3811"/>
    <x v="3794"/>
  </r>
  <r>
    <n v="3812"/>
    <s v="Save &quot;The Stage Door&quot;"/>
    <x v="3810"/>
    <n v="2000"/>
    <n v="2191"/>
    <x v="0"/>
    <x v="5"/>
    <s v="CAD"/>
    <n v="1433131140"/>
    <n v="1429120908"/>
    <b v="0"/>
    <x v="202"/>
    <b v="1"/>
    <x v="1708"/>
    <n v="199.18181818181819"/>
    <x v="1"/>
    <s v="plays"/>
    <x v="3812"/>
    <x v="2551"/>
  </r>
  <r>
    <n v="3813"/>
    <s v="SUCKIN INJUN"/>
    <x v="3811"/>
    <n v="2100"/>
    <n v="2119.9899999999998"/>
    <x v="0"/>
    <x v="0"/>
    <s v="USD"/>
    <n v="1465940580"/>
    <n v="1462603021"/>
    <b v="0"/>
    <x v="74"/>
    <b v="1"/>
    <x v="2734"/>
    <n v="78.518148148148143"/>
    <x v="1"/>
    <s v="plays"/>
    <x v="3813"/>
    <x v="3795"/>
  </r>
  <r>
    <n v="3814"/>
    <s v="Eyes Shut. Door Open - A New Play by Cassie M. Seinuk"/>
    <x v="3812"/>
    <n v="1500"/>
    <n v="2102"/>
    <x v="0"/>
    <x v="0"/>
    <s v="USD"/>
    <n v="1427860740"/>
    <n v="1424727712"/>
    <b v="0"/>
    <x v="69"/>
    <b v="1"/>
    <x v="2735"/>
    <n v="61.823529411764703"/>
    <x v="1"/>
    <s v="plays"/>
    <x v="3814"/>
    <x v="3532"/>
  </r>
  <r>
    <n v="3815"/>
    <s v="The Canterbury Shakespeare Festival - first season"/>
    <x v="3813"/>
    <n v="1000"/>
    <n v="1000.01"/>
    <x v="0"/>
    <x v="1"/>
    <s v="GBP"/>
    <n v="1440111600"/>
    <n v="1437545657"/>
    <b v="0"/>
    <x v="9"/>
    <b v="1"/>
    <x v="2736"/>
    <n v="50.000500000000002"/>
    <x v="1"/>
    <s v="plays"/>
    <x v="3815"/>
    <x v="3796"/>
  </r>
  <r>
    <n v="3816"/>
    <s v="AFTER LIFE: Minnesota Fringe Festival 2014"/>
    <x v="3814"/>
    <n v="1500"/>
    <n v="1788.57"/>
    <x v="0"/>
    <x v="0"/>
    <s v="USD"/>
    <n v="1405614823"/>
    <n v="1403022823"/>
    <b v="0"/>
    <x v="77"/>
    <b v="1"/>
    <x v="2737"/>
    <n v="48.339729729729726"/>
    <x v="1"/>
    <s v="plays"/>
    <x v="3816"/>
    <x v="3797"/>
  </r>
  <r>
    <n v="3817"/>
    <s v="TWIST: adapted from the novel Oliver Twist"/>
    <x v="3815"/>
    <n v="2000"/>
    <n v="2145"/>
    <x v="0"/>
    <x v="0"/>
    <s v="USD"/>
    <n v="1445659140"/>
    <n v="1444236216"/>
    <b v="0"/>
    <x v="9"/>
    <b v="1"/>
    <x v="75"/>
    <n v="107.25"/>
    <x v="1"/>
    <s v="plays"/>
    <x v="3817"/>
    <x v="3798"/>
  </r>
  <r>
    <n v="3818"/>
    <s v="The AOA Presents: The Maiden of Orleans"/>
    <x v="3816"/>
    <n v="250"/>
    <n v="570"/>
    <x v="0"/>
    <x v="0"/>
    <s v="USD"/>
    <n v="1426187582"/>
    <n v="1423599182"/>
    <b v="0"/>
    <x v="73"/>
    <b v="1"/>
    <x v="2738"/>
    <n v="57"/>
    <x v="1"/>
    <s v="plays"/>
    <x v="3818"/>
    <x v="3799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x v="55"/>
    <b v="1"/>
    <x v="201"/>
    <n v="40.92307692307692"/>
    <x v="1"/>
    <s v="plays"/>
    <x v="3819"/>
    <x v="3800"/>
  </r>
  <r>
    <n v="3820"/>
    <s v="TUSENTACK THEATRE"/>
    <x v="3817"/>
    <n v="300"/>
    <n v="430"/>
    <x v="0"/>
    <x v="1"/>
    <s v="GBP"/>
    <n v="1436110717"/>
    <n v="1433518717"/>
    <b v="0"/>
    <x v="9"/>
    <b v="1"/>
    <x v="2255"/>
    <n v="21.5"/>
    <x v="1"/>
    <s v="plays"/>
    <x v="3820"/>
    <x v="3801"/>
  </r>
  <r>
    <n v="3821"/>
    <s v="Brooklyn Quartet, directed by reg e gaines. Spring of 2016"/>
    <x v="3818"/>
    <n v="3500"/>
    <n v="3659"/>
    <x v="0"/>
    <x v="0"/>
    <s v="USD"/>
    <n v="1451881207"/>
    <n v="1449116407"/>
    <b v="0"/>
    <x v="67"/>
    <b v="1"/>
    <x v="2739"/>
    <n v="79.543478260869563"/>
    <x v="1"/>
    <s v="plays"/>
    <x v="3821"/>
    <x v="3802"/>
  </r>
  <r>
    <n v="3822"/>
    <s v="Geschichten sollen leben"/>
    <x v="3819"/>
    <n v="5000"/>
    <n v="5501"/>
    <x v="0"/>
    <x v="12"/>
    <s v="EUR"/>
    <n v="1453244340"/>
    <n v="1448136417"/>
    <b v="0"/>
    <x v="88"/>
    <b v="1"/>
    <x v="2740"/>
    <n v="72.381578947368425"/>
    <x v="1"/>
    <s v="plays"/>
    <x v="3822"/>
    <x v="3803"/>
  </r>
  <r>
    <n v="3823"/>
    <s v="FEED"/>
    <x v="3820"/>
    <n v="2500"/>
    <n v="2650"/>
    <x v="0"/>
    <x v="0"/>
    <s v="USD"/>
    <n v="1437364740"/>
    <n v="1434405044"/>
    <b v="0"/>
    <x v="14"/>
    <b v="1"/>
    <x v="938"/>
    <n v="64.634146341463421"/>
    <x v="1"/>
    <s v="plays"/>
    <x v="3823"/>
    <x v="3804"/>
  </r>
  <r>
    <n v="3824"/>
    <s v="Count Your Blessings - A Verbatim Performance"/>
    <x v="3821"/>
    <n v="250"/>
    <n v="270"/>
    <x v="0"/>
    <x v="1"/>
    <s v="GBP"/>
    <n v="1470058860"/>
    <n v="1469026903"/>
    <b v="0"/>
    <x v="63"/>
    <b v="1"/>
    <x v="1277"/>
    <n v="38.571428571428569"/>
    <x v="1"/>
    <s v="plays"/>
    <x v="3824"/>
    <x v="3805"/>
  </r>
  <r>
    <n v="3825"/>
    <s v="Help keep girls in school in Burkina Faso"/>
    <x v="3822"/>
    <n v="5000"/>
    <n v="5271"/>
    <x v="0"/>
    <x v="0"/>
    <s v="USD"/>
    <n v="1434505214"/>
    <n v="1432690814"/>
    <b v="0"/>
    <x v="72"/>
    <b v="1"/>
    <x v="2741"/>
    <n v="107.57142857142857"/>
    <x v="1"/>
    <s v="plays"/>
    <x v="3825"/>
    <x v="3806"/>
  </r>
  <r>
    <n v="3826"/>
    <s v="DAY OF THE DOG by Blue Sparrow Theatre Company"/>
    <x v="3823"/>
    <n v="600"/>
    <n v="715"/>
    <x v="0"/>
    <x v="1"/>
    <s v="GBP"/>
    <n v="1430993394"/>
    <n v="1428401394"/>
    <b v="0"/>
    <x v="55"/>
    <b v="1"/>
    <x v="650"/>
    <n v="27.5"/>
    <x v="1"/>
    <s v="plays"/>
    <x v="3826"/>
    <x v="3807"/>
  </r>
  <r>
    <n v="3827"/>
    <s v="BROKEN BISCUITS EDINBURGH"/>
    <x v="3824"/>
    <n v="3000"/>
    <n v="4580"/>
    <x v="0"/>
    <x v="1"/>
    <s v="GBP"/>
    <n v="1427414400"/>
    <n v="1422656201"/>
    <b v="0"/>
    <x v="71"/>
    <b v="1"/>
    <x v="2742"/>
    <n v="70.461538461538467"/>
    <x v="1"/>
    <s v="plays"/>
    <x v="3827"/>
    <x v="3808"/>
  </r>
  <r>
    <n v="3828"/>
    <s v="A Few Brave Men: The Chosen Few"/>
    <x v="3825"/>
    <n v="5000"/>
    <n v="5000"/>
    <x v="0"/>
    <x v="0"/>
    <s v="USD"/>
    <n v="1420033187"/>
    <n v="1414845587"/>
    <b v="0"/>
    <x v="33"/>
    <b v="1"/>
    <x v="31"/>
    <n v="178.57142857142858"/>
    <x v="1"/>
    <s v="plays"/>
    <x v="3828"/>
    <x v="3809"/>
  </r>
  <r>
    <n v="3829"/>
    <s v="Returning Home."/>
    <x v="3826"/>
    <n v="500"/>
    <n v="501"/>
    <x v="0"/>
    <x v="0"/>
    <s v="USD"/>
    <n v="1472676371"/>
    <n v="1470948371"/>
    <b v="0"/>
    <x v="22"/>
    <b v="1"/>
    <x v="20"/>
    <n v="62.625"/>
    <x v="1"/>
    <s v="plays"/>
    <x v="3829"/>
    <x v="3810"/>
  </r>
  <r>
    <n v="3830"/>
    <s v="Run Away"/>
    <x v="3827"/>
    <n v="100"/>
    <n v="225"/>
    <x v="0"/>
    <x v="0"/>
    <s v="USD"/>
    <n v="1464371211"/>
    <n v="1463161611"/>
    <b v="0"/>
    <x v="83"/>
    <b v="1"/>
    <x v="2743"/>
    <n v="75"/>
    <x v="1"/>
    <s v="plays"/>
    <x v="3830"/>
    <x v="3811"/>
  </r>
  <r>
    <n v="3831"/>
    <s v="Adopt a School for Shared Shakes Artists in the Schools"/>
    <x v="3828"/>
    <n v="500"/>
    <n v="530.11"/>
    <x v="0"/>
    <x v="0"/>
    <s v="USD"/>
    <n v="1415222545"/>
    <n v="1413404545"/>
    <b v="0"/>
    <x v="82"/>
    <b v="1"/>
    <x v="2744"/>
    <n v="58.901111111111113"/>
    <x v="1"/>
    <s v="plays"/>
    <x v="3831"/>
    <x v="3812"/>
  </r>
  <r>
    <n v="3832"/>
    <s v="SBYET 2016 Hairspray at the Lobero Theatre!"/>
    <x v="3829"/>
    <n v="1200"/>
    <n v="1256"/>
    <x v="0"/>
    <x v="0"/>
    <s v="USD"/>
    <n v="1455936335"/>
    <n v="1452048335"/>
    <b v="0"/>
    <x v="82"/>
    <b v="1"/>
    <x v="436"/>
    <n v="139.55555555555554"/>
    <x v="1"/>
    <s v="plays"/>
    <x v="3832"/>
    <x v="3813"/>
  </r>
  <r>
    <n v="3833"/>
    <s v="Shakespeare is Boffo! Teachers' Edition"/>
    <x v="3830"/>
    <n v="1200"/>
    <n v="1400"/>
    <x v="0"/>
    <x v="5"/>
    <s v="CAD"/>
    <n v="1417460940"/>
    <n v="1416516972"/>
    <b v="0"/>
    <x v="9"/>
    <b v="1"/>
    <x v="988"/>
    <n v="70"/>
    <x v="1"/>
    <s v="plays"/>
    <x v="3833"/>
    <x v="3814"/>
  </r>
  <r>
    <n v="3834"/>
    <s v="Better to Have Loved...?"/>
    <x v="3831"/>
    <n v="3000"/>
    <n v="3271"/>
    <x v="0"/>
    <x v="1"/>
    <s v="GBP"/>
    <n v="1434624067"/>
    <n v="1432032067"/>
    <b v="0"/>
    <x v="7"/>
    <b v="1"/>
    <x v="2745"/>
    <n v="57.385964912280699"/>
    <x v="1"/>
    <s v="plays"/>
    <x v="3834"/>
    <x v="3815"/>
  </r>
  <r>
    <n v="3835"/>
    <s v="Support new theatre piece IT DOESN'T MATTER"/>
    <x v="3832"/>
    <n v="200"/>
    <n v="320"/>
    <x v="0"/>
    <x v="1"/>
    <s v="GBP"/>
    <n v="1461278208"/>
    <n v="1459463808"/>
    <b v="0"/>
    <x v="22"/>
    <b v="1"/>
    <x v="583"/>
    <n v="40"/>
    <x v="1"/>
    <s v="plays"/>
    <x v="3835"/>
    <x v="3816"/>
  </r>
  <r>
    <n v="3836"/>
    <s v="Home (The Place Where My Stuff Resides)"/>
    <x v="3833"/>
    <n v="800"/>
    <n v="900"/>
    <x v="0"/>
    <x v="0"/>
    <s v="USD"/>
    <n v="1470197340"/>
    <n v="1467497652"/>
    <b v="0"/>
    <x v="25"/>
    <b v="1"/>
    <x v="2460"/>
    <n v="64.285714285714292"/>
    <x v="1"/>
    <s v="plays"/>
    <x v="3836"/>
    <x v="3817"/>
  </r>
  <r>
    <n v="3837"/>
    <s v="Farcical Elements Presents Boeing-Boeing"/>
    <x v="3834"/>
    <n v="2000"/>
    <n v="2042"/>
    <x v="0"/>
    <x v="1"/>
    <s v="GBP"/>
    <n v="1435947758"/>
    <n v="1432837358"/>
    <b v="0"/>
    <x v="57"/>
    <b v="1"/>
    <x v="426"/>
    <n v="120.11764705882354"/>
    <x v="1"/>
    <s v="plays"/>
    <x v="3837"/>
    <x v="3818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x v="61"/>
    <b v="1"/>
    <x v="2746"/>
    <n v="1008.24"/>
    <x v="1"/>
    <s v="plays"/>
    <x v="3838"/>
    <x v="3819"/>
  </r>
  <r>
    <n v="3839"/>
    <s v="El Campanario: A place to &quot;rest&quot; in times of war..."/>
    <x v="3836"/>
    <n v="2000"/>
    <n v="2025"/>
    <x v="0"/>
    <x v="0"/>
    <s v="USD"/>
    <n v="1438226724"/>
    <n v="1433042724"/>
    <b v="0"/>
    <x v="58"/>
    <b v="1"/>
    <x v="982"/>
    <n v="63.28125"/>
    <x v="1"/>
    <s v="plays"/>
    <x v="3839"/>
    <x v="3820"/>
  </r>
  <r>
    <n v="3840"/>
    <s v="Tonight I'll be April"/>
    <x v="3837"/>
    <n v="1"/>
    <n v="65"/>
    <x v="0"/>
    <x v="1"/>
    <s v="GBP"/>
    <n v="1459180229"/>
    <n v="1457023829"/>
    <b v="0"/>
    <x v="83"/>
    <b v="1"/>
    <x v="2747"/>
    <n v="21.666666666666668"/>
    <x v="1"/>
    <s v="plays"/>
    <x v="3840"/>
    <x v="3821"/>
  </r>
  <r>
    <n v="3841"/>
    <s v="&quot;If They Come Back&quot;"/>
    <x v="3838"/>
    <n v="10000"/>
    <n v="872"/>
    <x v="2"/>
    <x v="0"/>
    <s v="USD"/>
    <n v="1405882287"/>
    <n v="1400698287"/>
    <b v="1"/>
    <x v="69"/>
    <b v="0"/>
    <x v="2748"/>
    <n v="25.647058823529413"/>
    <x v="1"/>
    <s v="plays"/>
    <x v="3841"/>
    <x v="3822"/>
  </r>
  <r>
    <n v="3842"/>
    <s v="Shakespeare's The Tempest: In-The-Round"/>
    <x v="3839"/>
    <n v="5000"/>
    <n v="1097"/>
    <x v="2"/>
    <x v="1"/>
    <s v="GBP"/>
    <n v="1399809052"/>
    <n v="1397217052"/>
    <b v="1"/>
    <x v="23"/>
    <b v="0"/>
    <x v="2749"/>
    <n v="47.695652173913047"/>
    <x v="1"/>
    <s v="plays"/>
    <x v="3842"/>
    <x v="3823"/>
  </r>
  <r>
    <n v="3843"/>
    <s v="Vengeance Can Wait"/>
    <x v="3840"/>
    <n v="5000"/>
    <n v="1065"/>
    <x v="2"/>
    <x v="0"/>
    <s v="USD"/>
    <n v="1401587064"/>
    <n v="1399427064"/>
    <b v="1"/>
    <x v="10"/>
    <b v="0"/>
    <x v="2750"/>
    <n v="56.05263157894737"/>
    <x v="1"/>
    <s v="plays"/>
    <x v="3843"/>
    <x v="3824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x v="133"/>
    <b v="0"/>
    <x v="2751"/>
    <n v="81.319999999999993"/>
    <x v="1"/>
    <s v="plays"/>
    <x v="3844"/>
    <x v="3825"/>
  </r>
  <r>
    <n v="3845"/>
    <s v="Marilyn Madness &amp; Me"/>
    <x v="3842"/>
    <n v="40000"/>
    <n v="842"/>
    <x v="2"/>
    <x v="0"/>
    <s v="USD"/>
    <n v="1443711774"/>
    <n v="1441119774"/>
    <b v="1"/>
    <x v="8"/>
    <b v="0"/>
    <x v="2752"/>
    <n v="70.166666666666671"/>
    <x v="1"/>
    <s v="plays"/>
    <x v="3845"/>
    <x v="3826"/>
  </r>
  <r>
    <n v="3846"/>
    <s v="My Insane Shakespeare"/>
    <x v="3843"/>
    <n v="7000"/>
    <n v="189"/>
    <x v="2"/>
    <x v="0"/>
    <s v="USD"/>
    <n v="1412405940"/>
    <n v="1409721542"/>
    <b v="1"/>
    <x v="22"/>
    <b v="0"/>
    <x v="837"/>
    <n v="23.625"/>
    <x v="1"/>
    <s v="plays"/>
    <x v="3846"/>
    <x v="3827"/>
  </r>
  <r>
    <n v="3847"/>
    <s v="Madame X"/>
    <x v="3844"/>
    <n v="10500"/>
    <n v="1697"/>
    <x v="2"/>
    <x v="0"/>
    <s v="USD"/>
    <n v="1437283391"/>
    <n v="1433395391"/>
    <b v="1"/>
    <x v="82"/>
    <b v="0"/>
    <x v="2753"/>
    <n v="188.55555555555554"/>
    <x v="1"/>
    <s v="plays"/>
    <x v="3847"/>
    <x v="3828"/>
  </r>
  <r>
    <n v="3848"/>
    <s v="'LETTERS FROM WAR' Losing loved ones to Alzheimer's Disease"/>
    <x v="3845"/>
    <n v="13000"/>
    <n v="2129"/>
    <x v="2"/>
    <x v="0"/>
    <s v="USD"/>
    <n v="1445196989"/>
    <n v="1442604989"/>
    <b v="1"/>
    <x v="68"/>
    <b v="0"/>
    <x v="2754"/>
    <n v="49.511627906976742"/>
    <x v="1"/>
    <s v="plays"/>
    <x v="3848"/>
    <x v="3829"/>
  </r>
  <r>
    <n v="3849"/>
    <s v="Auf geht's beim Schichtl"/>
    <x v="3846"/>
    <n v="30000"/>
    <n v="2113"/>
    <x v="2"/>
    <x v="12"/>
    <s v="EUR"/>
    <n v="1434047084"/>
    <n v="1431455084"/>
    <b v="1"/>
    <x v="33"/>
    <b v="0"/>
    <x v="2755"/>
    <n v="75.464285714285708"/>
    <x v="1"/>
    <s v="plays"/>
    <x v="3849"/>
    <x v="3830"/>
  </r>
  <r>
    <n v="3850"/>
    <s v="The Vagina Monologues 2015"/>
    <x v="3847"/>
    <n v="1000"/>
    <n v="38"/>
    <x v="2"/>
    <x v="0"/>
    <s v="USD"/>
    <n v="1420081143"/>
    <n v="1417489143"/>
    <b v="1"/>
    <x v="80"/>
    <b v="0"/>
    <x v="2756"/>
    <n v="9.5"/>
    <x v="1"/>
    <s v="plays"/>
    <x v="3850"/>
    <x v="3831"/>
  </r>
  <r>
    <n v="3851"/>
    <s v="Waving Goodbye"/>
    <x v="3848"/>
    <n v="2500"/>
    <n v="852"/>
    <x v="2"/>
    <x v="1"/>
    <s v="GBP"/>
    <n v="1437129179"/>
    <n v="1434537179"/>
    <b v="1"/>
    <x v="54"/>
    <b v="0"/>
    <x v="2757"/>
    <n v="35.5"/>
    <x v="1"/>
    <s v="plays"/>
    <x v="3851"/>
    <x v="3832"/>
  </r>
  <r>
    <n v="3852"/>
    <s v="Rob Base Presents Unequally Yoked The Stage Play"/>
    <x v="3849"/>
    <n v="10000"/>
    <n v="20"/>
    <x v="2"/>
    <x v="0"/>
    <s v="USD"/>
    <n v="1427427276"/>
    <n v="1425270876"/>
    <b v="0"/>
    <x v="84"/>
    <b v="0"/>
    <x v="418"/>
    <n v="10"/>
    <x v="1"/>
    <s v="plays"/>
    <x v="3852"/>
    <x v="3833"/>
  </r>
  <r>
    <n v="3853"/>
    <s v="The Original Laughter Therapist"/>
    <x v="3850"/>
    <n v="100000"/>
    <n v="26"/>
    <x v="2"/>
    <x v="0"/>
    <s v="USD"/>
    <n v="1409602178"/>
    <n v="1406578178"/>
    <b v="0"/>
    <x v="84"/>
    <b v="0"/>
    <x v="2758"/>
    <n v="13"/>
    <x v="1"/>
    <s v="plays"/>
    <x v="3853"/>
    <x v="3834"/>
  </r>
  <r>
    <n v="3854"/>
    <s v="The Case Of Soghomon Tehlirian"/>
    <x v="3851"/>
    <n v="11000"/>
    <n v="1788"/>
    <x v="2"/>
    <x v="0"/>
    <s v="USD"/>
    <n v="1431206058"/>
    <n v="1428614058"/>
    <b v="0"/>
    <x v="9"/>
    <b v="0"/>
    <x v="2759"/>
    <n v="89.4"/>
    <x v="1"/>
    <s v="plays"/>
    <x v="3854"/>
    <x v="3835"/>
  </r>
  <r>
    <n v="3855"/>
    <s v="The Happy Family and Devoted Dreams new theater plays NYC"/>
    <x v="3852"/>
    <n v="1000"/>
    <n v="25"/>
    <x v="2"/>
    <x v="0"/>
    <s v="USD"/>
    <n v="1427408271"/>
    <n v="1424819871"/>
    <b v="0"/>
    <x v="29"/>
    <b v="0"/>
    <x v="453"/>
    <n v="25"/>
    <x v="1"/>
    <s v="plays"/>
    <x v="3855"/>
    <x v="3836"/>
  </r>
  <r>
    <n v="3856"/>
    <s v="&quot;Trouble at the Gate&quot; play"/>
    <x v="3853"/>
    <n v="5000"/>
    <n v="1"/>
    <x v="2"/>
    <x v="0"/>
    <s v="USD"/>
    <n v="1425833403"/>
    <n v="1423245003"/>
    <b v="0"/>
    <x v="29"/>
    <b v="0"/>
    <x v="459"/>
    <n v="1"/>
    <x v="1"/>
    <s v="plays"/>
    <x v="3856"/>
    <x v="3837"/>
  </r>
  <r>
    <n v="3857"/>
    <s v="I support Molding Heartz"/>
    <x v="3854"/>
    <n v="5000"/>
    <n v="260"/>
    <x v="2"/>
    <x v="0"/>
    <s v="USD"/>
    <n v="1406913120"/>
    <n v="1404927690"/>
    <b v="0"/>
    <x v="80"/>
    <b v="0"/>
    <x v="2760"/>
    <n v="65"/>
    <x v="1"/>
    <s v="plays"/>
    <x v="3857"/>
    <x v="3838"/>
  </r>
  <r>
    <n v="3858"/>
    <s v="Hamlet by CattyWhamPuss (with non-traditional casting)"/>
    <x v="3855"/>
    <n v="500"/>
    <n v="10"/>
    <x v="2"/>
    <x v="1"/>
    <s v="GBP"/>
    <n v="1432328400"/>
    <n v="1430734844"/>
    <b v="0"/>
    <x v="29"/>
    <b v="0"/>
    <x v="172"/>
    <n v="10"/>
    <x v="1"/>
    <s v="plays"/>
    <x v="3858"/>
    <x v="3839"/>
  </r>
  <r>
    <n v="3859"/>
    <s v="What Dreams Were Made Of"/>
    <x v="3856"/>
    <n v="2500"/>
    <n v="1"/>
    <x v="2"/>
    <x v="0"/>
    <s v="USD"/>
    <n v="1403730000"/>
    <n v="1401485207"/>
    <b v="0"/>
    <x v="29"/>
    <b v="0"/>
    <x v="167"/>
    <n v="1"/>
    <x v="1"/>
    <s v="plays"/>
    <x v="3859"/>
    <x v="3840"/>
  </r>
  <r>
    <n v="3860"/>
    <s v="Tennessee Williams' ONE ARM @ Minnesota Fringe"/>
    <x v="3857"/>
    <n v="6000"/>
    <n v="1060"/>
    <x v="2"/>
    <x v="0"/>
    <s v="USD"/>
    <n v="1407858710"/>
    <n v="1405266710"/>
    <b v="0"/>
    <x v="62"/>
    <b v="0"/>
    <x v="2761"/>
    <n v="81.538461538461533"/>
    <x v="1"/>
    <s v="plays"/>
    <x v="3860"/>
    <x v="3841"/>
  </r>
  <r>
    <n v="3861"/>
    <s v="READY OR NOT HERE I COME"/>
    <x v="3858"/>
    <n v="2000"/>
    <n v="100"/>
    <x v="2"/>
    <x v="0"/>
    <s v="USD"/>
    <n v="1415828820"/>
    <n v="1412258977"/>
    <b v="0"/>
    <x v="29"/>
    <b v="0"/>
    <x v="152"/>
    <n v="100"/>
    <x v="1"/>
    <s v="plays"/>
    <x v="3861"/>
    <x v="3842"/>
  </r>
  <r>
    <n v="3862"/>
    <s v="The Container Play"/>
    <x v="3859"/>
    <n v="7500"/>
    <n v="1"/>
    <x v="2"/>
    <x v="0"/>
    <s v="USD"/>
    <n v="1473699540"/>
    <n v="1472451356"/>
    <b v="0"/>
    <x v="29"/>
    <b v="0"/>
    <x v="473"/>
    <n v="1"/>
    <x v="1"/>
    <s v="plays"/>
    <x v="3862"/>
    <x v="3843"/>
  </r>
  <r>
    <n v="3863"/>
    <s v="Umma Yemaya"/>
    <x v="3860"/>
    <n v="6000"/>
    <n v="0"/>
    <x v="2"/>
    <x v="0"/>
    <s v="USD"/>
    <n v="1446739905"/>
    <n v="1441552305"/>
    <b v="0"/>
    <x v="78"/>
    <b v="0"/>
    <x v="109"/>
    <e v="#DIV/0!"/>
    <x v="1"/>
    <s v="plays"/>
    <x v="3863"/>
    <x v="3844"/>
  </r>
  <r>
    <n v="3864"/>
    <s v="Grammar Land Performances"/>
    <x v="3861"/>
    <n v="5000"/>
    <n v="60"/>
    <x v="2"/>
    <x v="0"/>
    <s v="USD"/>
    <n v="1447799054"/>
    <n v="1445203454"/>
    <b v="0"/>
    <x v="83"/>
    <b v="0"/>
    <x v="444"/>
    <n v="20"/>
    <x v="1"/>
    <s v="plays"/>
    <x v="3864"/>
    <x v="3845"/>
  </r>
  <r>
    <n v="3865"/>
    <s v="Fellatia's-Fantastic-Fun-Time-Show"/>
    <x v="3862"/>
    <n v="2413"/>
    <n v="650"/>
    <x v="2"/>
    <x v="5"/>
    <s v="CAD"/>
    <n v="1409376600"/>
    <n v="1405957098"/>
    <b v="0"/>
    <x v="25"/>
    <b v="0"/>
    <x v="2762"/>
    <n v="46.428571428571431"/>
    <x v="1"/>
    <s v="plays"/>
    <x v="3865"/>
    <x v="3846"/>
  </r>
  <r>
    <n v="3866"/>
    <s v="a feminine ending, brought to you by the East End Theatre Co"/>
    <x v="3863"/>
    <n v="2000"/>
    <n v="11"/>
    <x v="2"/>
    <x v="0"/>
    <s v="USD"/>
    <n v="1458703740"/>
    <n v="1454453021"/>
    <b v="0"/>
    <x v="84"/>
    <b v="0"/>
    <x v="1219"/>
    <n v="5.5"/>
    <x v="1"/>
    <s v="plays"/>
    <x v="3866"/>
    <x v="3847"/>
  </r>
  <r>
    <n v="3867"/>
    <s v="RUSSIAN PLAY &quot;HOW TO BE BRAVE&quot;"/>
    <x v="3864"/>
    <n v="2000"/>
    <n v="251"/>
    <x v="2"/>
    <x v="0"/>
    <s v="USD"/>
    <n v="1466278339"/>
    <n v="1463686339"/>
    <b v="0"/>
    <x v="81"/>
    <b v="0"/>
    <x v="2763"/>
    <n v="50.2"/>
    <x v="1"/>
    <s v="plays"/>
    <x v="3867"/>
    <x v="3848"/>
  </r>
  <r>
    <n v="3868"/>
    <s v="1000 words (Canceled)"/>
    <x v="3865"/>
    <n v="5000"/>
    <n v="10"/>
    <x v="1"/>
    <x v="1"/>
    <s v="GBP"/>
    <n v="1410191405"/>
    <n v="1408031405"/>
    <b v="0"/>
    <x v="29"/>
    <b v="0"/>
    <x v="418"/>
    <n v="10"/>
    <x v="1"/>
    <s v="musical"/>
    <x v="3868"/>
    <x v="3849"/>
  </r>
  <r>
    <n v="3869"/>
    <s v="The Masturbation Musical (Canceled)"/>
    <x v="3866"/>
    <n v="13111"/>
    <n v="452"/>
    <x v="1"/>
    <x v="0"/>
    <s v="USD"/>
    <n v="1426302660"/>
    <n v="1423761792"/>
    <b v="0"/>
    <x v="41"/>
    <b v="0"/>
    <x v="2764"/>
    <n v="30.133333333333333"/>
    <x v="1"/>
    <s v="musical"/>
    <x v="3869"/>
    <x v="3850"/>
  </r>
  <r>
    <n v="3870"/>
    <s v="MARTIN, LOVE, SEX &amp; RHYTHM The Musical Performance"/>
    <x v="3867"/>
    <n v="10000"/>
    <n v="1500"/>
    <x v="1"/>
    <x v="0"/>
    <s v="USD"/>
    <n v="1404360478"/>
    <n v="1401768478"/>
    <b v="0"/>
    <x v="73"/>
    <b v="0"/>
    <x v="2154"/>
    <n v="150"/>
    <x v="1"/>
    <s v="musical"/>
    <x v="3870"/>
    <x v="3851"/>
  </r>
  <r>
    <n v="3871"/>
    <s v="Pocket Monsters: A Musical Parody (Canceled)"/>
    <x v="3868"/>
    <n v="1500"/>
    <n v="40"/>
    <x v="1"/>
    <x v="0"/>
    <s v="USD"/>
    <n v="1490809450"/>
    <n v="1485629050"/>
    <b v="0"/>
    <x v="83"/>
    <b v="0"/>
    <x v="129"/>
    <n v="13.333333333333334"/>
    <x v="1"/>
    <s v="musical"/>
    <x v="3871"/>
    <x v="3852"/>
  </r>
  <r>
    <n v="3872"/>
    <s v="Shining Star Players (Canceled)"/>
    <x v="3869"/>
    <n v="15000"/>
    <n v="0"/>
    <x v="1"/>
    <x v="0"/>
    <s v="USD"/>
    <n v="1439522996"/>
    <n v="1435202996"/>
    <b v="0"/>
    <x v="78"/>
    <b v="0"/>
    <x v="109"/>
    <e v="#DIV/0!"/>
    <x v="1"/>
    <s v="musical"/>
    <x v="3872"/>
    <x v="3853"/>
  </r>
  <r>
    <n v="3873"/>
    <s v="Dream Big, Work Hard Character Development Show Tour"/>
    <x v="3870"/>
    <n v="5500"/>
    <n v="0"/>
    <x v="1"/>
    <x v="0"/>
    <s v="USD"/>
    <n v="1444322535"/>
    <n v="1441730535"/>
    <b v="0"/>
    <x v="78"/>
    <b v="0"/>
    <x v="109"/>
    <e v="#DIV/0!"/>
    <x v="1"/>
    <s v="musical"/>
    <x v="3873"/>
    <x v="3854"/>
  </r>
  <r>
    <n v="3874"/>
    <s v="HEAL event - Selfless Acts of Love - Musical Extravaganza"/>
    <x v="3871"/>
    <n v="620"/>
    <n v="0"/>
    <x v="1"/>
    <x v="4"/>
    <s v="NZD"/>
    <n v="1422061200"/>
    <n v="1420244622"/>
    <b v="0"/>
    <x v="78"/>
    <b v="0"/>
    <x v="109"/>
    <e v="#DIV/0!"/>
    <x v="1"/>
    <s v="musical"/>
    <x v="3874"/>
    <x v="3855"/>
  </r>
  <r>
    <n v="3875"/>
    <s v="&quot;Sweeney Todd&quot; - NÃ¸rrebro Musicalteater (Canceled)"/>
    <x v="3872"/>
    <n v="30000"/>
    <n v="0"/>
    <x v="1"/>
    <x v="8"/>
    <s v="DKK"/>
    <n v="1472896800"/>
    <n v="1472804365"/>
    <b v="0"/>
    <x v="78"/>
    <b v="0"/>
    <x v="109"/>
    <e v="#DIV/0!"/>
    <x v="1"/>
    <s v="musical"/>
    <x v="3875"/>
    <x v="3856"/>
  </r>
  <r>
    <n v="3876"/>
    <s v="Drinking with Angelika - Marlowe Studio Canterbury May 2016"/>
    <x v="3873"/>
    <n v="3900"/>
    <n v="2059"/>
    <x v="1"/>
    <x v="1"/>
    <s v="GBP"/>
    <n v="1454425128"/>
    <n v="1451833128"/>
    <b v="0"/>
    <x v="67"/>
    <b v="0"/>
    <x v="2765"/>
    <n v="44.760869565217391"/>
    <x v="1"/>
    <s v="musical"/>
    <x v="3876"/>
    <x v="3857"/>
  </r>
  <r>
    <n v="3877"/>
    <s v="Does NY Heart Me? The Musical (Canceled)"/>
    <x v="3874"/>
    <n v="25000"/>
    <n v="1241"/>
    <x v="1"/>
    <x v="0"/>
    <s v="USD"/>
    <n v="1481213752"/>
    <n v="1478621752"/>
    <b v="0"/>
    <x v="25"/>
    <b v="0"/>
    <x v="2766"/>
    <n v="88.642857142857139"/>
    <x v="1"/>
    <s v="musical"/>
    <x v="3877"/>
    <x v="3858"/>
  </r>
  <r>
    <n v="3878"/>
    <s v="Boys In The Arts Scholarship Program (Canceled)"/>
    <x v="3875"/>
    <n v="18000"/>
    <n v="10"/>
    <x v="1"/>
    <x v="0"/>
    <s v="USD"/>
    <n v="1435636740"/>
    <n v="1433014746"/>
    <b v="0"/>
    <x v="29"/>
    <b v="0"/>
    <x v="2767"/>
    <n v="10"/>
    <x v="1"/>
    <s v="musical"/>
    <x v="3878"/>
    <x v="3859"/>
  </r>
  <r>
    <n v="3879"/>
    <s v="Theatre 'Portable' Royal (Canceled)"/>
    <x v="3876"/>
    <n v="15000"/>
    <n v="0"/>
    <x v="1"/>
    <x v="1"/>
    <s v="GBP"/>
    <n v="1422218396"/>
    <n v="1419626396"/>
    <b v="0"/>
    <x v="78"/>
    <b v="0"/>
    <x v="109"/>
    <e v="#DIV/0!"/>
    <x v="1"/>
    <s v="musical"/>
    <x v="3879"/>
    <x v="3860"/>
  </r>
  <r>
    <n v="3880"/>
    <s v="Thoroughly Modern Millie (Canceled)"/>
    <x v="3877"/>
    <n v="7500"/>
    <n v="980"/>
    <x v="1"/>
    <x v="1"/>
    <s v="GBP"/>
    <n v="1406761200"/>
    <n v="1403724820"/>
    <b v="0"/>
    <x v="57"/>
    <b v="0"/>
    <x v="2768"/>
    <n v="57.647058823529413"/>
    <x v="1"/>
    <s v="musical"/>
    <x v="3880"/>
    <x v="3792"/>
  </r>
  <r>
    <n v="3881"/>
    <s v="My Real Mother's Name is... (Canceled)"/>
    <x v="3878"/>
    <n v="500"/>
    <n v="25"/>
    <x v="1"/>
    <x v="0"/>
    <s v="USD"/>
    <n v="1487550399"/>
    <n v="1484958399"/>
    <b v="0"/>
    <x v="29"/>
    <b v="0"/>
    <x v="152"/>
    <n v="25"/>
    <x v="1"/>
    <s v="musical"/>
    <x v="3881"/>
    <x v="3861"/>
  </r>
  <r>
    <n v="3882"/>
    <s v="Mephistopheles by R. Garth &amp; The S.O.L. (Canceled)"/>
    <x v="3879"/>
    <n v="30000"/>
    <n v="0"/>
    <x v="1"/>
    <x v="2"/>
    <s v="AUD"/>
    <n v="1454281380"/>
    <n v="1451950570"/>
    <b v="0"/>
    <x v="78"/>
    <b v="0"/>
    <x v="109"/>
    <e v="#DIV/0!"/>
    <x v="1"/>
    <s v="musical"/>
    <x v="3882"/>
    <x v="3862"/>
  </r>
  <r>
    <n v="3883"/>
    <s v="CAGED - A New Musical (Canceled)"/>
    <x v="3880"/>
    <n v="15000"/>
    <n v="0"/>
    <x v="1"/>
    <x v="1"/>
    <s v="GBP"/>
    <n v="1409668069"/>
    <n v="1407076069"/>
    <b v="0"/>
    <x v="78"/>
    <b v="0"/>
    <x v="109"/>
    <e v="#DIV/0!"/>
    <x v="1"/>
    <s v="musical"/>
    <x v="3883"/>
    <x v="3863"/>
  </r>
  <r>
    <n v="3884"/>
    <s v="Alive Portrait Of Christ in Pembroke Township, IL (Canceled)"/>
    <x v="3881"/>
    <n v="10000"/>
    <n v="0"/>
    <x v="1"/>
    <x v="0"/>
    <s v="USD"/>
    <n v="1427479192"/>
    <n v="1425322792"/>
    <b v="0"/>
    <x v="78"/>
    <b v="0"/>
    <x v="109"/>
    <e v="#DIV/0!"/>
    <x v="1"/>
    <s v="musical"/>
    <x v="3884"/>
    <x v="3864"/>
  </r>
  <r>
    <n v="3885"/>
    <s v="THE SESSIONS - The Beatles at Abbey Road Studios (Canceled)"/>
    <x v="3882"/>
    <n v="375000"/>
    <n v="0"/>
    <x v="1"/>
    <x v="0"/>
    <s v="USD"/>
    <n v="1462834191"/>
    <n v="1460242191"/>
    <b v="0"/>
    <x v="78"/>
    <b v="0"/>
    <x v="109"/>
    <e v="#DIV/0!"/>
    <x v="1"/>
    <s v="musical"/>
    <x v="3885"/>
    <x v="3865"/>
  </r>
  <r>
    <n v="3886"/>
    <s v="a (Canceled)"/>
    <x v="3883"/>
    <n v="10000"/>
    <n v="0"/>
    <x v="1"/>
    <x v="2"/>
    <s v="AUD"/>
    <n v="1418275702"/>
    <n v="1415683702"/>
    <b v="0"/>
    <x v="78"/>
    <b v="0"/>
    <x v="109"/>
    <e v="#DIV/0!"/>
    <x v="1"/>
    <s v="musical"/>
    <x v="3886"/>
    <x v="3866"/>
  </r>
  <r>
    <n v="3887"/>
    <s v="SUPER!: An Original Musical (KC Fringe 2015) (Canceled)"/>
    <x v="3884"/>
    <n v="2000"/>
    <n v="35"/>
    <x v="1"/>
    <x v="0"/>
    <s v="USD"/>
    <n v="1430517600"/>
    <n v="1426538129"/>
    <b v="0"/>
    <x v="84"/>
    <b v="0"/>
    <x v="1922"/>
    <n v="17.5"/>
    <x v="1"/>
    <s v="musical"/>
    <x v="3887"/>
    <x v="3867"/>
  </r>
  <r>
    <n v="3888"/>
    <s v="Popinjay Productions' The Odyssey"/>
    <x v="3885"/>
    <n v="2000"/>
    <n v="542"/>
    <x v="2"/>
    <x v="1"/>
    <s v="GBP"/>
    <n v="1488114358"/>
    <n v="1485522358"/>
    <b v="0"/>
    <x v="25"/>
    <b v="0"/>
    <x v="2769"/>
    <n v="38.714285714285715"/>
    <x v="1"/>
    <s v="plays"/>
    <x v="3888"/>
    <x v="3868"/>
  </r>
  <r>
    <n v="3889"/>
    <s v="Sherri's Playhouse Present's A Heavenly Hand!"/>
    <x v="3886"/>
    <n v="8000"/>
    <n v="118"/>
    <x v="2"/>
    <x v="0"/>
    <s v="USD"/>
    <n v="1420413960"/>
    <n v="1417651630"/>
    <b v="0"/>
    <x v="82"/>
    <b v="0"/>
    <x v="2770"/>
    <n v="13.111111111111111"/>
    <x v="1"/>
    <s v="plays"/>
    <x v="3889"/>
    <x v="3869"/>
  </r>
  <r>
    <n v="3890"/>
    <s v="Something Wicked This Way Comes"/>
    <x v="3887"/>
    <n v="15000"/>
    <n v="2524"/>
    <x v="2"/>
    <x v="0"/>
    <s v="USD"/>
    <n v="1439662344"/>
    <n v="1434478344"/>
    <b v="0"/>
    <x v="22"/>
    <b v="0"/>
    <x v="2771"/>
    <n v="315.5"/>
    <x v="1"/>
    <s v="plays"/>
    <x v="3890"/>
    <x v="3870"/>
  </r>
  <r>
    <n v="3891"/>
    <s v="Out of the Box: A Mime Story"/>
    <x v="3888"/>
    <n v="800"/>
    <n v="260"/>
    <x v="2"/>
    <x v="0"/>
    <s v="USD"/>
    <n v="1427086740"/>
    <n v="1424488244"/>
    <b v="0"/>
    <x v="63"/>
    <b v="0"/>
    <x v="2164"/>
    <n v="37.142857142857146"/>
    <x v="1"/>
    <s v="plays"/>
    <x v="3891"/>
    <x v="3871"/>
  </r>
  <r>
    <n v="3892"/>
    <s v="The Sea Horse, presented by Different Stages"/>
    <x v="3889"/>
    <n v="1000"/>
    <n v="0"/>
    <x v="2"/>
    <x v="0"/>
    <s v="USD"/>
    <n v="1408863600"/>
    <n v="1408203557"/>
    <b v="0"/>
    <x v="78"/>
    <b v="0"/>
    <x v="109"/>
    <e v="#DIV/0!"/>
    <x v="1"/>
    <s v="plays"/>
    <x v="3892"/>
    <x v="3872"/>
  </r>
  <r>
    <n v="3893"/>
    <s v="MY PRIVATE REVOLUTION"/>
    <x v="3890"/>
    <n v="50000"/>
    <n v="10775"/>
    <x v="2"/>
    <x v="0"/>
    <s v="USD"/>
    <n v="1404194400"/>
    <n v="1400600840"/>
    <b v="0"/>
    <x v="87"/>
    <b v="0"/>
    <x v="2772"/>
    <n v="128.27380952380952"/>
    <x v="1"/>
    <s v="plays"/>
    <x v="3893"/>
    <x v="3873"/>
  </r>
  <r>
    <n v="3894"/>
    <s v="MADE-UP: A Sitcom Theater Special"/>
    <x v="3891"/>
    <n v="15000"/>
    <n v="520"/>
    <x v="2"/>
    <x v="0"/>
    <s v="USD"/>
    <n v="1481000340"/>
    <n v="1478386812"/>
    <b v="0"/>
    <x v="202"/>
    <b v="0"/>
    <x v="2773"/>
    <n v="47.272727272727273"/>
    <x v="1"/>
    <s v="plays"/>
    <x v="3894"/>
    <x v="3874"/>
  </r>
  <r>
    <n v="3895"/>
    <s v="Vestige"/>
    <x v="3892"/>
    <n v="1000"/>
    <n v="50"/>
    <x v="2"/>
    <x v="0"/>
    <s v="USD"/>
    <n v="1425103218"/>
    <n v="1422424818"/>
    <b v="0"/>
    <x v="29"/>
    <b v="0"/>
    <x v="152"/>
    <n v="50"/>
    <x v="1"/>
    <s v="plays"/>
    <x v="3895"/>
    <x v="3875"/>
  </r>
  <r>
    <n v="3896"/>
    <s v="Yorick and Company"/>
    <x v="3893"/>
    <n v="1600"/>
    <n v="170"/>
    <x v="2"/>
    <x v="0"/>
    <s v="USD"/>
    <n v="1402979778"/>
    <n v="1401770178"/>
    <b v="0"/>
    <x v="80"/>
    <b v="0"/>
    <x v="2774"/>
    <n v="42.5"/>
    <x v="1"/>
    <s v="plays"/>
    <x v="3896"/>
    <x v="3876"/>
  </r>
  <r>
    <n v="3897"/>
    <s v="Terry Pratchett's Wyrd Sisters at Paeroa Little Theatre"/>
    <x v="3894"/>
    <n v="2500"/>
    <n v="440"/>
    <x v="2"/>
    <x v="4"/>
    <s v="NZD"/>
    <n v="1420750683"/>
    <n v="1418158683"/>
    <b v="0"/>
    <x v="73"/>
    <b v="0"/>
    <x v="2775"/>
    <n v="44"/>
    <x v="1"/>
    <s v="plays"/>
    <x v="3897"/>
    <x v="3877"/>
  </r>
  <r>
    <n v="3898"/>
    <s v="The Return of The Walthamstow Mysteries"/>
    <x v="3895"/>
    <n v="2500"/>
    <n v="814"/>
    <x v="2"/>
    <x v="1"/>
    <s v="GBP"/>
    <n v="1439827200"/>
    <n v="1436355270"/>
    <b v="0"/>
    <x v="38"/>
    <b v="0"/>
    <x v="397"/>
    <n v="50.875"/>
    <x v="1"/>
    <s v="plays"/>
    <x v="3898"/>
    <x v="3878"/>
  </r>
  <r>
    <n v="3899"/>
    <s v="RAIN | a theatrical production of life-changing proportions"/>
    <x v="3896"/>
    <n v="10000"/>
    <n v="125"/>
    <x v="2"/>
    <x v="0"/>
    <s v="USD"/>
    <n v="1407868561"/>
    <n v="1406140561"/>
    <b v="0"/>
    <x v="84"/>
    <b v="0"/>
    <x v="2372"/>
    <n v="62.5"/>
    <x v="1"/>
    <s v="plays"/>
    <x v="3899"/>
    <x v="3879"/>
  </r>
  <r>
    <n v="3900"/>
    <s v="HUB Theatre Group presents John Logan's RED"/>
    <x v="3897"/>
    <n v="2500"/>
    <n v="135"/>
    <x v="2"/>
    <x v="0"/>
    <s v="USD"/>
    <n v="1433988791"/>
    <n v="1431396791"/>
    <b v="0"/>
    <x v="81"/>
    <b v="0"/>
    <x v="2331"/>
    <n v="27"/>
    <x v="1"/>
    <s v="plays"/>
    <x v="3900"/>
    <x v="3880"/>
  </r>
  <r>
    <n v="3901"/>
    <s v="De Lewe: A Youth Movement(Traveling Show)"/>
    <x v="3898"/>
    <n v="3000"/>
    <n v="25"/>
    <x v="2"/>
    <x v="0"/>
    <s v="USD"/>
    <n v="1450554599"/>
    <n v="1447098599"/>
    <b v="0"/>
    <x v="29"/>
    <b v="0"/>
    <x v="1863"/>
    <n v="25"/>
    <x v="1"/>
    <s v="plays"/>
    <x v="3901"/>
    <x v="3881"/>
  </r>
  <r>
    <n v="3902"/>
    <s v="Over Here Theatre/Scotchbonnet present: Love, Sex and Apps"/>
    <x v="3899"/>
    <n v="3000"/>
    <n v="1465"/>
    <x v="2"/>
    <x v="1"/>
    <s v="GBP"/>
    <n v="1479125642"/>
    <n v="1476962042"/>
    <b v="0"/>
    <x v="162"/>
    <b v="0"/>
    <x v="2776"/>
    <n v="47.258064516129032"/>
    <x v="1"/>
    <s v="plays"/>
    <x v="3902"/>
    <x v="3882"/>
  </r>
  <r>
    <n v="3903"/>
    <s v="Know Thy Law"/>
    <x v="3900"/>
    <n v="1500"/>
    <n v="0"/>
    <x v="2"/>
    <x v="0"/>
    <s v="USD"/>
    <n v="1439581080"/>
    <n v="1435709765"/>
    <b v="0"/>
    <x v="78"/>
    <b v="0"/>
    <x v="109"/>
    <e v="#DIV/0!"/>
    <x v="1"/>
    <s v="plays"/>
    <x v="3903"/>
    <x v="3883"/>
  </r>
  <r>
    <n v="3904"/>
    <s v="Black America from Prophets to Pimps"/>
    <x v="3901"/>
    <n v="10000"/>
    <n v="3"/>
    <x v="2"/>
    <x v="0"/>
    <s v="USD"/>
    <n v="1429074240"/>
    <n v="1427866200"/>
    <b v="0"/>
    <x v="84"/>
    <b v="0"/>
    <x v="479"/>
    <n v="1.5"/>
    <x v="1"/>
    <s v="plays"/>
    <x v="3904"/>
    <x v="3884"/>
  </r>
  <r>
    <n v="3905"/>
    <s v="Antonym Theatre - &quot;STAIRCASES&quot;"/>
    <x v="3902"/>
    <n v="1500"/>
    <n v="173"/>
    <x v="2"/>
    <x v="1"/>
    <s v="GBP"/>
    <n v="1434063600"/>
    <n v="1430405903"/>
    <b v="0"/>
    <x v="63"/>
    <b v="0"/>
    <x v="2777"/>
    <n v="24.714285714285715"/>
    <x v="1"/>
    <s v="plays"/>
    <x v="3905"/>
    <x v="3885"/>
  </r>
  <r>
    <n v="3906"/>
    <s v="First Draft Theatre"/>
    <x v="3903"/>
    <n v="1500"/>
    <n v="1010"/>
    <x v="2"/>
    <x v="1"/>
    <s v="GBP"/>
    <n v="1435325100"/>
    <n v="1432072893"/>
    <b v="0"/>
    <x v="38"/>
    <b v="0"/>
    <x v="2778"/>
    <n v="63.125"/>
    <x v="1"/>
    <s v="plays"/>
    <x v="3906"/>
    <x v="388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x v="80"/>
    <b v="0"/>
    <x v="2779"/>
    <n v="38.25"/>
    <x v="1"/>
    <s v="plays"/>
    <x v="3907"/>
    <x v="3887"/>
  </r>
  <r>
    <n v="3908"/>
    <s v="Unconscious Subconscious"/>
    <x v="3905"/>
    <n v="750"/>
    <n v="65"/>
    <x v="2"/>
    <x v="0"/>
    <s v="USD"/>
    <n v="1406603696"/>
    <n v="1405307696"/>
    <b v="0"/>
    <x v="80"/>
    <b v="0"/>
    <x v="2780"/>
    <n v="16.25"/>
    <x v="1"/>
    <s v="plays"/>
    <x v="3908"/>
    <x v="3888"/>
  </r>
  <r>
    <n v="3909"/>
    <s v="Woman2Woman"/>
    <x v="3906"/>
    <n v="60000"/>
    <n v="135"/>
    <x v="2"/>
    <x v="0"/>
    <s v="USD"/>
    <n v="1410424642"/>
    <n v="1407832642"/>
    <b v="0"/>
    <x v="80"/>
    <b v="0"/>
    <x v="2781"/>
    <n v="33.75"/>
    <x v="1"/>
    <s v="plays"/>
    <x v="3909"/>
    <x v="3889"/>
  </r>
  <r>
    <n v="3910"/>
    <s v="&quot;SHERLOCK HOLMES AND THE SCARLET AVENGER&quot;"/>
    <x v="3907"/>
    <n v="6000"/>
    <n v="185"/>
    <x v="2"/>
    <x v="0"/>
    <s v="USD"/>
    <n v="1441649397"/>
    <n v="1439057397"/>
    <b v="0"/>
    <x v="83"/>
    <b v="0"/>
    <x v="2782"/>
    <n v="61.666666666666664"/>
    <x v="1"/>
    <s v="plays"/>
    <x v="3910"/>
    <x v="3890"/>
  </r>
  <r>
    <n v="3911"/>
    <s v="Ministers of Grace"/>
    <x v="3908"/>
    <n v="8000"/>
    <n v="2993"/>
    <x v="2"/>
    <x v="0"/>
    <s v="USD"/>
    <n v="1417033777"/>
    <n v="1414438177"/>
    <b v="0"/>
    <x v="17"/>
    <b v="0"/>
    <x v="2783"/>
    <n v="83.138888888888886"/>
    <x v="1"/>
    <s v="plays"/>
    <x v="3911"/>
    <x v="3891"/>
  </r>
  <r>
    <n v="3912"/>
    <s v="JoLee Productions"/>
    <x v="3909"/>
    <n v="15000"/>
    <n v="1"/>
    <x v="2"/>
    <x v="0"/>
    <s v="USD"/>
    <n v="1429936500"/>
    <n v="1424759330"/>
    <b v="0"/>
    <x v="29"/>
    <b v="0"/>
    <x v="440"/>
    <n v="1"/>
    <x v="1"/>
    <s v="plays"/>
    <x v="3912"/>
    <x v="3892"/>
  </r>
  <r>
    <n v="3913"/>
    <s v="The Great Gatsby at All-of-us Express Children's Theatre"/>
    <x v="3910"/>
    <n v="10000"/>
    <n v="1000"/>
    <x v="2"/>
    <x v="0"/>
    <s v="USD"/>
    <n v="1448863449"/>
    <n v="1446267849"/>
    <b v="0"/>
    <x v="63"/>
    <b v="0"/>
    <x v="709"/>
    <n v="142.85714285714286"/>
    <x v="1"/>
    <s v="plays"/>
    <x v="3913"/>
    <x v="3893"/>
  </r>
  <r>
    <n v="3914"/>
    <s v="Support Catalan Drama: Skin in Flames, by Guillem Clua"/>
    <x v="3911"/>
    <n v="2500"/>
    <n v="909"/>
    <x v="2"/>
    <x v="1"/>
    <s v="GBP"/>
    <n v="1431298740"/>
    <n v="1429558756"/>
    <b v="0"/>
    <x v="74"/>
    <b v="0"/>
    <x v="2784"/>
    <n v="33.666666666666664"/>
    <x v="1"/>
    <s v="plays"/>
    <x v="3914"/>
    <x v="3894"/>
  </r>
  <r>
    <n v="3915"/>
    <s v="Hardcross"/>
    <x v="3912"/>
    <n v="1500"/>
    <n v="5"/>
    <x v="2"/>
    <x v="1"/>
    <s v="GBP"/>
    <n v="1464824309"/>
    <n v="1462232309"/>
    <b v="0"/>
    <x v="29"/>
    <b v="0"/>
    <x v="119"/>
    <n v="5"/>
    <x v="1"/>
    <s v="plays"/>
    <x v="3915"/>
    <x v="3895"/>
  </r>
  <r>
    <n v="3916"/>
    <s v="Final exam"/>
    <x v="3913"/>
    <n v="2000"/>
    <n v="0"/>
    <x v="2"/>
    <x v="8"/>
    <s v="DKK"/>
    <n v="1464952752"/>
    <n v="1462360752"/>
    <b v="0"/>
    <x v="78"/>
    <b v="0"/>
    <x v="109"/>
    <e v="#DIV/0!"/>
    <x v="1"/>
    <s v="plays"/>
    <x v="3916"/>
    <x v="3896"/>
  </r>
  <r>
    <n v="3917"/>
    <s v="Romeo and Juliet by Cry of Curs"/>
    <x v="3914"/>
    <n v="3500"/>
    <n v="10"/>
    <x v="2"/>
    <x v="1"/>
    <s v="GBP"/>
    <n v="1410439161"/>
    <n v="1407847161"/>
    <b v="0"/>
    <x v="29"/>
    <b v="0"/>
    <x v="2785"/>
    <n v="10"/>
    <x v="1"/>
    <s v="plays"/>
    <x v="3917"/>
    <x v="3897"/>
  </r>
  <r>
    <n v="3918"/>
    <s v="The Singing Teacher"/>
    <x v="3915"/>
    <n v="60000"/>
    <n v="120"/>
    <x v="2"/>
    <x v="1"/>
    <s v="GBP"/>
    <n v="1407168000"/>
    <n v="1406131023"/>
    <b v="0"/>
    <x v="83"/>
    <b v="0"/>
    <x v="418"/>
    <n v="40"/>
    <x v="1"/>
    <s v="plays"/>
    <x v="3918"/>
    <x v="3898"/>
  </r>
  <r>
    <n v="3919"/>
    <s v="After The Blue"/>
    <x v="3916"/>
    <n v="5000"/>
    <n v="90"/>
    <x v="2"/>
    <x v="1"/>
    <s v="GBP"/>
    <n v="1453075200"/>
    <n v="1450628773"/>
    <b v="0"/>
    <x v="83"/>
    <b v="0"/>
    <x v="2786"/>
    <n v="30"/>
    <x v="1"/>
    <s v="plays"/>
    <x v="3919"/>
    <x v="3899"/>
  </r>
  <r>
    <n v="3920"/>
    <s v="'SCARAMOUCHE JONES'' by Justin Butcher"/>
    <x v="3917"/>
    <n v="2500"/>
    <n v="135"/>
    <x v="2"/>
    <x v="1"/>
    <s v="GBP"/>
    <n v="1479032260"/>
    <n v="1476436660"/>
    <b v="0"/>
    <x v="83"/>
    <b v="0"/>
    <x v="2331"/>
    <n v="45"/>
    <x v="1"/>
    <s v="plays"/>
    <x v="3920"/>
    <x v="3900"/>
  </r>
  <r>
    <n v="3921"/>
    <s v="Shakespeare's R&amp;J - Chapel Lane Theatre Company"/>
    <x v="3918"/>
    <n v="3000"/>
    <n v="0"/>
    <x v="2"/>
    <x v="1"/>
    <s v="GBP"/>
    <n v="1414346400"/>
    <n v="1413291655"/>
    <b v="0"/>
    <x v="78"/>
    <b v="0"/>
    <x v="109"/>
    <e v="#DIV/0!"/>
    <x v="1"/>
    <s v="plays"/>
    <x v="3921"/>
    <x v="3901"/>
  </r>
  <r>
    <n v="3922"/>
    <s v="Truth, Dare, Promise to be Faithful Stage Play"/>
    <x v="3919"/>
    <n v="750"/>
    <n v="61"/>
    <x v="2"/>
    <x v="0"/>
    <s v="USD"/>
    <n v="1425337200"/>
    <n v="1421432810"/>
    <b v="0"/>
    <x v="79"/>
    <b v="0"/>
    <x v="2787"/>
    <n v="10.166666666666666"/>
    <x v="1"/>
    <s v="plays"/>
    <x v="3922"/>
    <x v="3902"/>
  </r>
  <r>
    <n v="3923"/>
    <s v="Mrs Roosevelt Flies to London UK tour"/>
    <x v="3920"/>
    <n v="11500"/>
    <n v="1384"/>
    <x v="2"/>
    <x v="1"/>
    <s v="GBP"/>
    <n v="1428622271"/>
    <n v="1426203071"/>
    <b v="0"/>
    <x v="57"/>
    <b v="0"/>
    <x v="2788"/>
    <n v="81.411764705882348"/>
    <x v="1"/>
    <s v="plays"/>
    <x v="3923"/>
    <x v="3903"/>
  </r>
  <r>
    <n v="3924"/>
    <s v="THE MAGIC OF LAUGHTER WITH REGGIE RICE'S #TEAMDREAMERS"/>
    <x v="3921"/>
    <n v="15000"/>
    <n v="2290"/>
    <x v="2"/>
    <x v="0"/>
    <s v="USD"/>
    <n v="1403823722"/>
    <n v="1401231722"/>
    <b v="0"/>
    <x v="244"/>
    <b v="0"/>
    <x v="2789"/>
    <n v="57.25"/>
    <x v="1"/>
    <s v="plays"/>
    <x v="3924"/>
    <x v="3904"/>
  </r>
  <r>
    <n v="3925"/>
    <s v="Help Save High School Theater"/>
    <x v="3922"/>
    <n v="150"/>
    <n v="15"/>
    <x v="2"/>
    <x v="0"/>
    <s v="USD"/>
    <n v="1406753639"/>
    <n v="1404161639"/>
    <b v="0"/>
    <x v="83"/>
    <b v="0"/>
    <x v="709"/>
    <n v="5"/>
    <x v="1"/>
    <s v="plays"/>
    <x v="3925"/>
    <x v="3905"/>
  </r>
  <r>
    <n v="3926"/>
    <s v="Caryl Churchill's 'Top Girls' - NSW HSC Text"/>
    <x v="3923"/>
    <n v="5000"/>
    <n v="15"/>
    <x v="2"/>
    <x v="2"/>
    <s v="AUD"/>
    <n v="1419645748"/>
    <n v="1417053748"/>
    <b v="0"/>
    <x v="29"/>
    <b v="0"/>
    <x v="715"/>
    <n v="15"/>
    <x v="1"/>
    <s v="plays"/>
    <x v="3926"/>
    <x v="3906"/>
  </r>
  <r>
    <n v="3927"/>
    <s v="'Journey's End' Tour of Dorset commemorating WW1"/>
    <x v="3924"/>
    <n v="2500"/>
    <n v="25"/>
    <x v="2"/>
    <x v="1"/>
    <s v="GBP"/>
    <n v="1407565504"/>
    <n v="1404973504"/>
    <b v="0"/>
    <x v="84"/>
    <b v="0"/>
    <x v="460"/>
    <n v="12.5"/>
    <x v="1"/>
    <s v="plays"/>
    <x v="3927"/>
    <x v="3907"/>
  </r>
  <r>
    <n v="3928"/>
    <s v="CHARM by Philip Dawkins"/>
    <x v="3925"/>
    <n v="5000"/>
    <n v="651"/>
    <x v="2"/>
    <x v="0"/>
    <s v="USD"/>
    <n v="1444971540"/>
    <n v="1442593427"/>
    <b v="0"/>
    <x v="63"/>
    <b v="0"/>
    <x v="2790"/>
    <n v="93"/>
    <x v="1"/>
    <s v="plays"/>
    <x v="3928"/>
    <x v="3908"/>
  </r>
  <r>
    <n v="3929"/>
    <s v="Comedy Of Errors: Antioch Community High School"/>
    <x v="3926"/>
    <n v="20000"/>
    <n v="453"/>
    <x v="2"/>
    <x v="0"/>
    <s v="USD"/>
    <n v="1474228265"/>
    <n v="1471636265"/>
    <b v="0"/>
    <x v="25"/>
    <b v="0"/>
    <x v="2791"/>
    <n v="32.357142857142854"/>
    <x v="1"/>
    <s v="plays"/>
    <x v="3929"/>
    <x v="3909"/>
  </r>
  <r>
    <n v="3930"/>
    <s v="Foundry Theatre Brisbane"/>
    <x v="3927"/>
    <n v="10000"/>
    <n v="0"/>
    <x v="2"/>
    <x v="2"/>
    <s v="AUD"/>
    <n v="1459490400"/>
    <n v="1457078868"/>
    <b v="0"/>
    <x v="78"/>
    <b v="0"/>
    <x v="109"/>
    <e v="#DIV/0!"/>
    <x v="1"/>
    <s v="plays"/>
    <x v="3930"/>
    <x v="3910"/>
  </r>
  <r>
    <n v="3931"/>
    <s v="Still I Weep"/>
    <x v="3928"/>
    <n v="8000"/>
    <n v="0"/>
    <x v="2"/>
    <x v="0"/>
    <s v="USD"/>
    <n v="1441510707"/>
    <n v="1439350707"/>
    <b v="0"/>
    <x v="78"/>
    <b v="0"/>
    <x v="109"/>
    <e v="#DIV/0!"/>
    <x v="1"/>
    <s v="plays"/>
    <x v="3931"/>
    <x v="3911"/>
  </r>
  <r>
    <n v="3932"/>
    <s v="Improv Patrol &quot;The Gift of Your Story is Our Script&quot;"/>
    <x v="3929"/>
    <n v="12000"/>
    <n v="1"/>
    <x v="2"/>
    <x v="0"/>
    <s v="USD"/>
    <n v="1458097364"/>
    <n v="1455508964"/>
    <b v="0"/>
    <x v="29"/>
    <b v="0"/>
    <x v="2792"/>
    <n v="1"/>
    <x v="1"/>
    <s v="plays"/>
    <x v="3932"/>
    <x v="3912"/>
  </r>
  <r>
    <n v="3933"/>
    <s v="Three for 5: A King's Story"/>
    <x v="3930"/>
    <n v="7000"/>
    <n v="1102"/>
    <x v="2"/>
    <x v="0"/>
    <s v="USD"/>
    <n v="1468716180"/>
    <n v="1466205262"/>
    <b v="0"/>
    <x v="8"/>
    <b v="0"/>
    <x v="2793"/>
    <n v="91.833333333333329"/>
    <x v="1"/>
    <s v="plays"/>
    <x v="3933"/>
    <x v="3913"/>
  </r>
  <r>
    <n v="3934"/>
    <s v="&quot;A Measure of Normalcy&quot;"/>
    <x v="3931"/>
    <n v="5000"/>
    <n v="550"/>
    <x v="2"/>
    <x v="0"/>
    <s v="USD"/>
    <n v="1443704400"/>
    <n v="1439827639"/>
    <b v="0"/>
    <x v="8"/>
    <b v="0"/>
    <x v="1324"/>
    <n v="45.833333333333336"/>
    <x v="1"/>
    <s v="plays"/>
    <x v="3934"/>
    <x v="3914"/>
  </r>
  <r>
    <n v="3935"/>
    <s v="Mr Mineshaft - A Play about Julius Eastman"/>
    <x v="3932"/>
    <n v="3000"/>
    <n v="1315"/>
    <x v="2"/>
    <x v="1"/>
    <s v="GBP"/>
    <n v="1443973546"/>
    <n v="1438789546"/>
    <b v="0"/>
    <x v="23"/>
    <b v="0"/>
    <x v="2794"/>
    <n v="57.173913043478258"/>
    <x v="1"/>
    <s v="plays"/>
    <x v="3935"/>
    <x v="3915"/>
  </r>
  <r>
    <n v="3936"/>
    <s v="End Breast Cancer"/>
    <x v="3933"/>
    <n v="20000"/>
    <n v="0"/>
    <x v="2"/>
    <x v="0"/>
    <s v="USD"/>
    <n v="1480576720"/>
    <n v="1477981120"/>
    <b v="0"/>
    <x v="78"/>
    <b v="0"/>
    <x v="109"/>
    <e v="#DIV/0!"/>
    <x v="1"/>
    <s v="plays"/>
    <x v="3936"/>
    <x v="3916"/>
  </r>
  <r>
    <n v="3937"/>
    <s v="Fever - a workshop production"/>
    <x v="3934"/>
    <n v="2885"/>
    <n v="2485"/>
    <x v="2"/>
    <x v="0"/>
    <s v="USD"/>
    <n v="1468249760"/>
    <n v="1465830560"/>
    <b v="0"/>
    <x v="73"/>
    <b v="0"/>
    <x v="2795"/>
    <n v="248.5"/>
    <x v="1"/>
    <s v="plays"/>
    <x v="3937"/>
    <x v="3917"/>
  </r>
  <r>
    <n v="3938"/>
    <s v="Broken Alley â€”Â Year 3"/>
    <x v="3935"/>
    <n v="3255"/>
    <n v="397"/>
    <x v="2"/>
    <x v="0"/>
    <s v="USD"/>
    <n v="1435441454"/>
    <n v="1432763054"/>
    <b v="0"/>
    <x v="81"/>
    <b v="0"/>
    <x v="2796"/>
    <n v="79.400000000000006"/>
    <x v="1"/>
    <s v="plays"/>
    <x v="3938"/>
    <x v="3918"/>
  </r>
  <r>
    <n v="3939"/>
    <s v="'Potter.' Funding 2015"/>
    <x v="3936"/>
    <n v="5000"/>
    <n v="5"/>
    <x v="2"/>
    <x v="2"/>
    <s v="AUD"/>
    <n v="1412656200"/>
    <n v="1412328979"/>
    <b v="0"/>
    <x v="29"/>
    <b v="0"/>
    <x v="370"/>
    <n v="5"/>
    <x v="1"/>
    <s v="plays"/>
    <x v="3939"/>
    <x v="3919"/>
  </r>
  <r>
    <n v="3940"/>
    <s v="Attraction"/>
    <x v="3937"/>
    <n v="5000"/>
    <n v="11"/>
    <x v="2"/>
    <x v="0"/>
    <s v="USD"/>
    <n v="1420199351"/>
    <n v="1416311351"/>
    <b v="0"/>
    <x v="84"/>
    <b v="0"/>
    <x v="881"/>
    <n v="5.5"/>
    <x v="1"/>
    <s v="plays"/>
    <x v="3940"/>
    <x v="3920"/>
  </r>
  <r>
    <n v="3941"/>
    <s v="TWO for the PRICE OF ONE THEATRE"/>
    <x v="3938"/>
    <n v="5500"/>
    <n v="50"/>
    <x v="2"/>
    <x v="0"/>
    <s v="USD"/>
    <n v="1416877200"/>
    <n v="1414505137"/>
    <b v="0"/>
    <x v="84"/>
    <b v="0"/>
    <x v="957"/>
    <n v="25"/>
    <x v="1"/>
    <s v="plays"/>
    <x v="3941"/>
    <x v="3921"/>
  </r>
  <r>
    <n v="3942"/>
    <s v="Epic Proportions"/>
    <x v="3939"/>
    <n v="1200"/>
    <n v="0"/>
    <x v="2"/>
    <x v="0"/>
    <s v="USD"/>
    <n v="1434490914"/>
    <n v="1429306914"/>
    <b v="0"/>
    <x v="78"/>
    <b v="0"/>
    <x v="109"/>
    <e v="#DIV/0!"/>
    <x v="1"/>
    <s v="plays"/>
    <x v="3942"/>
    <x v="3922"/>
  </r>
  <r>
    <n v="3943"/>
    <s v="Alexandra Petri's &quot;The Scrum&quot;  - Field Trip Theatre"/>
    <x v="3940"/>
    <n v="5000"/>
    <n v="1782"/>
    <x v="2"/>
    <x v="0"/>
    <s v="USD"/>
    <n v="1446483000"/>
    <n v="1443811268"/>
    <b v="0"/>
    <x v="62"/>
    <b v="0"/>
    <x v="2797"/>
    <n v="137.07692307692307"/>
    <x v="1"/>
    <s v="plays"/>
    <x v="3943"/>
    <x v="3923"/>
  </r>
  <r>
    <n v="3944"/>
    <s v="Shakespeare Shortened School Plays"/>
    <x v="3941"/>
    <n v="5000"/>
    <n v="0"/>
    <x v="2"/>
    <x v="0"/>
    <s v="USD"/>
    <n v="1440690875"/>
    <n v="1438098875"/>
    <b v="0"/>
    <x v="78"/>
    <b v="0"/>
    <x v="109"/>
    <e v="#DIV/0!"/>
    <x v="1"/>
    <s v="plays"/>
    <x v="3944"/>
    <x v="3924"/>
  </r>
  <r>
    <n v="3945"/>
    <s v="Camp Curtain Call: Star Wars (A Parody)"/>
    <x v="3942"/>
    <n v="2000"/>
    <n v="5"/>
    <x v="2"/>
    <x v="0"/>
    <s v="USD"/>
    <n v="1431717268"/>
    <n v="1429125268"/>
    <b v="0"/>
    <x v="29"/>
    <b v="0"/>
    <x v="1161"/>
    <n v="5"/>
    <x v="1"/>
    <s v="plays"/>
    <x v="3945"/>
    <x v="3925"/>
  </r>
  <r>
    <n v="3946"/>
    <s v="DR. Mecurio's Mythical Marvels &amp; Beastiry"/>
    <x v="3943"/>
    <n v="6000"/>
    <n v="195"/>
    <x v="2"/>
    <x v="0"/>
    <s v="USD"/>
    <n v="1425110400"/>
    <n v="1422388822"/>
    <b v="0"/>
    <x v="81"/>
    <b v="0"/>
    <x v="140"/>
    <n v="39"/>
    <x v="1"/>
    <s v="plays"/>
    <x v="3946"/>
    <x v="3926"/>
  </r>
  <r>
    <n v="3947"/>
    <s v="Tell'em I'm Gonna Make It"/>
    <x v="3944"/>
    <n v="3000"/>
    <n v="101"/>
    <x v="2"/>
    <x v="0"/>
    <s v="USD"/>
    <n v="1475378744"/>
    <n v="1472786744"/>
    <b v="0"/>
    <x v="84"/>
    <b v="0"/>
    <x v="2798"/>
    <n v="50.5"/>
    <x v="1"/>
    <s v="plays"/>
    <x v="3947"/>
    <x v="3927"/>
  </r>
  <r>
    <n v="3948"/>
    <s v="The Barbican Photography Trip 2015"/>
    <x v="3945"/>
    <n v="30000"/>
    <n v="0"/>
    <x v="2"/>
    <x v="2"/>
    <s v="AUD"/>
    <n v="1410076123"/>
    <n v="1404892123"/>
    <b v="0"/>
    <x v="78"/>
    <b v="0"/>
    <x v="109"/>
    <e v="#DIV/0!"/>
    <x v="1"/>
    <s v="plays"/>
    <x v="3948"/>
    <x v="3928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x v="58"/>
    <b v="0"/>
    <x v="2799"/>
    <n v="49.28125"/>
    <x v="1"/>
    <s v="plays"/>
    <x v="3949"/>
    <x v="3929"/>
  </r>
  <r>
    <n v="3950"/>
    <s v="The Great Elephant Repertory Company"/>
    <x v="3947"/>
    <n v="4000"/>
    <n v="25"/>
    <x v="2"/>
    <x v="0"/>
    <s v="USD"/>
    <n v="1460140500"/>
    <n v="1457628680"/>
    <b v="0"/>
    <x v="29"/>
    <b v="0"/>
    <x v="895"/>
    <n v="25"/>
    <x v="1"/>
    <s v="plays"/>
    <x v="3950"/>
    <x v="3930"/>
  </r>
  <r>
    <n v="3951"/>
    <s v="&quot;The Divide&quot; A Great New Play To Tour the USA"/>
    <x v="2849"/>
    <n v="200000"/>
    <n v="1"/>
    <x v="2"/>
    <x v="17"/>
    <s v="EUR"/>
    <n v="1462301342"/>
    <n v="1457120942"/>
    <b v="0"/>
    <x v="29"/>
    <b v="0"/>
    <x v="2800"/>
    <n v="1"/>
    <x v="1"/>
    <s v="plays"/>
    <x v="3951"/>
    <x v="3931"/>
  </r>
  <r>
    <n v="3952"/>
    <s v="ThÃ©Ã¢tre Polichinelle Show &quot;Clown-Ballet&quot;"/>
    <x v="3948"/>
    <n v="26000"/>
    <n v="25"/>
    <x v="2"/>
    <x v="0"/>
    <s v="USD"/>
    <n v="1445885890"/>
    <n v="1440701890"/>
    <b v="0"/>
    <x v="29"/>
    <b v="0"/>
    <x v="2801"/>
    <n v="25"/>
    <x v="1"/>
    <s v="plays"/>
    <x v="3952"/>
    <x v="3932"/>
  </r>
  <r>
    <n v="3953"/>
    <s v="A Time Pirate's Love"/>
    <x v="3949"/>
    <n v="17600"/>
    <n v="0"/>
    <x v="2"/>
    <x v="0"/>
    <s v="USD"/>
    <n v="1469834940"/>
    <n v="1467162586"/>
    <b v="0"/>
    <x v="78"/>
    <b v="0"/>
    <x v="109"/>
    <e v="#DIV/0!"/>
    <x v="1"/>
    <s v="plays"/>
    <x v="3953"/>
    <x v="3933"/>
  </r>
  <r>
    <n v="3954"/>
    <s v="City of Joy"/>
    <x v="3950"/>
    <n v="25000"/>
    <n v="0"/>
    <x v="2"/>
    <x v="5"/>
    <s v="CAD"/>
    <n v="1405352264"/>
    <n v="1400168264"/>
    <b v="0"/>
    <x v="78"/>
    <b v="0"/>
    <x v="109"/>
    <e v="#DIV/0!"/>
    <x v="1"/>
    <s v="plays"/>
    <x v="3954"/>
    <x v="3934"/>
  </r>
  <r>
    <n v="3955"/>
    <s v="FHE High School Presents: Snow Queen and Once On This Island"/>
    <x v="3951"/>
    <n v="1750"/>
    <n v="425"/>
    <x v="2"/>
    <x v="0"/>
    <s v="USD"/>
    <n v="1448745741"/>
    <n v="1446150141"/>
    <b v="0"/>
    <x v="22"/>
    <b v="0"/>
    <x v="2802"/>
    <n v="53.125"/>
    <x v="1"/>
    <s v="plays"/>
    <x v="3955"/>
    <x v="3935"/>
  </r>
  <r>
    <n v="3956"/>
    <s v="The Woman in Me"/>
    <x v="3952"/>
    <n v="5500"/>
    <n v="0"/>
    <x v="2"/>
    <x v="0"/>
    <s v="USD"/>
    <n v="1461543600"/>
    <n v="1459203727"/>
    <b v="0"/>
    <x v="78"/>
    <b v="0"/>
    <x v="109"/>
    <e v="#DIV/0!"/>
    <x v="1"/>
    <s v="plays"/>
    <x v="3956"/>
    <x v="3936"/>
  </r>
  <r>
    <n v="3957"/>
    <s v="Yada.Yada.Yada. An Unauthorized Seinfeld Event. 9 in 90"/>
    <x v="3953"/>
    <n v="28000"/>
    <n v="7"/>
    <x v="2"/>
    <x v="0"/>
    <s v="USD"/>
    <n v="1468020354"/>
    <n v="1464045954"/>
    <b v="0"/>
    <x v="29"/>
    <b v="0"/>
    <x v="1866"/>
    <n v="7"/>
    <x v="1"/>
    <s v="plays"/>
    <x v="3957"/>
    <x v="3937"/>
  </r>
  <r>
    <n v="3958"/>
    <s v="Shakespeare with Noodles:  Henry IV"/>
    <x v="3954"/>
    <n v="2000"/>
    <n v="641"/>
    <x v="2"/>
    <x v="0"/>
    <s v="USD"/>
    <n v="1406988000"/>
    <n v="1403822912"/>
    <b v="0"/>
    <x v="38"/>
    <b v="0"/>
    <x v="2803"/>
    <n v="40.0625"/>
    <x v="1"/>
    <s v="plays"/>
    <x v="3958"/>
    <x v="3938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x v="8"/>
    <b v="0"/>
    <x v="695"/>
    <n v="24.333333333333332"/>
    <x v="1"/>
    <s v="plays"/>
    <x v="3959"/>
    <x v="3939"/>
  </r>
  <r>
    <n v="3960"/>
    <s v="In The Time of New York"/>
    <x v="3956"/>
    <n v="3000"/>
    <n v="45"/>
    <x v="2"/>
    <x v="0"/>
    <s v="USD"/>
    <n v="1451852256"/>
    <n v="1449260256"/>
    <b v="0"/>
    <x v="80"/>
    <b v="0"/>
    <x v="1835"/>
    <n v="11.25"/>
    <x v="1"/>
    <s v="plays"/>
    <x v="3960"/>
    <x v="3940"/>
  </r>
  <r>
    <n v="3961"/>
    <s v="New Edinburgh play"/>
    <x v="3957"/>
    <n v="5000"/>
    <n v="21"/>
    <x v="2"/>
    <x v="1"/>
    <s v="GBP"/>
    <n v="1399584210"/>
    <n v="1397683410"/>
    <b v="0"/>
    <x v="84"/>
    <b v="0"/>
    <x v="714"/>
    <n v="10.5"/>
    <x v="1"/>
    <s v="plays"/>
    <x v="3961"/>
    <x v="3941"/>
  </r>
  <r>
    <n v="3962"/>
    <s v="The Story of the 1914 Christmas Truce is coming to America"/>
    <x v="3958"/>
    <n v="1400"/>
    <n v="45"/>
    <x v="2"/>
    <x v="1"/>
    <s v="GBP"/>
    <n v="1448722494"/>
    <n v="1446562494"/>
    <b v="0"/>
    <x v="83"/>
    <b v="0"/>
    <x v="2804"/>
    <n v="15"/>
    <x v="1"/>
    <s v="plays"/>
    <x v="3962"/>
    <x v="3942"/>
  </r>
  <r>
    <n v="3963"/>
    <s v="Une minute de silence"/>
    <x v="3959"/>
    <n v="10000"/>
    <n v="0"/>
    <x v="2"/>
    <x v="5"/>
    <s v="CAD"/>
    <n v="1447821717"/>
    <n v="1445226117"/>
    <b v="0"/>
    <x v="78"/>
    <b v="0"/>
    <x v="109"/>
    <e v="#DIV/0!"/>
    <x v="1"/>
    <s v="plays"/>
    <x v="3963"/>
    <x v="3943"/>
  </r>
  <r>
    <n v="3964"/>
    <s v="MAMA'Z BA-B: The StagePlay"/>
    <x v="3960"/>
    <n v="2000"/>
    <n v="126"/>
    <x v="2"/>
    <x v="0"/>
    <s v="USD"/>
    <n v="1429460386"/>
    <n v="1424279986"/>
    <b v="0"/>
    <x v="83"/>
    <b v="0"/>
    <x v="2805"/>
    <n v="42"/>
    <x v="1"/>
    <s v="plays"/>
    <x v="3964"/>
    <x v="3944"/>
  </r>
  <r>
    <n v="3965"/>
    <s v="Fringe Fest: Take Comfort in Falling Forever"/>
    <x v="3961"/>
    <n v="2000"/>
    <n v="285"/>
    <x v="2"/>
    <x v="0"/>
    <s v="USD"/>
    <n v="1460608780"/>
    <n v="1455428380"/>
    <b v="0"/>
    <x v="80"/>
    <b v="0"/>
    <x v="2100"/>
    <n v="71.25"/>
    <x v="1"/>
    <s v="plays"/>
    <x v="3965"/>
    <x v="3945"/>
  </r>
  <r>
    <n v="3966"/>
    <s v="Moroccan National Debate Team"/>
    <x v="3962"/>
    <n v="7500"/>
    <n v="45"/>
    <x v="2"/>
    <x v="0"/>
    <s v="USD"/>
    <n v="1406170740"/>
    <n v="1402506278"/>
    <b v="0"/>
    <x v="84"/>
    <b v="0"/>
    <x v="722"/>
    <n v="22.5"/>
    <x v="1"/>
    <s v="plays"/>
    <x v="3966"/>
    <x v="3946"/>
  </r>
  <r>
    <n v="3967"/>
    <s v="Backdrops for Maplewood Barn Theatre Summer 2017 Production"/>
    <x v="3963"/>
    <n v="1700"/>
    <n v="410"/>
    <x v="2"/>
    <x v="0"/>
    <s v="USD"/>
    <n v="1488783507"/>
    <n v="1486191507"/>
    <b v="0"/>
    <x v="73"/>
    <b v="0"/>
    <x v="2806"/>
    <n v="41"/>
    <x v="1"/>
    <s v="plays"/>
    <x v="3967"/>
    <x v="3947"/>
  </r>
  <r>
    <n v="3968"/>
    <s v="Scarlet Letters (a play with songs)"/>
    <x v="3964"/>
    <n v="5000"/>
    <n v="527"/>
    <x v="2"/>
    <x v="0"/>
    <s v="USD"/>
    <n v="1463945673"/>
    <n v="1458761673"/>
    <b v="0"/>
    <x v="202"/>
    <b v="0"/>
    <x v="2807"/>
    <n v="47.909090909090907"/>
    <x v="1"/>
    <s v="plays"/>
    <x v="3968"/>
    <x v="3948"/>
  </r>
  <r>
    <n v="3969"/>
    <s v="Ghost Pirate Cruise on the Hudson Sept. 3rd"/>
    <x v="3965"/>
    <n v="2825"/>
    <n v="211"/>
    <x v="2"/>
    <x v="0"/>
    <s v="USD"/>
    <n v="1472442900"/>
    <n v="1471638646"/>
    <b v="0"/>
    <x v="79"/>
    <b v="0"/>
    <x v="2808"/>
    <n v="35.166666666666664"/>
    <x v="1"/>
    <s v="plays"/>
    <x v="3969"/>
    <x v="3949"/>
  </r>
  <r>
    <n v="3970"/>
    <s v="GCU Follow Your Dreams Production"/>
    <x v="3966"/>
    <n v="15000"/>
    <n v="11"/>
    <x v="2"/>
    <x v="0"/>
    <s v="USD"/>
    <n v="1460925811"/>
    <n v="1458333811"/>
    <b v="0"/>
    <x v="84"/>
    <b v="0"/>
    <x v="2809"/>
    <n v="5.5"/>
    <x v="1"/>
    <s v="plays"/>
    <x v="3970"/>
    <x v="3950"/>
  </r>
  <r>
    <n v="3971"/>
    <s v="The Sentinel &amp; The Showman"/>
    <x v="3967"/>
    <n v="14000"/>
    <n v="136"/>
    <x v="2"/>
    <x v="0"/>
    <s v="USD"/>
    <n v="1405947126"/>
    <n v="1403355126"/>
    <b v="0"/>
    <x v="79"/>
    <b v="0"/>
    <x v="2810"/>
    <n v="22.666666666666668"/>
    <x v="1"/>
    <s v="plays"/>
    <x v="3971"/>
    <x v="3951"/>
  </r>
  <r>
    <n v="3972"/>
    <s v="Valkyrie Theatre Company"/>
    <x v="3968"/>
    <n v="1000"/>
    <n v="211"/>
    <x v="2"/>
    <x v="0"/>
    <s v="USD"/>
    <n v="1423186634"/>
    <n v="1418002634"/>
    <b v="0"/>
    <x v="22"/>
    <b v="0"/>
    <x v="2811"/>
    <n v="26.375"/>
    <x v="1"/>
    <s v="plays"/>
    <x v="3972"/>
    <x v="3952"/>
  </r>
  <r>
    <n v="3973"/>
    <s v="Staged Right Theatre First Season Campaign"/>
    <x v="3969"/>
    <n v="5000"/>
    <n v="3905"/>
    <x v="2"/>
    <x v="0"/>
    <s v="USD"/>
    <n v="1462766400"/>
    <n v="1460219110"/>
    <b v="0"/>
    <x v="77"/>
    <b v="0"/>
    <x v="2812"/>
    <n v="105.54054054054055"/>
    <x v="1"/>
    <s v="plays"/>
    <x v="3973"/>
    <x v="3953"/>
  </r>
  <r>
    <n v="3974"/>
    <s v="The Taming of the Shrew"/>
    <x v="3970"/>
    <n v="1000"/>
    <n v="320"/>
    <x v="2"/>
    <x v="1"/>
    <s v="GBP"/>
    <n v="1464872848"/>
    <n v="1462280848"/>
    <b v="0"/>
    <x v="202"/>
    <b v="0"/>
    <x v="2149"/>
    <n v="29.09090909090909"/>
    <x v="1"/>
    <s v="plays"/>
    <x v="3974"/>
    <x v="3954"/>
  </r>
  <r>
    <n v="3975"/>
    <s v="Moon Over Mangroves"/>
    <x v="3971"/>
    <n v="678"/>
    <n v="0"/>
    <x v="2"/>
    <x v="0"/>
    <s v="USD"/>
    <n v="1468442898"/>
    <n v="1465850898"/>
    <b v="0"/>
    <x v="78"/>
    <b v="0"/>
    <x v="109"/>
    <e v="#DIV/0!"/>
    <x v="1"/>
    <s v="plays"/>
    <x v="3975"/>
    <x v="3955"/>
  </r>
  <r>
    <n v="3976"/>
    <s v="R.U.R. at New Muses Theatre Company"/>
    <x v="3972"/>
    <n v="1300"/>
    <n v="620"/>
    <x v="2"/>
    <x v="0"/>
    <s v="USD"/>
    <n v="1406876400"/>
    <n v="1405024561"/>
    <b v="0"/>
    <x v="73"/>
    <b v="0"/>
    <x v="2813"/>
    <n v="62"/>
    <x v="1"/>
    <s v="plays"/>
    <x v="3976"/>
    <x v="3956"/>
  </r>
  <r>
    <n v="3977"/>
    <s v="Tales of a Dragon KNIGHT"/>
    <x v="3973"/>
    <n v="90000"/>
    <n v="1305"/>
    <x v="2"/>
    <x v="0"/>
    <s v="USD"/>
    <n v="1469213732"/>
    <n v="1466621732"/>
    <b v="0"/>
    <x v="79"/>
    <b v="0"/>
    <x v="2814"/>
    <n v="217.5"/>
    <x v="1"/>
    <s v="plays"/>
    <x v="3977"/>
    <x v="3957"/>
  </r>
  <r>
    <n v="3978"/>
    <s v="For Colored Girl Play Production"/>
    <x v="3974"/>
    <n v="2000"/>
    <n v="214"/>
    <x v="2"/>
    <x v="0"/>
    <s v="USD"/>
    <n v="1422717953"/>
    <n v="1417533953"/>
    <b v="0"/>
    <x v="22"/>
    <b v="0"/>
    <x v="2815"/>
    <n v="26.75"/>
    <x v="1"/>
    <s v="plays"/>
    <x v="3978"/>
    <x v="3958"/>
  </r>
  <r>
    <n v="3979"/>
    <s v="What a Gay Play - back, bigger and longer"/>
    <x v="3975"/>
    <n v="6000"/>
    <n v="110"/>
    <x v="2"/>
    <x v="1"/>
    <s v="GBP"/>
    <n v="1427659200"/>
    <n v="1425678057"/>
    <b v="0"/>
    <x v="79"/>
    <b v="0"/>
    <x v="2816"/>
    <n v="18.333333333333332"/>
    <x v="1"/>
    <s v="plays"/>
    <x v="3979"/>
    <x v="3959"/>
  </r>
  <r>
    <n v="3980"/>
    <s v="Romeo and Juliet: A Mesh-n-Groove Production"/>
    <x v="3976"/>
    <n v="2500"/>
    <n v="450"/>
    <x v="2"/>
    <x v="0"/>
    <s v="USD"/>
    <n v="1404570147"/>
    <n v="1401978147"/>
    <b v="0"/>
    <x v="63"/>
    <b v="0"/>
    <x v="2693"/>
    <n v="64.285714285714292"/>
    <x v="1"/>
    <s v="plays"/>
    <x v="3980"/>
    <x v="3960"/>
  </r>
  <r>
    <n v="3981"/>
    <s v="BEIRUT, LADY OF LEBANON"/>
    <x v="3357"/>
    <n v="30000"/>
    <n v="1225"/>
    <x v="2"/>
    <x v="0"/>
    <s v="USD"/>
    <n v="1468729149"/>
    <n v="1463545149"/>
    <b v="0"/>
    <x v="63"/>
    <b v="0"/>
    <x v="2817"/>
    <n v="175"/>
    <x v="1"/>
    <s v="plays"/>
    <x v="3981"/>
    <x v="3961"/>
  </r>
  <r>
    <n v="3982"/>
    <s v="Flush - David Dipper - Break Point Theatre"/>
    <x v="3977"/>
    <n v="850"/>
    <n v="170"/>
    <x v="2"/>
    <x v="1"/>
    <s v="GBP"/>
    <n v="1436297180"/>
    <n v="1431113180"/>
    <b v="0"/>
    <x v="81"/>
    <b v="0"/>
    <x v="143"/>
    <n v="34"/>
    <x v="1"/>
    <s v="plays"/>
    <x v="3982"/>
    <x v="3962"/>
  </r>
  <r>
    <n v="3983"/>
    <s v="A Season of Love and Music (Spring 2014)"/>
    <x v="3978"/>
    <n v="11140"/>
    <n v="3877"/>
    <x v="2"/>
    <x v="0"/>
    <s v="USD"/>
    <n v="1400569140"/>
    <n v="1397854356"/>
    <b v="0"/>
    <x v="67"/>
    <b v="0"/>
    <x v="2818"/>
    <n v="84.282608695652172"/>
    <x v="1"/>
    <s v="plays"/>
    <x v="3983"/>
    <x v="3963"/>
  </r>
  <r>
    <n v="3984"/>
    <s v="Fantastic Mr Fox - Novus Theatre"/>
    <x v="3979"/>
    <n v="1500"/>
    <n v="95"/>
    <x v="2"/>
    <x v="1"/>
    <s v="GBP"/>
    <n v="1415404800"/>
    <n v="1412809644"/>
    <b v="0"/>
    <x v="73"/>
    <b v="0"/>
    <x v="2819"/>
    <n v="9.5"/>
    <x v="1"/>
    <s v="plays"/>
    <x v="3984"/>
    <x v="3964"/>
  </r>
  <r>
    <n v="3985"/>
    <s v="A Facelift for the Facade--Spring Garden Mill, Newtown, PA"/>
    <x v="3980"/>
    <n v="2000"/>
    <n v="641"/>
    <x v="2"/>
    <x v="0"/>
    <s v="USD"/>
    <n v="1456002300"/>
    <n v="1454173120"/>
    <b v="0"/>
    <x v="10"/>
    <b v="0"/>
    <x v="2803"/>
    <n v="33.736842105263158"/>
    <x v="1"/>
    <s v="plays"/>
    <x v="3985"/>
    <x v="3965"/>
  </r>
  <r>
    <n v="3986"/>
    <s v="Hippolytos - Polish Tour"/>
    <x v="3981"/>
    <n v="5000"/>
    <n v="488"/>
    <x v="2"/>
    <x v="1"/>
    <s v="GBP"/>
    <n v="1462539840"/>
    <n v="1460034594"/>
    <b v="0"/>
    <x v="62"/>
    <b v="0"/>
    <x v="2820"/>
    <n v="37.53846153846154"/>
    <x v="1"/>
    <s v="plays"/>
    <x v="3986"/>
    <x v="3966"/>
  </r>
  <r>
    <n v="3987"/>
    <s v="Write Now 5"/>
    <x v="3982"/>
    <n v="400"/>
    <n v="151"/>
    <x v="2"/>
    <x v="1"/>
    <s v="GBP"/>
    <n v="1400278290"/>
    <n v="1399414290"/>
    <b v="0"/>
    <x v="62"/>
    <b v="0"/>
    <x v="2821"/>
    <n v="11.615384615384615"/>
    <x v="1"/>
    <s v="plays"/>
    <x v="3987"/>
    <x v="3967"/>
  </r>
  <r>
    <n v="3988"/>
    <s v="Folk-Tales: What Stories Do Your Folks Tell?"/>
    <x v="3983"/>
    <n v="1500"/>
    <n v="32"/>
    <x v="2"/>
    <x v="0"/>
    <s v="USD"/>
    <n v="1440813413"/>
    <n v="1439517413"/>
    <b v="0"/>
    <x v="80"/>
    <b v="0"/>
    <x v="2822"/>
    <n v="8"/>
    <x v="1"/>
    <s v="plays"/>
    <x v="3988"/>
    <x v="3968"/>
  </r>
  <r>
    <n v="3989"/>
    <s v="A Gentleman, A Lady and A Thug"/>
    <x v="3984"/>
    <n v="3000"/>
    <n v="0"/>
    <x v="2"/>
    <x v="0"/>
    <s v="USD"/>
    <n v="1447009181"/>
    <n v="1444413581"/>
    <b v="0"/>
    <x v="78"/>
    <b v="0"/>
    <x v="109"/>
    <e v="#DIV/0!"/>
    <x v="1"/>
    <s v="plays"/>
    <x v="3989"/>
    <x v="3969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x v="83"/>
    <b v="0"/>
    <x v="2823"/>
    <n v="23"/>
    <x v="1"/>
    <s v="plays"/>
    <x v="3990"/>
    <x v="3970"/>
  </r>
  <r>
    <n v="3991"/>
    <s v="NTACTheatre - North Texas Actor's Collaborative Theatre"/>
    <x v="3986"/>
    <n v="500"/>
    <n v="100"/>
    <x v="2"/>
    <x v="0"/>
    <s v="USD"/>
    <n v="1433086082"/>
    <n v="1430494082"/>
    <b v="0"/>
    <x v="29"/>
    <b v="0"/>
    <x v="143"/>
    <n v="100"/>
    <x v="1"/>
    <s v="plays"/>
    <x v="3991"/>
    <x v="3971"/>
  </r>
  <r>
    <n v="3992"/>
    <s v="Tearing Down Cabrini-Green, a dynamic social commentary."/>
    <x v="3987"/>
    <n v="10000"/>
    <n v="541"/>
    <x v="2"/>
    <x v="0"/>
    <s v="USD"/>
    <n v="1449876859"/>
    <n v="1444689259"/>
    <b v="0"/>
    <x v="82"/>
    <b v="0"/>
    <x v="2824"/>
    <n v="60.111111111111114"/>
    <x v="1"/>
    <s v="plays"/>
    <x v="3992"/>
    <x v="3972"/>
  </r>
  <r>
    <n v="3993"/>
    <s v="Invincible Diamonds: A Survivor's Guide"/>
    <x v="3988"/>
    <n v="50000"/>
    <n v="3"/>
    <x v="2"/>
    <x v="0"/>
    <s v="USD"/>
    <n v="1431549912"/>
    <n v="1428957912"/>
    <b v="0"/>
    <x v="29"/>
    <b v="0"/>
    <x v="130"/>
    <n v="3"/>
    <x v="1"/>
    <s v="plays"/>
    <x v="3993"/>
    <x v="3973"/>
  </r>
  <r>
    <n v="3994"/>
    <s v="Poles Apart - A Play in 2 Acts"/>
    <x v="3989"/>
    <n v="2000"/>
    <n v="5"/>
    <x v="2"/>
    <x v="0"/>
    <s v="USD"/>
    <n v="1405761690"/>
    <n v="1403169690"/>
    <b v="0"/>
    <x v="29"/>
    <b v="0"/>
    <x v="1161"/>
    <n v="5"/>
    <x v="1"/>
    <s v="plays"/>
    <x v="3994"/>
    <x v="3974"/>
  </r>
  <r>
    <n v="3995"/>
    <s v="Headaches - a play exploring the topic of mental health"/>
    <x v="3990"/>
    <n v="200"/>
    <n v="70"/>
    <x v="2"/>
    <x v="1"/>
    <s v="GBP"/>
    <n v="1423913220"/>
    <n v="1421339077"/>
    <b v="0"/>
    <x v="80"/>
    <b v="0"/>
    <x v="2825"/>
    <n v="17.5"/>
    <x v="1"/>
    <s v="plays"/>
    <x v="3995"/>
    <x v="3975"/>
  </r>
  <r>
    <n v="3996"/>
    <s v="Anansi the Spider - An African Folktale"/>
    <x v="3991"/>
    <n v="3000"/>
    <n v="497"/>
    <x v="2"/>
    <x v="0"/>
    <s v="USD"/>
    <n v="1416499440"/>
    <n v="1415341464"/>
    <b v="0"/>
    <x v="57"/>
    <b v="0"/>
    <x v="2826"/>
    <n v="29.235294117647058"/>
    <x v="1"/>
    <s v="plays"/>
    <x v="3996"/>
    <x v="3976"/>
  </r>
  <r>
    <n v="3997"/>
    <s v="'Working Play Title'"/>
    <x v="3992"/>
    <n v="3000"/>
    <n v="0"/>
    <x v="2"/>
    <x v="1"/>
    <s v="GBP"/>
    <n v="1428222221"/>
    <n v="1425633821"/>
    <b v="0"/>
    <x v="78"/>
    <b v="0"/>
    <x v="109"/>
    <e v="#DIV/0!"/>
    <x v="1"/>
    <s v="plays"/>
    <x v="3997"/>
    <x v="3977"/>
  </r>
  <r>
    <n v="3998"/>
    <s v="Forsaken Angels-A New Play"/>
    <x v="3993"/>
    <n v="1250"/>
    <n v="715"/>
    <x v="2"/>
    <x v="0"/>
    <s v="USD"/>
    <n v="1427580426"/>
    <n v="1424992026"/>
    <b v="0"/>
    <x v="8"/>
    <b v="0"/>
    <x v="2827"/>
    <n v="59.583333333333336"/>
    <x v="1"/>
    <s v="plays"/>
    <x v="3998"/>
    <x v="3978"/>
  </r>
  <r>
    <n v="3999"/>
    <s v="The Sins of Seven Tables at the Edinburgh Fringe Festival"/>
    <x v="3994"/>
    <n v="7000"/>
    <n v="1156"/>
    <x v="2"/>
    <x v="0"/>
    <s v="USD"/>
    <n v="1409514709"/>
    <n v="1406058798"/>
    <b v="0"/>
    <x v="25"/>
    <b v="0"/>
    <x v="2828"/>
    <n v="82.571428571428569"/>
    <x v="1"/>
    <s v="plays"/>
    <x v="3999"/>
    <x v="3979"/>
  </r>
  <r>
    <n v="4000"/>
    <s v="The Escorts"/>
    <x v="3995"/>
    <n v="8000"/>
    <n v="10"/>
    <x v="2"/>
    <x v="0"/>
    <s v="USD"/>
    <n v="1462631358"/>
    <n v="1457450958"/>
    <b v="0"/>
    <x v="29"/>
    <b v="0"/>
    <x v="415"/>
    <n v="10"/>
    <x v="1"/>
    <s v="plays"/>
    <x v="4000"/>
    <x v="3980"/>
  </r>
  <r>
    <n v="4001"/>
    <s v="Help Launch LZA Theatre! The Eisteddfod + A Woman Alone"/>
    <x v="3996"/>
    <n v="1200"/>
    <n v="453"/>
    <x v="2"/>
    <x v="1"/>
    <s v="GBP"/>
    <n v="1488394800"/>
    <n v="1486681708"/>
    <b v="0"/>
    <x v="25"/>
    <b v="0"/>
    <x v="2821"/>
    <n v="32.357142857142854"/>
    <x v="1"/>
    <s v="plays"/>
    <x v="4001"/>
    <x v="1748"/>
  </r>
  <r>
    <n v="4002"/>
    <s v="Terry Pratchett's Wyrd Sisters"/>
    <x v="3997"/>
    <n v="1250"/>
    <n v="23"/>
    <x v="2"/>
    <x v="0"/>
    <s v="USD"/>
    <n v="1411779761"/>
    <n v="1409187761"/>
    <b v="0"/>
    <x v="80"/>
    <b v="0"/>
    <x v="1861"/>
    <n v="5.75"/>
    <x v="1"/>
    <s v="plays"/>
    <x v="4002"/>
    <x v="3981"/>
  </r>
  <r>
    <n v="4003"/>
    <s v="MAMA BA-B: The Stage Play"/>
    <x v="3960"/>
    <n v="2000"/>
    <n v="201"/>
    <x v="2"/>
    <x v="0"/>
    <s v="USD"/>
    <n v="1424009147"/>
    <n v="1421417147"/>
    <b v="0"/>
    <x v="84"/>
    <b v="0"/>
    <x v="2829"/>
    <n v="100.5"/>
    <x v="1"/>
    <s v="plays"/>
    <x v="4003"/>
    <x v="3982"/>
  </r>
  <r>
    <n v="4004"/>
    <s v="South Florida Tours"/>
    <x v="3998"/>
    <n v="500"/>
    <n v="1"/>
    <x v="2"/>
    <x v="0"/>
    <s v="USD"/>
    <n v="1412740457"/>
    <n v="1410148457"/>
    <b v="0"/>
    <x v="29"/>
    <b v="0"/>
    <x v="418"/>
    <n v="1"/>
    <x v="1"/>
    <s v="plays"/>
    <x v="4004"/>
    <x v="3983"/>
  </r>
  <r>
    <n v="4005"/>
    <s v="Bringing more Art to the Community"/>
    <x v="3999"/>
    <n v="3000"/>
    <n v="40"/>
    <x v="2"/>
    <x v="0"/>
    <s v="USD"/>
    <n v="1413832985"/>
    <n v="1408648985"/>
    <b v="0"/>
    <x v="84"/>
    <b v="0"/>
    <x v="843"/>
    <n v="20"/>
    <x v="1"/>
    <s v="plays"/>
    <x v="4005"/>
    <x v="3984"/>
  </r>
  <r>
    <n v="4006"/>
    <s v="&quot;The Norwegians&quot; Midwestern Tour"/>
    <x v="4000"/>
    <n v="30000"/>
    <n v="2"/>
    <x v="2"/>
    <x v="0"/>
    <s v="USD"/>
    <n v="1455647587"/>
    <n v="1453487587"/>
    <b v="0"/>
    <x v="29"/>
    <b v="0"/>
    <x v="440"/>
    <n v="2"/>
    <x v="1"/>
    <s v="plays"/>
    <x v="4006"/>
    <x v="3985"/>
  </r>
  <r>
    <n v="4007"/>
    <s v="POLES APART - A PLAY IN 2 ACTS"/>
    <x v="4001"/>
    <n v="2000"/>
    <n v="5"/>
    <x v="2"/>
    <x v="0"/>
    <s v="USD"/>
    <n v="1409070480"/>
    <n v="1406572381"/>
    <b v="0"/>
    <x v="29"/>
    <b v="0"/>
    <x v="1161"/>
    <n v="5"/>
    <x v="1"/>
    <s v="plays"/>
    <x v="4007"/>
    <x v="3986"/>
  </r>
  <r>
    <n v="4008"/>
    <s v="Lovers and Other Strangers at The Cockpit"/>
    <x v="4002"/>
    <n v="1000"/>
    <n v="60"/>
    <x v="2"/>
    <x v="1"/>
    <s v="GBP"/>
    <n v="1437606507"/>
    <n v="1435014507"/>
    <b v="0"/>
    <x v="80"/>
    <b v="0"/>
    <x v="733"/>
    <n v="15"/>
    <x v="1"/>
    <s v="plays"/>
    <x v="4008"/>
    <x v="3987"/>
  </r>
  <r>
    <n v="4009"/>
    <s v="A play by Gabriel Kemlo about lost ideals, and new starts"/>
    <x v="4003"/>
    <n v="1930"/>
    <n v="75"/>
    <x v="2"/>
    <x v="1"/>
    <s v="GBP"/>
    <n v="1410281360"/>
    <n v="1406825360"/>
    <b v="0"/>
    <x v="83"/>
    <b v="0"/>
    <x v="2830"/>
    <n v="25"/>
    <x v="1"/>
    <s v="plays"/>
    <x v="4009"/>
    <x v="3988"/>
  </r>
  <r>
    <n v="4010"/>
    <s v="The Connection Play 2014"/>
    <x v="4004"/>
    <n v="7200"/>
    <n v="1742"/>
    <x v="2"/>
    <x v="0"/>
    <s v="USD"/>
    <n v="1414348166"/>
    <n v="1412879366"/>
    <b v="0"/>
    <x v="44"/>
    <b v="0"/>
    <x v="2831"/>
    <n v="45.842105263157897"/>
    <x v="1"/>
    <s v="plays"/>
    <x v="4010"/>
    <x v="3989"/>
  </r>
  <r>
    <n v="4011"/>
    <s v="Just Bryan, a radio drama"/>
    <x v="4005"/>
    <n v="250"/>
    <n v="19"/>
    <x v="2"/>
    <x v="1"/>
    <s v="GBP"/>
    <n v="1422450278"/>
    <n v="1419858278"/>
    <b v="0"/>
    <x v="80"/>
    <b v="0"/>
    <x v="2832"/>
    <n v="4.75"/>
    <x v="1"/>
    <s v="plays"/>
    <x v="4011"/>
    <x v="3990"/>
  </r>
  <r>
    <n v="4012"/>
    <s v="The Butterfly Catcher"/>
    <x v="4006"/>
    <n v="575"/>
    <n v="0"/>
    <x v="2"/>
    <x v="1"/>
    <s v="GBP"/>
    <n v="1430571849"/>
    <n v="1427979849"/>
    <b v="0"/>
    <x v="78"/>
    <b v="0"/>
    <x v="109"/>
    <e v="#DIV/0!"/>
    <x v="1"/>
    <s v="plays"/>
    <x v="4012"/>
    <x v="3991"/>
  </r>
  <r>
    <n v="4013"/>
    <s v="Harriet Tubman Woman Of Faith"/>
    <x v="4007"/>
    <n v="2000"/>
    <n v="26"/>
    <x v="2"/>
    <x v="0"/>
    <s v="USD"/>
    <n v="1424070823"/>
    <n v="1421478823"/>
    <b v="0"/>
    <x v="84"/>
    <b v="0"/>
    <x v="698"/>
    <n v="13"/>
    <x v="1"/>
    <s v="plays"/>
    <x v="4013"/>
    <x v="3992"/>
  </r>
  <r>
    <n v="4014"/>
    <s v="Ministry theater"/>
    <x v="4008"/>
    <n v="9000"/>
    <n v="0"/>
    <x v="2"/>
    <x v="0"/>
    <s v="USD"/>
    <n v="1457157269"/>
    <n v="1455861269"/>
    <b v="0"/>
    <x v="78"/>
    <b v="0"/>
    <x v="109"/>
    <e v="#DIV/0!"/>
    <x v="1"/>
    <s v="plays"/>
    <x v="4014"/>
    <x v="3993"/>
  </r>
  <r>
    <n v="4015"/>
    <s v="Shakespeare In The Park"/>
    <x v="4009"/>
    <n v="7000"/>
    <n v="1"/>
    <x v="2"/>
    <x v="0"/>
    <s v="USD"/>
    <n v="1437331463"/>
    <n v="1434739463"/>
    <b v="0"/>
    <x v="29"/>
    <b v="0"/>
    <x v="107"/>
    <n v="1"/>
    <x v="1"/>
    <s v="plays"/>
    <x v="4015"/>
    <x v="3994"/>
  </r>
  <r>
    <n v="4016"/>
    <s v="MENTAL Play"/>
    <x v="4010"/>
    <n v="500"/>
    <n v="70"/>
    <x v="2"/>
    <x v="1"/>
    <s v="GBP"/>
    <n v="1410987400"/>
    <n v="1408395400"/>
    <b v="0"/>
    <x v="63"/>
    <b v="0"/>
    <x v="111"/>
    <n v="10"/>
    <x v="1"/>
    <s v="plays"/>
    <x v="4016"/>
    <x v="3995"/>
  </r>
  <r>
    <n v="4017"/>
    <s v="The Rights (and Wrongs) of Mary Wollstonecraft"/>
    <x v="4011"/>
    <n v="10000"/>
    <n v="105"/>
    <x v="2"/>
    <x v="0"/>
    <s v="USD"/>
    <n v="1409846874"/>
    <n v="1407254874"/>
    <b v="0"/>
    <x v="84"/>
    <b v="0"/>
    <x v="857"/>
    <n v="52.5"/>
    <x v="1"/>
    <s v="plays"/>
    <x v="4017"/>
    <x v="3996"/>
  </r>
  <r>
    <n v="4018"/>
    <s v="Time Please Fringe"/>
    <x v="4012"/>
    <n v="1500"/>
    <n v="130"/>
    <x v="2"/>
    <x v="1"/>
    <s v="GBP"/>
    <n v="1475877108"/>
    <n v="1473285108"/>
    <b v="0"/>
    <x v="80"/>
    <b v="0"/>
    <x v="2780"/>
    <n v="32.5"/>
    <x v="1"/>
    <s v="plays"/>
    <x v="4018"/>
    <x v="3997"/>
  </r>
  <r>
    <n v="4019"/>
    <s v="We Don't Play Fight"/>
    <x v="4013"/>
    <n v="3500"/>
    <n v="29"/>
    <x v="2"/>
    <x v="0"/>
    <s v="USD"/>
    <n v="1460737680"/>
    <n v="1455725596"/>
    <b v="0"/>
    <x v="80"/>
    <b v="0"/>
    <x v="2833"/>
    <n v="7.25"/>
    <x v="1"/>
    <s v="plays"/>
    <x v="4019"/>
    <x v="3998"/>
  </r>
  <r>
    <n v="4020"/>
    <s v="Those That Fly"/>
    <x v="4014"/>
    <n v="600"/>
    <n v="100"/>
    <x v="2"/>
    <x v="0"/>
    <s v="USD"/>
    <n v="1427168099"/>
    <n v="1424579699"/>
    <b v="0"/>
    <x v="83"/>
    <b v="0"/>
    <x v="2834"/>
    <n v="33.333333333333336"/>
    <x v="1"/>
    <s v="plays"/>
    <x v="4020"/>
    <x v="3999"/>
  </r>
  <r>
    <n v="4021"/>
    <s v="Angels in Houston"/>
    <x v="4015"/>
    <n v="15000"/>
    <n v="125"/>
    <x v="2"/>
    <x v="0"/>
    <s v="USD"/>
    <n v="1414360358"/>
    <n v="1409176358"/>
    <b v="0"/>
    <x v="84"/>
    <b v="0"/>
    <x v="1863"/>
    <n v="62.5"/>
    <x v="1"/>
    <s v="plays"/>
    <x v="4021"/>
    <x v="4000"/>
  </r>
  <r>
    <n v="4022"/>
    <s v="The Merchant of Venice as Shakespeare Heard It"/>
    <x v="4016"/>
    <n v="18000"/>
    <n v="12521"/>
    <x v="2"/>
    <x v="0"/>
    <s v="USD"/>
    <n v="1422759240"/>
    <n v="1418824867"/>
    <b v="0"/>
    <x v="438"/>
    <b v="0"/>
    <x v="2835"/>
    <n v="63.558375634517766"/>
    <x v="1"/>
    <s v="plays"/>
    <x v="4022"/>
    <x v="4001"/>
  </r>
  <r>
    <n v="4023"/>
    <s v="Forgive &amp; Forget"/>
    <x v="4017"/>
    <n v="7000"/>
    <n v="0"/>
    <x v="2"/>
    <x v="0"/>
    <s v="USD"/>
    <n v="1458860363"/>
    <n v="1454975963"/>
    <b v="0"/>
    <x v="78"/>
    <b v="0"/>
    <x v="109"/>
    <e v="#DIV/0!"/>
    <x v="1"/>
    <s v="plays"/>
    <x v="4023"/>
    <x v="4002"/>
  </r>
  <r>
    <n v="4024"/>
    <s v="Super Date, The Dating Game Show for Superheroes"/>
    <x v="4018"/>
    <n v="800"/>
    <n v="10"/>
    <x v="2"/>
    <x v="0"/>
    <s v="USD"/>
    <n v="1441037097"/>
    <n v="1438445097"/>
    <b v="0"/>
    <x v="29"/>
    <b v="0"/>
    <x v="2372"/>
    <n v="10"/>
    <x v="1"/>
    <s v="plays"/>
    <x v="4024"/>
    <x v="4003"/>
  </r>
  <r>
    <n v="4025"/>
    <s v="Financement et aide Ã  la crÃ©ation"/>
    <x v="4019"/>
    <n v="5000"/>
    <n v="250"/>
    <x v="2"/>
    <x v="6"/>
    <s v="EUR"/>
    <n v="1437889336"/>
    <n v="1432705336"/>
    <b v="0"/>
    <x v="80"/>
    <b v="0"/>
    <x v="152"/>
    <n v="62.5"/>
    <x v="1"/>
    <s v="plays"/>
    <x v="4025"/>
    <x v="4004"/>
  </r>
  <r>
    <n v="4026"/>
    <s v="Speak to my Soul: A Montage of Voices"/>
    <x v="4020"/>
    <n v="4000"/>
    <n v="0"/>
    <x v="2"/>
    <x v="0"/>
    <s v="USD"/>
    <n v="1449247439"/>
    <n v="1444059839"/>
    <b v="0"/>
    <x v="78"/>
    <b v="0"/>
    <x v="109"/>
    <e v="#DIV/0!"/>
    <x v="1"/>
    <s v="plays"/>
    <x v="4026"/>
    <x v="4005"/>
  </r>
  <r>
    <n v="4027"/>
    <s v="Lincoln High School presents: Little Shop of Horrors"/>
    <x v="4021"/>
    <n v="3000"/>
    <n v="215"/>
    <x v="2"/>
    <x v="0"/>
    <s v="USD"/>
    <n v="1487811600"/>
    <n v="1486077481"/>
    <b v="0"/>
    <x v="63"/>
    <b v="0"/>
    <x v="2836"/>
    <n v="30.714285714285715"/>
    <x v="1"/>
    <s v="plays"/>
    <x v="4027"/>
    <x v="4006"/>
  </r>
  <r>
    <n v="4028"/>
    <s v="The Last King of the I.D.A. (Minnesota Fringe)"/>
    <x v="4022"/>
    <n v="2000"/>
    <n v="561"/>
    <x v="2"/>
    <x v="0"/>
    <s v="USD"/>
    <n v="1402007500"/>
    <n v="1399415500"/>
    <b v="0"/>
    <x v="202"/>
    <b v="0"/>
    <x v="2837"/>
    <n v="51"/>
    <x v="1"/>
    <s v="plays"/>
    <x v="4028"/>
    <x v="4007"/>
  </r>
  <r>
    <n v="4029"/>
    <s v="Next 2 the Stage"/>
    <x v="4023"/>
    <n v="20000"/>
    <n v="0"/>
    <x v="2"/>
    <x v="0"/>
    <s v="USD"/>
    <n v="1450053370"/>
    <n v="1447461370"/>
    <b v="0"/>
    <x v="78"/>
    <b v="0"/>
    <x v="109"/>
    <e v="#DIV/0!"/>
    <x v="1"/>
    <s v="plays"/>
    <x v="4029"/>
    <x v="4008"/>
  </r>
  <r>
    <n v="4030"/>
    <s v="The Martin and Lewis Tribute Show"/>
    <x v="4024"/>
    <n v="2500"/>
    <n v="400"/>
    <x v="2"/>
    <x v="0"/>
    <s v="USD"/>
    <n v="1454525340"/>
    <n v="1452008599"/>
    <b v="0"/>
    <x v="79"/>
    <b v="0"/>
    <x v="149"/>
    <n v="66.666666666666671"/>
    <x v="1"/>
    <s v="plays"/>
    <x v="4030"/>
    <x v="4009"/>
  </r>
  <r>
    <n v="4031"/>
    <s v="As You Like It in The Enchanted Forest Wildlife Sanctuary"/>
    <x v="4025"/>
    <n v="5000"/>
    <n v="0"/>
    <x v="2"/>
    <x v="0"/>
    <s v="USD"/>
    <n v="1418914964"/>
    <n v="1414591364"/>
    <b v="0"/>
    <x v="78"/>
    <b v="0"/>
    <x v="109"/>
    <e v="#DIV/0!"/>
    <x v="1"/>
    <s v="plays"/>
    <x v="4031"/>
    <x v="4010"/>
  </r>
  <r>
    <n v="4032"/>
    <s v="The Modern Theater's 'Play It Forward' Fund"/>
    <x v="4026"/>
    <n v="6048"/>
    <n v="413"/>
    <x v="2"/>
    <x v="0"/>
    <s v="USD"/>
    <n v="1450211116"/>
    <n v="1445023516"/>
    <b v="0"/>
    <x v="63"/>
    <b v="0"/>
    <x v="2838"/>
    <n v="59"/>
    <x v="1"/>
    <s v="plays"/>
    <x v="4032"/>
    <x v="4011"/>
  </r>
  <r>
    <n v="4033"/>
    <s v="2020 Vision: a love story told over sixty years"/>
    <x v="4027"/>
    <n v="23900"/>
    <n v="6141.99"/>
    <x v="2"/>
    <x v="1"/>
    <s v="GBP"/>
    <n v="1475398800"/>
    <n v="1472711224"/>
    <b v="0"/>
    <x v="225"/>
    <b v="0"/>
    <x v="2839"/>
    <n v="65.340319148936175"/>
    <x v="1"/>
    <s v="plays"/>
    <x v="4033"/>
    <x v="4012"/>
  </r>
  <r>
    <n v="4034"/>
    <s v="Technical Design for Liberty Lake Community Theatre"/>
    <x v="4028"/>
    <n v="13500"/>
    <n v="200"/>
    <x v="2"/>
    <x v="0"/>
    <s v="USD"/>
    <n v="1428097450"/>
    <n v="1425509050"/>
    <b v="0"/>
    <x v="84"/>
    <b v="0"/>
    <x v="2840"/>
    <n v="100"/>
    <x v="1"/>
    <s v="plays"/>
    <x v="4034"/>
    <x v="4013"/>
  </r>
  <r>
    <n v="4035"/>
    <s v="The Lost Boy"/>
    <x v="4029"/>
    <n v="10000"/>
    <n v="3685"/>
    <x v="2"/>
    <x v="0"/>
    <s v="USD"/>
    <n v="1413925887"/>
    <n v="1411333887"/>
    <b v="0"/>
    <x v="20"/>
    <b v="0"/>
    <x v="2841"/>
    <n v="147.4"/>
    <x v="1"/>
    <s v="plays"/>
    <x v="4035"/>
    <x v="4014"/>
  </r>
  <r>
    <n v="4036"/>
    <s v="3 Days In Savannah"/>
    <x v="3326"/>
    <n v="6000"/>
    <n v="2823"/>
    <x v="2"/>
    <x v="0"/>
    <s v="USD"/>
    <n v="1404253800"/>
    <n v="1402784964"/>
    <b v="0"/>
    <x v="57"/>
    <b v="0"/>
    <x v="2842"/>
    <n v="166.05882352941177"/>
    <x v="1"/>
    <s v="plays"/>
    <x v="4036"/>
    <x v="4015"/>
  </r>
  <r>
    <n v="4037"/>
    <s v="The Pelican, by August Strindberg"/>
    <x v="4030"/>
    <n v="700"/>
    <n v="80"/>
    <x v="2"/>
    <x v="0"/>
    <s v="USD"/>
    <n v="1464099900"/>
    <n v="1462585315"/>
    <b v="0"/>
    <x v="84"/>
    <b v="0"/>
    <x v="2843"/>
    <n v="40"/>
    <x v="1"/>
    <s v="plays"/>
    <x v="4037"/>
    <x v="4016"/>
  </r>
  <r>
    <n v="4038"/>
    <s v="Take the Vagina Monologues to Main Street in Lexington, NC!"/>
    <x v="4031"/>
    <n v="2500"/>
    <n v="301"/>
    <x v="2"/>
    <x v="0"/>
    <s v="USD"/>
    <n v="1413573010"/>
    <n v="1408389010"/>
    <b v="0"/>
    <x v="80"/>
    <b v="0"/>
    <x v="2844"/>
    <n v="75.25"/>
    <x v="1"/>
    <s v="plays"/>
    <x v="4038"/>
    <x v="4017"/>
  </r>
  <r>
    <n v="4039"/>
    <s v="Defiant Entertainment presents: The Park Bench"/>
    <x v="4032"/>
    <n v="500"/>
    <n v="300"/>
    <x v="2"/>
    <x v="0"/>
    <s v="USD"/>
    <n v="1448949540"/>
    <n v="1446048367"/>
    <b v="0"/>
    <x v="81"/>
    <b v="0"/>
    <x v="137"/>
    <n v="60"/>
    <x v="1"/>
    <s v="plays"/>
    <x v="4039"/>
    <x v="4018"/>
  </r>
  <r>
    <n v="4040"/>
    <s v="The Last Encore Musical"/>
    <x v="4033"/>
    <n v="8000"/>
    <n v="2500"/>
    <x v="2"/>
    <x v="0"/>
    <s v="USD"/>
    <n v="1437188400"/>
    <n v="1432100004"/>
    <b v="0"/>
    <x v="84"/>
    <b v="0"/>
    <x v="1296"/>
    <n v="1250"/>
    <x v="1"/>
    <s v="plays"/>
    <x v="4040"/>
    <x v="4019"/>
  </r>
  <r>
    <n v="4041"/>
    <s v="In the Land of Gold"/>
    <x v="4034"/>
    <n v="5000"/>
    <n v="21"/>
    <x v="2"/>
    <x v="1"/>
    <s v="GBP"/>
    <n v="1473160954"/>
    <n v="1467976954"/>
    <b v="0"/>
    <x v="84"/>
    <b v="0"/>
    <x v="714"/>
    <n v="10.5"/>
    <x v="1"/>
    <s v="plays"/>
    <x v="4041"/>
    <x v="4020"/>
  </r>
  <r>
    <n v="4042"/>
    <s v="Messages"/>
    <x v="4035"/>
    <n v="10000"/>
    <n v="21"/>
    <x v="2"/>
    <x v="0"/>
    <s v="USD"/>
    <n v="1421781360"/>
    <n v="1419213664"/>
    <b v="0"/>
    <x v="83"/>
    <b v="0"/>
    <x v="2845"/>
    <n v="7"/>
    <x v="1"/>
    <s v="plays"/>
    <x v="4042"/>
    <x v="4021"/>
  </r>
  <r>
    <n v="4043"/>
    <s v="Not making potato salad here!"/>
    <x v="4036"/>
    <n v="300"/>
    <n v="0"/>
    <x v="2"/>
    <x v="5"/>
    <s v="CAD"/>
    <n v="1416524325"/>
    <n v="1415228325"/>
    <b v="0"/>
    <x v="78"/>
    <b v="0"/>
    <x v="109"/>
    <e v="#DIV/0!"/>
    <x v="1"/>
    <s v="plays"/>
    <x v="4043"/>
    <x v="4022"/>
  </r>
  <r>
    <n v="4044"/>
    <s v="Cielito Lindo (Pretty Little One)"/>
    <x v="4037"/>
    <n v="600"/>
    <n v="225"/>
    <x v="2"/>
    <x v="0"/>
    <s v="USD"/>
    <n v="1428642000"/>
    <n v="1426050982"/>
    <b v="0"/>
    <x v="80"/>
    <b v="0"/>
    <x v="2846"/>
    <n v="56.25"/>
    <x v="1"/>
    <s v="plays"/>
    <x v="4044"/>
    <x v="4023"/>
  </r>
  <r>
    <n v="4045"/>
    <s v="The Hostages"/>
    <x v="4038"/>
    <n v="5000"/>
    <n v="1"/>
    <x v="2"/>
    <x v="2"/>
    <s v="AUD"/>
    <n v="1408596589"/>
    <n v="1406004589"/>
    <b v="0"/>
    <x v="29"/>
    <b v="0"/>
    <x v="459"/>
    <n v="1"/>
    <x v="1"/>
    <s v="plays"/>
    <x v="4045"/>
    <x v="4024"/>
  </r>
  <r>
    <n v="4046"/>
    <s v="Glenn Herman's EXPRESSIONS: The UnKnown"/>
    <x v="4039"/>
    <n v="5600"/>
    <n v="460"/>
    <x v="2"/>
    <x v="0"/>
    <s v="USD"/>
    <n v="1413992210"/>
    <n v="1411400210"/>
    <b v="0"/>
    <x v="8"/>
    <b v="0"/>
    <x v="2847"/>
    <n v="38.333333333333336"/>
    <x v="1"/>
    <s v="plays"/>
    <x v="4046"/>
    <x v="4025"/>
  </r>
  <r>
    <n v="4047"/>
    <s v="The Bridge That Brought Us Over: The History of Gospel Music"/>
    <x v="4040"/>
    <n v="5000"/>
    <n v="110"/>
    <x v="2"/>
    <x v="0"/>
    <s v="USD"/>
    <n v="1420938000"/>
    <n v="1418862743"/>
    <b v="0"/>
    <x v="80"/>
    <b v="0"/>
    <x v="727"/>
    <n v="27.5"/>
    <x v="1"/>
    <s v="plays"/>
    <x v="4047"/>
    <x v="4026"/>
  </r>
  <r>
    <n v="4048"/>
    <s v="Speechless"/>
    <x v="4041"/>
    <n v="17000"/>
    <n v="3001"/>
    <x v="2"/>
    <x v="1"/>
    <s v="GBP"/>
    <n v="1460373187"/>
    <n v="1457352787"/>
    <b v="0"/>
    <x v="110"/>
    <b v="0"/>
    <x v="2848"/>
    <n v="32.978021978021978"/>
    <x v="1"/>
    <s v="plays"/>
    <x v="4048"/>
    <x v="4027"/>
  </r>
  <r>
    <n v="4049"/>
    <s v="The Hounds of Reservoir - A Shakesperian Heist film"/>
    <x v="4042"/>
    <n v="20000"/>
    <n v="16"/>
    <x v="2"/>
    <x v="0"/>
    <s v="USD"/>
    <n v="1436914815"/>
    <n v="1434322815"/>
    <b v="0"/>
    <x v="29"/>
    <b v="0"/>
    <x v="123"/>
    <n v="16"/>
    <x v="1"/>
    <s v="plays"/>
    <x v="4049"/>
    <x v="4028"/>
  </r>
  <r>
    <n v="4050"/>
    <s v="Ø¢Ù…ÙŠÙ† (Amen)"/>
    <x v="4043"/>
    <n v="1500"/>
    <n v="1"/>
    <x v="2"/>
    <x v="0"/>
    <s v="USD"/>
    <n v="1414077391"/>
    <n v="1411485391"/>
    <b v="0"/>
    <x v="29"/>
    <b v="0"/>
    <x v="2730"/>
    <n v="1"/>
    <x v="1"/>
    <s v="plays"/>
    <x v="4050"/>
    <x v="4029"/>
  </r>
  <r>
    <n v="4051"/>
    <s v="Phantom of the Kun Opera"/>
    <x v="4044"/>
    <n v="500"/>
    <n v="0"/>
    <x v="2"/>
    <x v="0"/>
    <s v="USD"/>
    <n v="1399618380"/>
    <n v="1399058797"/>
    <b v="0"/>
    <x v="78"/>
    <b v="0"/>
    <x v="109"/>
    <e v="#DIV/0!"/>
    <x v="1"/>
    <s v="plays"/>
    <x v="4051"/>
    <x v="4030"/>
  </r>
  <r>
    <n v="4052"/>
    <s v="Throw Like A Girl"/>
    <x v="4045"/>
    <n v="3000"/>
    <n v="1126"/>
    <x v="2"/>
    <x v="0"/>
    <s v="USD"/>
    <n v="1413234316"/>
    <n v="1408050316"/>
    <b v="0"/>
    <x v="62"/>
    <b v="0"/>
    <x v="2849"/>
    <n v="86.615384615384613"/>
    <x v="1"/>
    <s v="plays"/>
    <x v="4052"/>
    <x v="4031"/>
  </r>
  <r>
    <n v="4053"/>
    <s v="'Time at the Bar!' - Written and directed by Kieran Mellish"/>
    <x v="4046"/>
    <n v="500"/>
    <n v="110"/>
    <x v="2"/>
    <x v="1"/>
    <s v="GBP"/>
    <n v="1416081600"/>
    <n v="1413477228"/>
    <b v="0"/>
    <x v="84"/>
    <b v="0"/>
    <x v="2850"/>
    <n v="55"/>
    <x v="1"/>
    <s v="plays"/>
    <x v="4053"/>
    <x v="4032"/>
  </r>
  <r>
    <n v="4054"/>
    <s v="Truth is..&quot;Real Love Ain't Suppose to Hurt&quot;"/>
    <x v="4047"/>
    <n v="8880"/>
    <n v="0"/>
    <x v="2"/>
    <x v="0"/>
    <s v="USD"/>
    <n v="1475294400"/>
    <n v="1472674285"/>
    <b v="0"/>
    <x v="78"/>
    <b v="0"/>
    <x v="109"/>
    <e v="#DIV/0!"/>
    <x v="1"/>
    <s v="plays"/>
    <x v="4054"/>
    <x v="4033"/>
  </r>
  <r>
    <n v="4055"/>
    <s v="'The Tempest' at the Minack Theatre Cornwall, July 2014"/>
    <x v="4048"/>
    <n v="5000"/>
    <n v="881"/>
    <x v="2"/>
    <x v="1"/>
    <s v="GBP"/>
    <n v="1403192031"/>
    <n v="1400600031"/>
    <b v="0"/>
    <x v="64"/>
    <b v="0"/>
    <x v="2851"/>
    <n v="41.952380952380949"/>
    <x v="1"/>
    <s v="plays"/>
    <x v="4055"/>
    <x v="4034"/>
  </r>
  <r>
    <n v="4056"/>
    <s v="American Pride"/>
    <x v="4049"/>
    <n v="1500"/>
    <n v="795"/>
    <x v="2"/>
    <x v="0"/>
    <s v="USD"/>
    <n v="1467575940"/>
    <n v="1465856639"/>
    <b v="0"/>
    <x v="82"/>
    <b v="0"/>
    <x v="2852"/>
    <n v="88.333333333333329"/>
    <x v="1"/>
    <s v="plays"/>
    <x v="4056"/>
    <x v="4035"/>
  </r>
  <r>
    <n v="4057"/>
    <s v="HOWARD BARKER DOUBLE BILL - Arcola Theatre 2015"/>
    <x v="4050"/>
    <n v="3500"/>
    <n v="775"/>
    <x v="2"/>
    <x v="1"/>
    <s v="GBP"/>
    <n v="1448492400"/>
    <n v="1446506080"/>
    <b v="0"/>
    <x v="79"/>
    <b v="0"/>
    <x v="2853"/>
    <n v="129.16666666666666"/>
    <x v="1"/>
    <s v="plays"/>
    <x v="4057"/>
    <x v="4036"/>
  </r>
  <r>
    <n v="4058"/>
    <s v="Secret of Shahrazad (World Premier)"/>
    <x v="4051"/>
    <n v="3750"/>
    <n v="95"/>
    <x v="2"/>
    <x v="0"/>
    <s v="USD"/>
    <n v="1459483140"/>
    <n v="1458178044"/>
    <b v="0"/>
    <x v="80"/>
    <b v="0"/>
    <x v="2854"/>
    <n v="23.75"/>
    <x v="1"/>
    <s v="plays"/>
    <x v="4058"/>
    <x v="3268"/>
  </r>
  <r>
    <n v="4059"/>
    <s v="The Million Dollar Shot"/>
    <x v="4052"/>
    <n v="10000"/>
    <n v="250"/>
    <x v="2"/>
    <x v="5"/>
    <s v="CAD"/>
    <n v="1410836400"/>
    <n v="1408116152"/>
    <b v="0"/>
    <x v="63"/>
    <b v="0"/>
    <x v="453"/>
    <n v="35.714285714285715"/>
    <x v="1"/>
    <s v="plays"/>
    <x v="4059"/>
    <x v="4037"/>
  </r>
  <r>
    <n v="4060"/>
    <s v="Good Evening, I'm Robert Service"/>
    <x v="4053"/>
    <n v="10000"/>
    <n v="285"/>
    <x v="2"/>
    <x v="5"/>
    <s v="CAD"/>
    <n v="1403539200"/>
    <n v="1400604056"/>
    <b v="0"/>
    <x v="81"/>
    <b v="0"/>
    <x v="2855"/>
    <n v="57"/>
    <x v="1"/>
    <s v="plays"/>
    <x v="4060"/>
    <x v="4038"/>
  </r>
  <r>
    <n v="4061"/>
    <s v="PRODUCE the Stage Play SKYLAR'S SYNDROME by Gavin Kayner"/>
    <x v="4054"/>
    <n v="525"/>
    <n v="0"/>
    <x v="2"/>
    <x v="0"/>
    <s v="USD"/>
    <n v="1461205423"/>
    <n v="1456025023"/>
    <b v="0"/>
    <x v="78"/>
    <b v="0"/>
    <x v="109"/>
    <e v="#DIV/0!"/>
    <x v="1"/>
    <s v="plays"/>
    <x v="4061"/>
    <x v="4039"/>
  </r>
  <r>
    <n v="4062"/>
    <s v="Motorcycle MacBeth...NOT your grandmother's Shakespeare!"/>
    <x v="4055"/>
    <n v="20000"/>
    <n v="490"/>
    <x v="2"/>
    <x v="0"/>
    <s v="USD"/>
    <n v="1467481468"/>
    <n v="1464889468"/>
    <b v="0"/>
    <x v="83"/>
    <b v="0"/>
    <x v="2856"/>
    <n v="163.33333333333334"/>
    <x v="1"/>
    <s v="plays"/>
    <x v="4062"/>
    <x v="4040"/>
  </r>
  <r>
    <n v="4063"/>
    <s v="Whisper Me Happy Ever After (WMHEA)"/>
    <x v="4056"/>
    <n v="9500"/>
    <n v="135"/>
    <x v="2"/>
    <x v="1"/>
    <s v="GBP"/>
    <n v="1403886084"/>
    <n v="1401294084"/>
    <b v="0"/>
    <x v="82"/>
    <b v="0"/>
    <x v="2857"/>
    <n v="15"/>
    <x v="1"/>
    <s v="plays"/>
    <x v="4063"/>
    <x v="4041"/>
  </r>
  <r>
    <n v="4064"/>
    <s v="Help us make &quot;The Odd Couple&quot; a show to remember."/>
    <x v="4057"/>
    <n v="2000"/>
    <n v="385"/>
    <x v="2"/>
    <x v="2"/>
    <s v="AUD"/>
    <n v="1430316426"/>
    <n v="1427724426"/>
    <b v="0"/>
    <x v="79"/>
    <b v="0"/>
    <x v="2858"/>
    <n v="64.166666666666671"/>
    <x v="1"/>
    <s v="plays"/>
    <x v="4064"/>
    <x v="4042"/>
  </r>
  <r>
    <n v="4065"/>
    <s v="A Midsummer's Night's Dream"/>
    <x v="4058"/>
    <n v="4000"/>
    <n v="27"/>
    <x v="2"/>
    <x v="0"/>
    <s v="USD"/>
    <n v="1407883811"/>
    <n v="1405291811"/>
    <b v="0"/>
    <x v="80"/>
    <b v="0"/>
    <x v="2859"/>
    <n v="6.75"/>
    <x v="1"/>
    <s v="plays"/>
    <x v="4065"/>
    <x v="4043"/>
  </r>
  <r>
    <n v="4066"/>
    <s v="Divine Connection Performing Arts Leadership Program"/>
    <x v="4059"/>
    <n v="15000"/>
    <n v="25"/>
    <x v="2"/>
    <x v="0"/>
    <s v="USD"/>
    <n v="1463619388"/>
    <n v="1461027388"/>
    <b v="0"/>
    <x v="29"/>
    <b v="0"/>
    <x v="874"/>
    <n v="25"/>
    <x v="1"/>
    <s v="plays"/>
    <x v="4066"/>
    <x v="4044"/>
  </r>
  <r>
    <n v="4067"/>
    <s v="Help Shakespeare Troupe accept invite to perform in UK!"/>
    <x v="3887"/>
    <n v="5000"/>
    <n v="3045"/>
    <x v="2"/>
    <x v="0"/>
    <s v="USD"/>
    <n v="1443408550"/>
    <n v="1439952550"/>
    <b v="0"/>
    <x v="57"/>
    <b v="0"/>
    <x v="2860"/>
    <n v="179.11764705882354"/>
    <x v="1"/>
    <s v="plays"/>
    <x v="4067"/>
    <x v="4045"/>
  </r>
  <r>
    <n v="4068"/>
    <s v="Produce BELLE DAME SANS MERCI a stage play"/>
    <x v="4060"/>
    <n v="3495"/>
    <n v="34.950000000000003"/>
    <x v="2"/>
    <x v="0"/>
    <s v="USD"/>
    <n v="1484348700"/>
    <n v="1481756855"/>
    <b v="0"/>
    <x v="29"/>
    <b v="0"/>
    <x v="460"/>
    <n v="34.950000000000003"/>
    <x v="1"/>
    <s v="plays"/>
    <x v="4068"/>
    <x v="4046"/>
  </r>
  <r>
    <n v="4069"/>
    <s v="The Pendulum Swings"/>
    <x v="4061"/>
    <n v="1250"/>
    <n v="430"/>
    <x v="2"/>
    <x v="1"/>
    <s v="GBP"/>
    <n v="1425124800"/>
    <n v="1421596356"/>
    <b v="0"/>
    <x v="62"/>
    <b v="0"/>
    <x v="2861"/>
    <n v="33.07692307692308"/>
    <x v="1"/>
    <s v="plays"/>
    <x v="4069"/>
    <x v="4047"/>
  </r>
  <r>
    <n v="4070"/>
    <s v="Southern Utah University: V-Day 2015"/>
    <x v="4062"/>
    <n v="1000"/>
    <n v="165"/>
    <x v="2"/>
    <x v="0"/>
    <s v="USD"/>
    <n v="1425178800"/>
    <n v="1422374420"/>
    <b v="0"/>
    <x v="79"/>
    <b v="0"/>
    <x v="2862"/>
    <n v="27.5"/>
    <x v="1"/>
    <s v="plays"/>
    <x v="4070"/>
    <x v="4048"/>
  </r>
  <r>
    <n v="4071"/>
    <s v="ATEMPORAL"/>
    <x v="4063"/>
    <n v="20000"/>
    <n v="0"/>
    <x v="2"/>
    <x v="14"/>
    <s v="MXN"/>
    <n v="1482779931"/>
    <n v="1480187931"/>
    <b v="0"/>
    <x v="78"/>
    <b v="0"/>
    <x v="109"/>
    <e v="#DIV/0!"/>
    <x v="1"/>
    <s v="plays"/>
    <x v="4071"/>
    <x v="4049"/>
  </r>
  <r>
    <n v="4072"/>
    <s v="Oh! What a Lovely War - Salute the Centenary"/>
    <x v="4064"/>
    <n v="1000"/>
    <n v="4"/>
    <x v="2"/>
    <x v="1"/>
    <s v="GBP"/>
    <n v="1408646111"/>
    <n v="1403462111"/>
    <b v="0"/>
    <x v="84"/>
    <b v="0"/>
    <x v="177"/>
    <n v="2"/>
    <x v="1"/>
    <s v="plays"/>
    <x v="4072"/>
    <x v="4050"/>
  </r>
  <r>
    <n v="4073"/>
    <s v="OTHELLO, by William Shakespeare ( FUNDRAISER)"/>
    <x v="4065"/>
    <n v="3500"/>
    <n v="37"/>
    <x v="2"/>
    <x v="0"/>
    <s v="USD"/>
    <n v="1431144000"/>
    <n v="1426407426"/>
    <b v="0"/>
    <x v="84"/>
    <b v="0"/>
    <x v="2863"/>
    <n v="18.5"/>
    <x v="1"/>
    <s v="plays"/>
    <x v="4073"/>
    <x v="4051"/>
  </r>
  <r>
    <n v="4074"/>
    <s v="The Free Man - the story of Hurr"/>
    <x v="4066"/>
    <n v="2750"/>
    <n v="735"/>
    <x v="2"/>
    <x v="1"/>
    <s v="GBP"/>
    <n v="1446732975"/>
    <n v="1444137375"/>
    <b v="0"/>
    <x v="64"/>
    <b v="0"/>
    <x v="2864"/>
    <n v="35"/>
    <x v="1"/>
    <s v="plays"/>
    <x v="4074"/>
    <x v="4052"/>
  </r>
  <r>
    <n v="4075"/>
    <s v="Julius Caesar - Which side will you choose?"/>
    <x v="4067"/>
    <n v="2000"/>
    <n v="576"/>
    <x v="2"/>
    <x v="1"/>
    <s v="GBP"/>
    <n v="1404149280"/>
    <n v="1400547969"/>
    <b v="0"/>
    <x v="62"/>
    <b v="0"/>
    <x v="2865"/>
    <n v="44.307692307692307"/>
    <x v="1"/>
    <s v="plays"/>
    <x v="4075"/>
    <x v="4053"/>
  </r>
  <r>
    <n v="4076"/>
    <s v="The Walls of Jericho ( A Voice for Warrior Families)"/>
    <x v="4068"/>
    <n v="700"/>
    <n v="0"/>
    <x v="2"/>
    <x v="0"/>
    <s v="USD"/>
    <n v="1413921060"/>
    <n v="1411499149"/>
    <b v="0"/>
    <x v="78"/>
    <b v="0"/>
    <x v="109"/>
    <e v="#DIV/0!"/>
    <x v="1"/>
    <s v="plays"/>
    <x v="4076"/>
    <x v="4054"/>
  </r>
  <r>
    <n v="4077"/>
    <s v="Citrus Heights Theatre In The Heights"/>
    <x v="4069"/>
    <n v="15000"/>
    <n v="1335"/>
    <x v="2"/>
    <x v="0"/>
    <s v="USD"/>
    <n v="1482339794"/>
    <n v="1479747794"/>
    <b v="0"/>
    <x v="79"/>
    <b v="0"/>
    <x v="1159"/>
    <n v="222.5"/>
    <x v="1"/>
    <s v="plays"/>
    <x v="4077"/>
    <x v="4055"/>
  </r>
  <r>
    <n v="4078"/>
    <s v="Theatre Memoire"/>
    <x v="4070"/>
    <n v="250"/>
    <n v="0"/>
    <x v="2"/>
    <x v="1"/>
    <s v="GBP"/>
    <n v="1485543242"/>
    <n v="1482951242"/>
    <b v="0"/>
    <x v="78"/>
    <b v="0"/>
    <x v="109"/>
    <e v="#DIV/0!"/>
    <x v="1"/>
    <s v="plays"/>
    <x v="4078"/>
    <x v="4056"/>
  </r>
  <r>
    <n v="4079"/>
    <s v="Professor O'Hannigan's Time Machine (Student Directed)"/>
    <x v="4071"/>
    <n v="3000"/>
    <n v="5"/>
    <x v="2"/>
    <x v="0"/>
    <s v="USD"/>
    <n v="1466375521"/>
    <n v="1463783521"/>
    <b v="0"/>
    <x v="29"/>
    <b v="0"/>
    <x v="874"/>
    <n v="5"/>
    <x v="1"/>
    <s v="plays"/>
    <x v="4079"/>
    <x v="4057"/>
  </r>
  <r>
    <n v="4080"/>
    <s v="Uncommonnotions"/>
    <x v="4072"/>
    <n v="3000"/>
    <n v="0"/>
    <x v="2"/>
    <x v="0"/>
    <s v="USD"/>
    <n v="1465930440"/>
    <n v="1463849116"/>
    <b v="0"/>
    <x v="78"/>
    <b v="0"/>
    <x v="109"/>
    <e v="#DIV/0!"/>
    <x v="1"/>
    <s v="plays"/>
    <x v="4080"/>
    <x v="4058"/>
  </r>
  <r>
    <n v="4081"/>
    <s v="AU Theatre Wing (Pygmalion Sound and Lighting Fees)"/>
    <x v="4073"/>
    <n v="2224"/>
    <n v="350"/>
    <x v="2"/>
    <x v="0"/>
    <s v="USD"/>
    <n v="1425819425"/>
    <n v="1423231025"/>
    <b v="0"/>
    <x v="8"/>
    <b v="0"/>
    <x v="2866"/>
    <n v="29.166666666666668"/>
    <x v="1"/>
    <s v="plays"/>
    <x v="4081"/>
    <x v="4059"/>
  </r>
  <r>
    <n v="4082"/>
    <s v="Blazed Donuts: An Orginial One Act"/>
    <x v="4074"/>
    <n v="150"/>
    <n v="3"/>
    <x v="2"/>
    <x v="0"/>
    <s v="USD"/>
    <n v="1447542000"/>
    <n v="1446179553"/>
    <b v="0"/>
    <x v="84"/>
    <b v="0"/>
    <x v="172"/>
    <n v="1.5"/>
    <x v="1"/>
    <s v="plays"/>
    <x v="4082"/>
    <x v="4060"/>
  </r>
  <r>
    <n v="4083"/>
    <s v="Defendant Maurice Chevalier"/>
    <x v="4075"/>
    <n v="3500"/>
    <n v="759"/>
    <x v="2"/>
    <x v="0"/>
    <s v="USD"/>
    <n v="1452795416"/>
    <n v="1450203416"/>
    <b v="0"/>
    <x v="79"/>
    <b v="0"/>
    <x v="2867"/>
    <n v="126.5"/>
    <x v="1"/>
    <s v="plays"/>
    <x v="4083"/>
    <x v="4061"/>
  </r>
  <r>
    <n v="4084"/>
    <s v="WANTS (We Are Not The Same)"/>
    <x v="4076"/>
    <n v="3000"/>
    <n v="10"/>
    <x v="2"/>
    <x v="13"/>
    <s v="EUR"/>
    <n v="1476008906"/>
    <n v="1473416906"/>
    <b v="0"/>
    <x v="29"/>
    <b v="0"/>
    <x v="119"/>
    <n v="10"/>
    <x v="1"/>
    <s v="plays"/>
    <x v="4084"/>
    <x v="4062"/>
  </r>
  <r>
    <n v="4085"/>
    <s v="Age of Valor: Heritage - The Audio Drama"/>
    <x v="4077"/>
    <n v="3500"/>
    <n v="10"/>
    <x v="2"/>
    <x v="0"/>
    <s v="USD"/>
    <n v="1427169540"/>
    <n v="1424701775"/>
    <b v="0"/>
    <x v="29"/>
    <b v="0"/>
    <x v="2785"/>
    <n v="10"/>
    <x v="1"/>
    <s v="plays"/>
    <x v="4085"/>
    <x v="4063"/>
  </r>
  <r>
    <n v="4086"/>
    <s v="Carpe Diem Theater Troupe"/>
    <x v="4078"/>
    <n v="1000"/>
    <n v="47"/>
    <x v="2"/>
    <x v="0"/>
    <s v="USD"/>
    <n v="1448078400"/>
    <n v="1445985299"/>
    <b v="0"/>
    <x v="81"/>
    <b v="0"/>
    <x v="609"/>
    <n v="9.4"/>
    <x v="1"/>
    <s v="plays"/>
    <x v="4086"/>
    <x v="4064"/>
  </r>
  <r>
    <n v="4087"/>
    <s v="Stage Production &quot;The Nail Shop&quot;"/>
    <x v="4079"/>
    <n v="9600"/>
    <n v="0"/>
    <x v="2"/>
    <x v="0"/>
    <s v="USD"/>
    <n v="1468777786"/>
    <n v="1466185786"/>
    <b v="0"/>
    <x v="78"/>
    <b v="0"/>
    <x v="109"/>
    <e v="#DIV/0!"/>
    <x v="1"/>
    <s v="plays"/>
    <x v="4087"/>
    <x v="4065"/>
  </r>
  <r>
    <n v="4088"/>
    <s v="Community Theatre Project-Children's Show (Arthur)"/>
    <x v="4080"/>
    <n v="2000"/>
    <n v="216"/>
    <x v="2"/>
    <x v="1"/>
    <s v="GBP"/>
    <n v="1421403960"/>
    <n v="1418827324"/>
    <b v="0"/>
    <x v="83"/>
    <b v="0"/>
    <x v="2868"/>
    <n v="72"/>
    <x v="1"/>
    <s v="plays"/>
    <x v="4088"/>
    <x v="4066"/>
  </r>
  <r>
    <n v="4089"/>
    <s v="THE SNAIL: a comedy play at Hollywood Fringe Festival 2015"/>
    <x v="4081"/>
    <n v="5000"/>
    <n v="240"/>
    <x v="2"/>
    <x v="0"/>
    <s v="USD"/>
    <n v="1433093700"/>
    <n v="1430242488"/>
    <b v="0"/>
    <x v="22"/>
    <b v="0"/>
    <x v="2869"/>
    <n v="30"/>
    <x v="1"/>
    <s v="plays"/>
    <x v="4089"/>
    <x v="4067"/>
  </r>
  <r>
    <n v="4090"/>
    <s v="&quot; Sweet O'l Mama &quot; Theater Production"/>
    <x v="4082"/>
    <n v="1000"/>
    <n v="32"/>
    <x v="2"/>
    <x v="0"/>
    <s v="USD"/>
    <n v="1438959600"/>
    <n v="1437754137"/>
    <b v="0"/>
    <x v="83"/>
    <b v="0"/>
    <x v="416"/>
    <n v="10.666666666666666"/>
    <x v="1"/>
    <s v="plays"/>
    <x v="4090"/>
    <x v="4068"/>
  </r>
  <r>
    <n v="4091"/>
    <s v="The 'Theater of Community' Tour"/>
    <x v="4083"/>
    <n v="1600"/>
    <n v="204"/>
    <x v="2"/>
    <x v="0"/>
    <s v="USD"/>
    <n v="1421410151"/>
    <n v="1418818151"/>
    <b v="0"/>
    <x v="22"/>
    <b v="0"/>
    <x v="782"/>
    <n v="25.5"/>
    <x v="1"/>
    <s v="plays"/>
    <x v="4091"/>
    <x v="4069"/>
  </r>
  <r>
    <n v="4092"/>
    <s v="A CRY FOR HELP"/>
    <x v="4084"/>
    <n v="110000"/>
    <n v="20"/>
    <x v="2"/>
    <x v="0"/>
    <s v="USD"/>
    <n v="1428205247"/>
    <n v="1423024847"/>
    <b v="0"/>
    <x v="29"/>
    <b v="0"/>
    <x v="2870"/>
    <n v="20"/>
    <x v="1"/>
    <s v="plays"/>
    <x v="4092"/>
    <x v="4070"/>
  </r>
  <r>
    <n v="4093"/>
    <s v="The Grouch Who Couldn't Steal Christmas"/>
    <x v="4085"/>
    <n v="2500"/>
    <n v="60"/>
    <x v="2"/>
    <x v="1"/>
    <s v="GBP"/>
    <n v="1440272093"/>
    <n v="1435088093"/>
    <b v="0"/>
    <x v="80"/>
    <b v="0"/>
    <x v="365"/>
    <n v="15"/>
    <x v="1"/>
    <s v="plays"/>
    <x v="4093"/>
    <x v="4071"/>
  </r>
  <r>
    <n v="4094"/>
    <s v="Live at the Speakeasy with Ryan Anderson"/>
    <x v="4086"/>
    <n v="2000"/>
    <n v="730"/>
    <x v="2"/>
    <x v="0"/>
    <s v="USD"/>
    <n v="1413953940"/>
    <n v="1410141900"/>
    <b v="0"/>
    <x v="22"/>
    <b v="0"/>
    <x v="2176"/>
    <n v="91.25"/>
    <x v="1"/>
    <s v="plays"/>
    <x v="4094"/>
    <x v="4072"/>
  </r>
  <r>
    <n v="4095"/>
    <s v="LOPE ENAMORADO"/>
    <x v="4087"/>
    <n v="30000"/>
    <n v="800"/>
    <x v="2"/>
    <x v="14"/>
    <s v="MXN"/>
    <n v="1482108350"/>
    <n v="1479516350"/>
    <b v="0"/>
    <x v="29"/>
    <b v="0"/>
    <x v="129"/>
    <n v="800"/>
    <x v="1"/>
    <s v="plays"/>
    <x v="4095"/>
    <x v="4073"/>
  </r>
  <r>
    <n v="4096"/>
    <s v="Theatre for Life, Youth Theatre Company, Southampton UK"/>
    <x v="4088"/>
    <n v="3500"/>
    <n v="400"/>
    <x v="2"/>
    <x v="1"/>
    <s v="GBP"/>
    <n v="1488271860"/>
    <n v="1484484219"/>
    <b v="0"/>
    <x v="81"/>
    <b v="0"/>
    <x v="2843"/>
    <n v="80"/>
    <x v="1"/>
    <s v="plays"/>
    <x v="4096"/>
    <x v="4074"/>
  </r>
  <r>
    <n v="4097"/>
    <s v="And There Was War! Major Theatre Production"/>
    <x v="4089"/>
    <n v="10000"/>
    <n v="0"/>
    <x v="2"/>
    <x v="1"/>
    <s v="GBP"/>
    <n v="1454284500"/>
    <n v="1449431237"/>
    <b v="0"/>
    <x v="78"/>
    <b v="0"/>
    <x v="109"/>
    <e v="#DIV/0!"/>
    <x v="1"/>
    <s v="plays"/>
    <x v="4097"/>
    <x v="4075"/>
  </r>
  <r>
    <n v="4098"/>
    <s v="Life is simple"/>
    <x v="4090"/>
    <n v="75000"/>
    <n v="0"/>
    <x v="2"/>
    <x v="0"/>
    <s v="USD"/>
    <n v="1465060797"/>
    <n v="1462468797"/>
    <b v="0"/>
    <x v="78"/>
    <b v="0"/>
    <x v="109"/>
    <e v="#DIV/0!"/>
    <x v="1"/>
    <s v="plays"/>
    <x v="4098"/>
    <x v="4076"/>
  </r>
  <r>
    <n v="4099"/>
    <s v="L.U.N.A. Theatre Company produces &quot;Steel Magnolias&quot;"/>
    <x v="4091"/>
    <n v="4500"/>
    <n v="50"/>
    <x v="2"/>
    <x v="0"/>
    <s v="USD"/>
    <n v="1472847873"/>
    <n v="1468959873"/>
    <b v="0"/>
    <x v="29"/>
    <b v="0"/>
    <x v="2871"/>
    <n v="50"/>
    <x v="1"/>
    <s v="plays"/>
    <x v="4099"/>
    <x v="4077"/>
  </r>
  <r>
    <n v="4100"/>
    <s v="America is at the Mall: A Play in Three Acts"/>
    <x v="4092"/>
    <n v="270"/>
    <n v="0"/>
    <x v="2"/>
    <x v="0"/>
    <s v="USD"/>
    <n v="1414205990"/>
    <n v="1413341990"/>
    <b v="0"/>
    <x v="78"/>
    <b v="0"/>
    <x v="109"/>
    <e v="#DIV/0!"/>
    <x v="1"/>
    <s v="plays"/>
    <x v="4100"/>
    <x v="4078"/>
  </r>
  <r>
    <n v="4101"/>
    <s v="Meet The Claires - Valentine's Day Weekend Comedy Stage Play"/>
    <x v="4093"/>
    <n v="600"/>
    <n v="0"/>
    <x v="2"/>
    <x v="0"/>
    <s v="USD"/>
    <n v="1485380482"/>
    <n v="1482788482"/>
    <b v="0"/>
    <x v="78"/>
    <b v="0"/>
    <x v="109"/>
    <e v="#DIV/0!"/>
    <x v="1"/>
    <s v="plays"/>
    <x v="4101"/>
    <x v="4079"/>
  </r>
  <r>
    <n v="4102"/>
    <s v="4th Wall Theatre Project"/>
    <x v="4094"/>
    <n v="500"/>
    <n v="137"/>
    <x v="2"/>
    <x v="0"/>
    <s v="USD"/>
    <n v="1463343673"/>
    <n v="1460751673"/>
    <b v="0"/>
    <x v="79"/>
    <b v="0"/>
    <x v="2872"/>
    <n v="22.833333333333332"/>
    <x v="1"/>
    <s v="plays"/>
    <x v="4102"/>
    <x v="4080"/>
  </r>
  <r>
    <n v="4103"/>
    <s v="Weather Men"/>
    <x v="4095"/>
    <n v="1000"/>
    <n v="100"/>
    <x v="2"/>
    <x v="0"/>
    <s v="USD"/>
    <n v="1440613920"/>
    <n v="1435953566"/>
    <b v="0"/>
    <x v="79"/>
    <b v="0"/>
    <x v="709"/>
    <n v="16.666666666666668"/>
    <x v="1"/>
    <s v="plays"/>
    <x v="4103"/>
    <x v="4081"/>
  </r>
  <r>
    <n v="4104"/>
    <s v="PETER PAN - a new play by Ebony Rattle"/>
    <x v="4096"/>
    <n v="3000"/>
    <n v="641"/>
    <x v="2"/>
    <x v="2"/>
    <s v="AUD"/>
    <n v="1477550434"/>
    <n v="1474958434"/>
    <b v="0"/>
    <x v="25"/>
    <b v="0"/>
    <x v="2873"/>
    <n v="45.785714285714285"/>
    <x v="1"/>
    <s v="plays"/>
    <x v="4104"/>
    <x v="4082"/>
  </r>
  <r>
    <n v="4105"/>
    <s v="Â¡LlÃ©vame!"/>
    <x v="4097"/>
    <n v="33000"/>
    <n v="2300"/>
    <x v="2"/>
    <x v="14"/>
    <s v="MXN"/>
    <n v="1482711309"/>
    <n v="1479860109"/>
    <b v="0"/>
    <x v="79"/>
    <b v="0"/>
    <x v="2874"/>
    <n v="383.33333333333331"/>
    <x v="1"/>
    <s v="plays"/>
    <x v="4105"/>
    <x v="4083"/>
  </r>
  <r>
    <n v="4106"/>
    <s v="David Facer, Paradox Magic"/>
    <x v="4098"/>
    <n v="5000"/>
    <n v="3530"/>
    <x v="2"/>
    <x v="0"/>
    <s v="USD"/>
    <n v="1427936400"/>
    <n v="1424221866"/>
    <b v="0"/>
    <x v="51"/>
    <b v="0"/>
    <x v="2875"/>
    <n v="106.96969696969697"/>
    <x v="1"/>
    <s v="plays"/>
    <x v="4106"/>
    <x v="4084"/>
  </r>
  <r>
    <n v="4107"/>
    <s v="Sacrifice"/>
    <x v="4099"/>
    <n v="2000"/>
    <n v="41"/>
    <x v="2"/>
    <x v="0"/>
    <s v="USD"/>
    <n v="1411596001"/>
    <n v="1409608801"/>
    <b v="0"/>
    <x v="80"/>
    <b v="0"/>
    <x v="2876"/>
    <n v="10.25"/>
    <x v="1"/>
    <s v="plays"/>
    <x v="4107"/>
    <x v="4085"/>
  </r>
  <r>
    <n v="4108"/>
    <s v="The Black Woman's Attitude Stage Play"/>
    <x v="4100"/>
    <n v="3000"/>
    <n v="59"/>
    <x v="2"/>
    <x v="0"/>
    <s v="USD"/>
    <n v="1488517200"/>
    <n v="1485909937"/>
    <b v="0"/>
    <x v="29"/>
    <b v="0"/>
    <x v="2877"/>
    <n v="59"/>
    <x v="1"/>
    <s v="plays"/>
    <x v="4108"/>
    <x v="4086"/>
  </r>
  <r>
    <n v="4109"/>
    <s v="Jack the Lad"/>
    <x v="4101"/>
    <n v="500"/>
    <n v="0"/>
    <x v="2"/>
    <x v="1"/>
    <s v="GBP"/>
    <n v="1448805404"/>
    <n v="1446209804"/>
    <b v="0"/>
    <x v="78"/>
    <b v="0"/>
    <x v="109"/>
    <e v="#DIV/0!"/>
    <x v="1"/>
    <s v="plays"/>
    <x v="4109"/>
    <x v="4087"/>
  </r>
  <r>
    <n v="4110"/>
    <s v="Take Tartuffe to Edinburgh Fringe Festival!"/>
    <x v="4102"/>
    <n v="300"/>
    <n v="86"/>
    <x v="2"/>
    <x v="1"/>
    <s v="GBP"/>
    <n v="1469113351"/>
    <n v="1463929351"/>
    <b v="0"/>
    <x v="79"/>
    <b v="0"/>
    <x v="2878"/>
    <n v="14.333333333333334"/>
    <x v="1"/>
    <s v="plays"/>
    <x v="4110"/>
    <x v="4088"/>
  </r>
  <r>
    <n v="4111"/>
    <s v="REBORN IN LOVE"/>
    <x v="4103"/>
    <n v="3000"/>
    <n v="94"/>
    <x v="2"/>
    <x v="0"/>
    <s v="USD"/>
    <n v="1424747740"/>
    <n v="1422155740"/>
    <b v="0"/>
    <x v="79"/>
    <b v="0"/>
    <x v="2879"/>
    <n v="15.666666666666666"/>
    <x v="1"/>
    <s v="plays"/>
    <x v="4111"/>
    <x v="4089"/>
  </r>
  <r>
    <n v="4112"/>
    <s v="A Great New Controversial Play - &quot;The Divide&quot;."/>
    <x v="2849"/>
    <n v="2500"/>
    <n v="1"/>
    <x v="2"/>
    <x v="17"/>
    <s v="EUR"/>
    <n v="1456617600"/>
    <n v="1454280186"/>
    <b v="0"/>
    <x v="29"/>
    <b v="0"/>
    <x v="167"/>
    <n v="1"/>
    <x v="1"/>
    <s v="plays"/>
    <x v="4112"/>
    <x v="4090"/>
  </r>
  <r>
    <n v="4113"/>
    <s v="The Toy Box by Anthony H. Wallace"/>
    <x v="4104"/>
    <n v="1500"/>
    <n v="3"/>
    <x v="2"/>
    <x v="0"/>
    <s v="USD"/>
    <n v="1452234840"/>
    <n v="1450619123"/>
    <b v="0"/>
    <x v="83"/>
    <b v="0"/>
    <x v="418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0851D-A6B3-478E-8D91-CBF2D4C0AB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05059-5FE7-458E-B0F7-BE921543E3E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7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A0FCC-111B-41A5-9E62-C0232CE3FBA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55" zoomScaleNormal="55" workbookViewId="0">
      <selection activeCell="H4046" sqref="H1:H404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0.140625" bestFit="1" customWidth="1"/>
    <col min="15" max="15" width="22.28515625" bestFit="1" customWidth="1"/>
    <col min="16" max="16" width="41.140625" customWidth="1"/>
    <col min="17" max="17" width="18.85546875" bestFit="1" customWidth="1"/>
    <col min="18" max="19" width="3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8322</v>
      </c>
      <c r="P1" s="12" t="s">
        <v>8321</v>
      </c>
      <c r="Q1" s="12" t="s">
        <v>8264</v>
      </c>
      <c r="R1" s="12" t="s">
        <v>8323</v>
      </c>
      <c r="S1" s="1" t="s">
        <v>8324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E2/D2*100</f>
        <v>136.85882352941178</v>
      </c>
      <c r="O2" s="6">
        <f>E2/L2</f>
        <v>63.917582417582416</v>
      </c>
      <c r="P2" t="s">
        <v>8265</v>
      </c>
      <c r="Q2" t="s">
        <v>8266</v>
      </c>
      <c r="R2" s="10">
        <f t="shared" ref="R2:R65" si="0">(J2/86400)+25569+(-5/24)</f>
        <v>42176.798738425925</v>
      </c>
      <c r="S2" s="10">
        <f t="shared" ref="S2:S65" si="1">(I2/86400)+25569+(-5/24)</f>
        <v>42207.916666666664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2">E3/D3*100</f>
        <v>142.60827250608273</v>
      </c>
      <c r="O3" s="6">
        <f t="shared" ref="O3:O66" si="3">E3/L3</f>
        <v>185.48101265822785</v>
      </c>
      <c r="P3" t="s">
        <v>8265</v>
      </c>
      <c r="Q3" t="s">
        <v>8266</v>
      </c>
      <c r="R3" s="10">
        <f t="shared" si="0"/>
        <v>42766.392164351848</v>
      </c>
      <c r="S3" s="10">
        <f t="shared" si="1"/>
        <v>42796.392164351848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2"/>
        <v>105</v>
      </c>
      <c r="O4" s="6">
        <f t="shared" si="3"/>
        <v>15</v>
      </c>
      <c r="P4" t="s">
        <v>8265</v>
      </c>
      <c r="Q4" t="s">
        <v>8266</v>
      </c>
      <c r="R4" s="10">
        <f t="shared" si="0"/>
        <v>42405.494016203702</v>
      </c>
      <c r="S4" s="10">
        <f t="shared" si="1"/>
        <v>42415.494016203702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2"/>
        <v>103.89999999999999</v>
      </c>
      <c r="O5" s="6">
        <f t="shared" si="3"/>
        <v>69.266666666666666</v>
      </c>
      <c r="P5" t="s">
        <v>8265</v>
      </c>
      <c r="Q5" t="s">
        <v>8266</v>
      </c>
      <c r="R5" s="10">
        <f t="shared" si="0"/>
        <v>41828.306793981479</v>
      </c>
      <c r="S5" s="10">
        <f t="shared" si="1"/>
        <v>41858.306793981479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2"/>
        <v>122.99154545454545</v>
      </c>
      <c r="O6" s="6">
        <f t="shared" si="3"/>
        <v>190.55028169014085</v>
      </c>
      <c r="P6" t="s">
        <v>8265</v>
      </c>
      <c r="Q6" t="s">
        <v>8266</v>
      </c>
      <c r="R6" s="10">
        <f t="shared" si="0"/>
        <v>42327.625914351847</v>
      </c>
      <c r="S6" s="10">
        <f t="shared" si="1"/>
        <v>42357.625914351847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2"/>
        <v>109.77744436109028</v>
      </c>
      <c r="O7" s="6">
        <f t="shared" si="3"/>
        <v>93.40425531914893</v>
      </c>
      <c r="P7" t="s">
        <v>8265</v>
      </c>
      <c r="Q7" t="s">
        <v>8266</v>
      </c>
      <c r="R7" s="10">
        <f t="shared" si="0"/>
        <v>42563.724618055552</v>
      </c>
      <c r="S7" s="10">
        <f t="shared" si="1"/>
        <v>42580.024305555555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2"/>
        <v>106.4875</v>
      </c>
      <c r="O8" s="6">
        <f t="shared" si="3"/>
        <v>146.87931034482759</v>
      </c>
      <c r="P8" t="s">
        <v>8265</v>
      </c>
      <c r="Q8" t="s">
        <v>8266</v>
      </c>
      <c r="R8" s="10">
        <f t="shared" si="0"/>
        <v>41793.864004629628</v>
      </c>
      <c r="S8" s="10">
        <f t="shared" si="1"/>
        <v>41803.864004629628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2"/>
        <v>101.22222222222221</v>
      </c>
      <c r="O9" s="6">
        <f t="shared" si="3"/>
        <v>159.82456140350877</v>
      </c>
      <c r="P9" t="s">
        <v>8265</v>
      </c>
      <c r="Q9" t="s">
        <v>8266</v>
      </c>
      <c r="R9" s="10">
        <f t="shared" si="0"/>
        <v>42515.838738425919</v>
      </c>
      <c r="S9" s="10">
        <f t="shared" si="1"/>
        <v>42555.838738425919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2"/>
        <v>100.04342857142856</v>
      </c>
      <c r="O10" s="6">
        <f t="shared" si="3"/>
        <v>291.79333333333335</v>
      </c>
      <c r="P10" t="s">
        <v>8265</v>
      </c>
      <c r="Q10" t="s">
        <v>8266</v>
      </c>
      <c r="R10" s="10">
        <f t="shared" si="0"/>
        <v>42468.736249999994</v>
      </c>
      <c r="S10" s="10">
        <f t="shared" si="1"/>
        <v>42475.666666666664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2"/>
        <v>125.998</v>
      </c>
      <c r="O11" s="6">
        <f t="shared" si="3"/>
        <v>31.499500000000001</v>
      </c>
      <c r="P11" t="s">
        <v>8265</v>
      </c>
      <c r="Q11" t="s">
        <v>8266</v>
      </c>
      <c r="R11" s="10">
        <f t="shared" si="0"/>
        <v>42446.895185185182</v>
      </c>
      <c r="S11" s="10">
        <f t="shared" si="1"/>
        <v>42476.895185185182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2"/>
        <v>100.49999999999999</v>
      </c>
      <c r="O12" s="6">
        <f t="shared" si="3"/>
        <v>158.68421052631578</v>
      </c>
      <c r="P12" t="s">
        <v>8265</v>
      </c>
      <c r="Q12" t="s">
        <v>8266</v>
      </c>
      <c r="R12" s="10">
        <f t="shared" si="0"/>
        <v>41779.859710648147</v>
      </c>
      <c r="S12" s="10">
        <f t="shared" si="1"/>
        <v>41814.859710648147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2"/>
        <v>120.5</v>
      </c>
      <c r="O13" s="6">
        <f t="shared" si="3"/>
        <v>80.333333333333329</v>
      </c>
      <c r="P13" t="s">
        <v>8265</v>
      </c>
      <c r="Q13" t="s">
        <v>8266</v>
      </c>
      <c r="R13" s="10">
        <f t="shared" si="0"/>
        <v>42572.570162037031</v>
      </c>
      <c r="S13" s="10">
        <f t="shared" si="1"/>
        <v>42603.916666666664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2"/>
        <v>165.29333333333335</v>
      </c>
      <c r="O14" s="6">
        <f t="shared" si="3"/>
        <v>59.961305925030231</v>
      </c>
      <c r="P14" t="s">
        <v>8265</v>
      </c>
      <c r="Q14" t="s">
        <v>8266</v>
      </c>
      <c r="R14" s="10">
        <f t="shared" si="0"/>
        <v>41791.504918981482</v>
      </c>
      <c r="S14" s="10">
        <f t="shared" si="1"/>
        <v>41835.916666666664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2"/>
        <v>159.97142857142856</v>
      </c>
      <c r="O15" s="6">
        <f t="shared" si="3"/>
        <v>109.78431372549019</v>
      </c>
      <c r="P15" t="s">
        <v>8265</v>
      </c>
      <c r="Q15" t="s">
        <v>8266</v>
      </c>
      <c r="R15" s="10">
        <f t="shared" si="0"/>
        <v>42508.468854166662</v>
      </c>
      <c r="S15" s="10">
        <f t="shared" si="1"/>
        <v>42544.643749999996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2"/>
        <v>100.93333333333334</v>
      </c>
      <c r="O16" s="6">
        <f t="shared" si="3"/>
        <v>147.70731707317074</v>
      </c>
      <c r="P16" t="s">
        <v>8265</v>
      </c>
      <c r="Q16" t="s">
        <v>8266</v>
      </c>
      <c r="R16" s="10">
        <f t="shared" si="0"/>
        <v>41807.818148148144</v>
      </c>
      <c r="S16" s="10">
        <f t="shared" si="1"/>
        <v>41833.374305555553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2"/>
        <v>106.60000000000001</v>
      </c>
      <c r="O17" s="6">
        <f t="shared" si="3"/>
        <v>21.755102040816325</v>
      </c>
      <c r="P17" t="s">
        <v>8265</v>
      </c>
      <c r="Q17" t="s">
        <v>8266</v>
      </c>
      <c r="R17" s="10">
        <f t="shared" si="0"/>
        <v>42256.183541666665</v>
      </c>
      <c r="S17" s="10">
        <f t="shared" si="1"/>
        <v>42274.634722222218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2"/>
        <v>100.24166666666667</v>
      </c>
      <c r="O18" s="6">
        <f t="shared" si="3"/>
        <v>171.84285714285716</v>
      </c>
      <c r="P18" t="s">
        <v>8265</v>
      </c>
      <c r="Q18" t="s">
        <v>8266</v>
      </c>
      <c r="R18" s="10">
        <f t="shared" si="0"/>
        <v>41760.588090277779</v>
      </c>
      <c r="S18" s="10">
        <f t="shared" si="1"/>
        <v>41806.020833333328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2"/>
        <v>100.66666666666666</v>
      </c>
      <c r="O19" s="6">
        <f t="shared" si="3"/>
        <v>41.944444444444443</v>
      </c>
      <c r="P19" t="s">
        <v>8265</v>
      </c>
      <c r="Q19" t="s">
        <v>8266</v>
      </c>
      <c r="R19" s="10">
        <f t="shared" si="0"/>
        <v>41917.523402777777</v>
      </c>
      <c r="S19" s="10">
        <f t="shared" si="1"/>
        <v>41947.565069444441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2"/>
        <v>106.32110000000002</v>
      </c>
      <c r="O20" s="6">
        <f t="shared" si="3"/>
        <v>93.264122807017543</v>
      </c>
      <c r="P20" t="s">
        <v>8265</v>
      </c>
      <c r="Q20" t="s">
        <v>8266</v>
      </c>
      <c r="R20" s="10">
        <f t="shared" si="0"/>
        <v>41869.333981481475</v>
      </c>
      <c r="S20" s="10">
        <f t="shared" si="1"/>
        <v>41899.333981481475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2"/>
        <v>145.29411764705881</v>
      </c>
      <c r="O21" s="6">
        <f t="shared" si="3"/>
        <v>56.136363636363633</v>
      </c>
      <c r="P21" t="s">
        <v>8265</v>
      </c>
      <c r="Q21" t="s">
        <v>8266</v>
      </c>
      <c r="R21" s="10">
        <f t="shared" si="0"/>
        <v>42175.608032407406</v>
      </c>
      <c r="S21" s="10">
        <f t="shared" si="1"/>
        <v>42205.608032407406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2"/>
        <v>100.2</v>
      </c>
      <c r="O22" s="6">
        <f t="shared" si="3"/>
        <v>80.16</v>
      </c>
      <c r="P22" t="s">
        <v>8265</v>
      </c>
      <c r="Q22" t="s">
        <v>8266</v>
      </c>
      <c r="R22" s="10">
        <f t="shared" si="0"/>
        <v>42200.549907407403</v>
      </c>
      <c r="S22" s="10">
        <f t="shared" si="1"/>
        <v>42260.549907407403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2"/>
        <v>109.13513513513513</v>
      </c>
      <c r="O23" s="6">
        <f t="shared" si="3"/>
        <v>199.9009900990099</v>
      </c>
      <c r="P23" t="s">
        <v>8265</v>
      </c>
      <c r="Q23" t="s">
        <v>8266</v>
      </c>
      <c r="R23" s="10">
        <f t="shared" si="0"/>
        <v>41878.418854166666</v>
      </c>
      <c r="S23" s="10">
        <f t="shared" si="1"/>
        <v>41908.418854166666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2"/>
        <v>117.14285714285715</v>
      </c>
      <c r="O24" s="6">
        <f t="shared" si="3"/>
        <v>51.25</v>
      </c>
      <c r="P24" t="s">
        <v>8265</v>
      </c>
      <c r="Q24" t="s">
        <v>8266</v>
      </c>
      <c r="R24" s="10">
        <f t="shared" si="0"/>
        <v>41989.703009259254</v>
      </c>
      <c r="S24" s="10">
        <f t="shared" si="1"/>
        <v>42005.124305555553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2"/>
        <v>118.5</v>
      </c>
      <c r="O25" s="6">
        <f t="shared" si="3"/>
        <v>103.04347826086956</v>
      </c>
      <c r="P25" t="s">
        <v>8265</v>
      </c>
      <c r="Q25" t="s">
        <v>8266</v>
      </c>
      <c r="R25" s="10">
        <f t="shared" si="0"/>
        <v>42097.570613425924</v>
      </c>
      <c r="S25" s="10">
        <f t="shared" si="1"/>
        <v>42124.430555555555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2"/>
        <v>108.80768571428572</v>
      </c>
      <c r="O26" s="6">
        <f t="shared" si="3"/>
        <v>66.346149825783982</v>
      </c>
      <c r="P26" t="s">
        <v>8265</v>
      </c>
      <c r="Q26" t="s">
        <v>8266</v>
      </c>
      <c r="R26" s="10">
        <f t="shared" si="0"/>
        <v>42229.611840277772</v>
      </c>
      <c r="S26" s="10">
        <f t="shared" si="1"/>
        <v>42262.610416666663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2"/>
        <v>133.33333333333331</v>
      </c>
      <c r="O27" s="6">
        <f t="shared" si="3"/>
        <v>57.142857142857146</v>
      </c>
      <c r="P27" t="s">
        <v>8265</v>
      </c>
      <c r="Q27" t="s">
        <v>8266</v>
      </c>
      <c r="R27" s="10">
        <f t="shared" si="0"/>
        <v>42317.816678240742</v>
      </c>
      <c r="S27" s="10">
        <f t="shared" si="1"/>
        <v>42377.816678240742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2"/>
        <v>155.20000000000002</v>
      </c>
      <c r="O28" s="6">
        <f t="shared" si="3"/>
        <v>102.10526315789474</v>
      </c>
      <c r="P28" t="s">
        <v>8265</v>
      </c>
      <c r="Q28" t="s">
        <v>8266</v>
      </c>
      <c r="R28" s="10">
        <f t="shared" si="0"/>
        <v>41828.307222222218</v>
      </c>
      <c r="S28" s="10">
        <f t="shared" si="1"/>
        <v>41868.307222222218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2"/>
        <v>111.72500000000001</v>
      </c>
      <c r="O29" s="6">
        <f t="shared" si="3"/>
        <v>148.96666666666667</v>
      </c>
      <c r="P29" t="s">
        <v>8265</v>
      </c>
      <c r="Q29" t="s">
        <v>8266</v>
      </c>
      <c r="R29" s="10">
        <f t="shared" si="0"/>
        <v>41928.956400462957</v>
      </c>
      <c r="S29" s="10">
        <f t="shared" si="1"/>
        <v>41958.998067129629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2"/>
        <v>100.35000000000001</v>
      </c>
      <c r="O30" s="6">
        <f t="shared" si="3"/>
        <v>169.6056338028169</v>
      </c>
      <c r="P30" t="s">
        <v>8265</v>
      </c>
      <c r="Q30" t="s">
        <v>8266</v>
      </c>
      <c r="R30" s="10">
        <f t="shared" si="0"/>
        <v>42324.755601851844</v>
      </c>
      <c r="S30" s="10">
        <f t="shared" si="1"/>
        <v>42354.755601851844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2"/>
        <v>123.33333333333334</v>
      </c>
      <c r="O31" s="6">
        <f t="shared" si="3"/>
        <v>31.623931623931625</v>
      </c>
      <c r="P31" t="s">
        <v>8265</v>
      </c>
      <c r="Q31" t="s">
        <v>8266</v>
      </c>
      <c r="R31" s="10">
        <f t="shared" si="0"/>
        <v>41812.464907407404</v>
      </c>
      <c r="S31" s="10">
        <f t="shared" si="1"/>
        <v>41842.464907407404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2"/>
        <v>101.29975</v>
      </c>
      <c r="O32" s="6">
        <f t="shared" si="3"/>
        <v>76.45264150943396</v>
      </c>
      <c r="P32" t="s">
        <v>8265</v>
      </c>
      <c r="Q32" t="s">
        <v>8266</v>
      </c>
      <c r="R32" s="10">
        <f t="shared" si="0"/>
        <v>41842.084664351853</v>
      </c>
      <c r="S32" s="10">
        <f t="shared" si="1"/>
        <v>41872.084664351853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2"/>
        <v>100</v>
      </c>
      <c r="O33" s="6">
        <f t="shared" si="3"/>
        <v>13</v>
      </c>
      <c r="P33" t="s">
        <v>8265</v>
      </c>
      <c r="Q33" t="s">
        <v>8266</v>
      </c>
      <c r="R33" s="10">
        <f t="shared" si="0"/>
        <v>42376.583726851844</v>
      </c>
      <c r="S33" s="10">
        <f t="shared" si="1"/>
        <v>42394.583726851844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2"/>
        <v>100.24604569420035</v>
      </c>
      <c r="O34" s="6">
        <f t="shared" si="3"/>
        <v>320.44943820224717</v>
      </c>
      <c r="P34" t="s">
        <v>8265</v>
      </c>
      <c r="Q34" t="s">
        <v>8266</v>
      </c>
      <c r="R34" s="10">
        <f t="shared" si="0"/>
        <v>42461.419178240736</v>
      </c>
      <c r="S34" s="10">
        <f t="shared" si="1"/>
        <v>42502.957638888889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2"/>
        <v>102.0952380952381</v>
      </c>
      <c r="O35" s="6">
        <f t="shared" si="3"/>
        <v>83.75</v>
      </c>
      <c r="P35" t="s">
        <v>8265</v>
      </c>
      <c r="Q35" t="s">
        <v>8266</v>
      </c>
      <c r="R35" s="10">
        <f t="shared" si="0"/>
        <v>42286.452557870369</v>
      </c>
      <c r="S35" s="10">
        <f t="shared" si="1"/>
        <v>42316.494224537033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2"/>
        <v>130.46153846153845</v>
      </c>
      <c r="O36" s="6">
        <f t="shared" si="3"/>
        <v>49.882352941176471</v>
      </c>
      <c r="P36" t="s">
        <v>8265</v>
      </c>
      <c r="Q36" t="s">
        <v>8266</v>
      </c>
      <c r="R36" s="10">
        <f t="shared" si="0"/>
        <v>41841.113437499997</v>
      </c>
      <c r="S36" s="10">
        <f t="shared" si="1"/>
        <v>41856.113437499997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2"/>
        <v>166.5</v>
      </c>
      <c r="O37" s="6">
        <f t="shared" si="3"/>
        <v>59.464285714285715</v>
      </c>
      <c r="P37" t="s">
        <v>8265</v>
      </c>
      <c r="Q37" t="s">
        <v>8266</v>
      </c>
      <c r="R37" s="10">
        <f t="shared" si="0"/>
        <v>42098.083495370367</v>
      </c>
      <c r="S37" s="10">
        <f t="shared" si="1"/>
        <v>42121.791666666664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2"/>
        <v>142.15</v>
      </c>
      <c r="O38" s="6">
        <f t="shared" si="3"/>
        <v>193.84090909090909</v>
      </c>
      <c r="P38" t="s">
        <v>8265</v>
      </c>
      <c r="Q38" t="s">
        <v>8266</v>
      </c>
      <c r="R38" s="10">
        <f t="shared" si="0"/>
        <v>42068.098668981482</v>
      </c>
      <c r="S38" s="10">
        <f t="shared" si="1"/>
        <v>42098.05700231481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2"/>
        <v>183.44090909090909</v>
      </c>
      <c r="O39" s="6">
        <f t="shared" si="3"/>
        <v>159.51383399209487</v>
      </c>
      <c r="P39" t="s">
        <v>8265</v>
      </c>
      <c r="Q39" t="s">
        <v>8266</v>
      </c>
      <c r="R39" s="10">
        <f t="shared" si="0"/>
        <v>42032.484710648147</v>
      </c>
      <c r="S39" s="10">
        <f t="shared" si="1"/>
        <v>42062.484710648147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2"/>
        <v>110.04</v>
      </c>
      <c r="O40" s="6">
        <f t="shared" si="3"/>
        <v>41.68181818181818</v>
      </c>
      <c r="P40" t="s">
        <v>8265</v>
      </c>
      <c r="Q40" t="s">
        <v>8266</v>
      </c>
      <c r="R40" s="10">
        <f t="shared" si="0"/>
        <v>41374.84888888889</v>
      </c>
      <c r="S40" s="10">
        <f t="shared" si="1"/>
        <v>41404.84888888889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2"/>
        <v>130.98000000000002</v>
      </c>
      <c r="O41" s="6">
        <f t="shared" si="3"/>
        <v>150.89861751152074</v>
      </c>
      <c r="P41" t="s">
        <v>8265</v>
      </c>
      <c r="Q41" t="s">
        <v>8266</v>
      </c>
      <c r="R41" s="10">
        <f t="shared" si="0"/>
        <v>41753.838749999995</v>
      </c>
      <c r="S41" s="10">
        <f t="shared" si="1"/>
        <v>41784.749305555553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2"/>
        <v>101.35000000000001</v>
      </c>
      <c r="O42" s="6">
        <f t="shared" si="3"/>
        <v>126.6875</v>
      </c>
      <c r="P42" t="s">
        <v>8265</v>
      </c>
      <c r="Q42" t="s">
        <v>8266</v>
      </c>
      <c r="R42" s="10">
        <f t="shared" si="0"/>
        <v>41789.005648148144</v>
      </c>
      <c r="S42" s="10">
        <f t="shared" si="1"/>
        <v>41808.958333333328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2"/>
        <v>100</v>
      </c>
      <c r="O43" s="6">
        <f t="shared" si="3"/>
        <v>105.26315789473684</v>
      </c>
      <c r="P43" t="s">
        <v>8265</v>
      </c>
      <c r="Q43" t="s">
        <v>8266</v>
      </c>
      <c r="R43" s="10">
        <f t="shared" si="0"/>
        <v>41887.360578703701</v>
      </c>
      <c r="S43" s="10">
        <f t="shared" si="1"/>
        <v>41917.360578703701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2"/>
        <v>141.85714285714286</v>
      </c>
      <c r="O44" s="6">
        <f t="shared" si="3"/>
        <v>117.51479289940828</v>
      </c>
      <c r="P44" t="s">
        <v>8265</v>
      </c>
      <c r="Q44" t="s">
        <v>8266</v>
      </c>
      <c r="R44" s="10">
        <f t="shared" si="0"/>
        <v>41971.430856481478</v>
      </c>
      <c r="S44" s="10">
        <f t="shared" si="1"/>
        <v>42001.430856481478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2"/>
        <v>308.65999999999997</v>
      </c>
      <c r="O45" s="6">
        <f t="shared" si="3"/>
        <v>117.36121673003802</v>
      </c>
      <c r="P45" t="s">
        <v>8265</v>
      </c>
      <c r="Q45" t="s">
        <v>8266</v>
      </c>
      <c r="R45" s="10">
        <f t="shared" si="0"/>
        <v>41802.582013888888</v>
      </c>
      <c r="S45" s="10">
        <f t="shared" si="1"/>
        <v>41832.791666666664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2"/>
        <v>100</v>
      </c>
      <c r="O46" s="6">
        <f t="shared" si="3"/>
        <v>133.33333333333334</v>
      </c>
      <c r="P46" t="s">
        <v>8265</v>
      </c>
      <c r="Q46" t="s">
        <v>8266</v>
      </c>
      <c r="R46" s="10">
        <f t="shared" si="0"/>
        <v>41873.890474537031</v>
      </c>
      <c r="S46" s="10">
        <f t="shared" si="1"/>
        <v>41918.890474537031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2"/>
        <v>120</v>
      </c>
      <c r="O47" s="6">
        <f t="shared" si="3"/>
        <v>98.360655737704917</v>
      </c>
      <c r="P47" t="s">
        <v>8265</v>
      </c>
      <c r="Q47" t="s">
        <v>8266</v>
      </c>
      <c r="R47" s="10">
        <f t="shared" si="0"/>
        <v>42457.415590277778</v>
      </c>
      <c r="S47" s="10">
        <f t="shared" si="1"/>
        <v>42487.415590277778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2"/>
        <v>104.16666666666667</v>
      </c>
      <c r="O48" s="6">
        <f t="shared" si="3"/>
        <v>194.44444444444446</v>
      </c>
      <c r="P48" t="s">
        <v>8265</v>
      </c>
      <c r="Q48" t="s">
        <v>8266</v>
      </c>
      <c r="R48" s="10">
        <f t="shared" si="0"/>
        <v>42323.756643518514</v>
      </c>
      <c r="S48" s="10">
        <f t="shared" si="1"/>
        <v>42353.756643518514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2"/>
        <v>107.61100000000002</v>
      </c>
      <c r="O49" s="6">
        <f t="shared" si="3"/>
        <v>76.865000000000009</v>
      </c>
      <c r="P49" t="s">
        <v>8265</v>
      </c>
      <c r="Q49" t="s">
        <v>8266</v>
      </c>
      <c r="R49" s="10">
        <f t="shared" si="0"/>
        <v>41932.611192129625</v>
      </c>
      <c r="S49" s="10">
        <f t="shared" si="1"/>
        <v>41992.652858796289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2"/>
        <v>107.94999999999999</v>
      </c>
      <c r="O50" s="6">
        <f t="shared" si="3"/>
        <v>56.815789473684212</v>
      </c>
      <c r="P50" t="s">
        <v>8265</v>
      </c>
      <c r="Q50" t="s">
        <v>8266</v>
      </c>
      <c r="R50" s="10">
        <f t="shared" si="0"/>
        <v>42033.308564814812</v>
      </c>
      <c r="S50" s="10">
        <f t="shared" si="1"/>
        <v>42064.291666666664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2"/>
        <v>100</v>
      </c>
      <c r="O51" s="6">
        <f t="shared" si="3"/>
        <v>137.93103448275863</v>
      </c>
      <c r="P51" t="s">
        <v>8265</v>
      </c>
      <c r="Q51" t="s">
        <v>8266</v>
      </c>
      <c r="R51" s="10">
        <f t="shared" si="0"/>
        <v>42270.968113425923</v>
      </c>
      <c r="S51" s="10">
        <f t="shared" si="1"/>
        <v>42300.968113425923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2"/>
        <v>100</v>
      </c>
      <c r="O52" s="6">
        <f t="shared" si="3"/>
        <v>27.272727272727273</v>
      </c>
      <c r="P52" t="s">
        <v>8265</v>
      </c>
      <c r="Q52" t="s">
        <v>8266</v>
      </c>
      <c r="R52" s="10">
        <f t="shared" si="0"/>
        <v>41995.544652777775</v>
      </c>
      <c r="S52" s="10">
        <f t="shared" si="1"/>
        <v>42034.499999999993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2"/>
        <v>128.0181818181818</v>
      </c>
      <c r="O53" s="6">
        <f t="shared" si="3"/>
        <v>118.33613445378151</v>
      </c>
      <c r="P53" t="s">
        <v>8265</v>
      </c>
      <c r="Q53" t="s">
        <v>8266</v>
      </c>
      <c r="R53" s="10">
        <f t="shared" si="0"/>
        <v>42196.72033564814</v>
      </c>
      <c r="S53" s="10">
        <f t="shared" si="1"/>
        <v>42226.72033564814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2"/>
        <v>116.21</v>
      </c>
      <c r="O54" s="6">
        <f t="shared" si="3"/>
        <v>223.48076923076923</v>
      </c>
      <c r="P54" t="s">
        <v>8265</v>
      </c>
      <c r="Q54" t="s">
        <v>8266</v>
      </c>
      <c r="R54" s="10">
        <f t="shared" si="0"/>
        <v>41807.493587962963</v>
      </c>
      <c r="S54" s="10">
        <f t="shared" si="1"/>
        <v>41837.493587962963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2"/>
        <v>109.63333333333334</v>
      </c>
      <c r="O55" s="6">
        <f t="shared" si="3"/>
        <v>28.111111111111111</v>
      </c>
      <c r="P55" t="s">
        <v>8265</v>
      </c>
      <c r="Q55" t="s">
        <v>8266</v>
      </c>
      <c r="R55" s="10">
        <f t="shared" si="0"/>
        <v>41719.340798611105</v>
      </c>
      <c r="S55" s="10">
        <f t="shared" si="1"/>
        <v>41733.708333333328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2"/>
        <v>101</v>
      </c>
      <c r="O56" s="6">
        <f t="shared" si="3"/>
        <v>194.23076923076923</v>
      </c>
      <c r="P56" t="s">
        <v>8265</v>
      </c>
      <c r="Q56" t="s">
        <v>8266</v>
      </c>
      <c r="R56" s="10">
        <f t="shared" si="0"/>
        <v>42333.504872685182</v>
      </c>
      <c r="S56" s="10">
        <f t="shared" si="1"/>
        <v>42363.504872685182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2"/>
        <v>128.95348837209301</v>
      </c>
      <c r="O57" s="6">
        <f t="shared" si="3"/>
        <v>128.95348837209303</v>
      </c>
      <c r="P57" t="s">
        <v>8265</v>
      </c>
      <c r="Q57" t="s">
        <v>8266</v>
      </c>
      <c r="R57" s="10">
        <f t="shared" si="0"/>
        <v>42496.760601851849</v>
      </c>
      <c r="S57" s="10">
        <f t="shared" si="1"/>
        <v>42517.760601851849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2"/>
        <v>107.26249999999999</v>
      </c>
      <c r="O58" s="6">
        <f t="shared" si="3"/>
        <v>49.316091954022987</v>
      </c>
      <c r="P58" t="s">
        <v>8265</v>
      </c>
      <c r="Q58" t="s">
        <v>8266</v>
      </c>
      <c r="R58" s="10">
        <f t="shared" si="0"/>
        <v>42149.340555555558</v>
      </c>
      <c r="S58" s="10">
        <f t="shared" si="1"/>
        <v>42163.458333333336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2"/>
        <v>101.89999999999999</v>
      </c>
      <c r="O59" s="6">
        <f t="shared" si="3"/>
        <v>221.52173913043478</v>
      </c>
      <c r="P59" t="s">
        <v>8265</v>
      </c>
      <c r="Q59" t="s">
        <v>8266</v>
      </c>
      <c r="R59" s="10">
        <f t="shared" si="0"/>
        <v>42089.624560185184</v>
      </c>
      <c r="S59" s="10">
        <f t="shared" si="1"/>
        <v>42119.624560185184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2"/>
        <v>102.91</v>
      </c>
      <c r="O60" s="6">
        <f t="shared" si="3"/>
        <v>137.21333333333334</v>
      </c>
      <c r="P60" t="s">
        <v>8265</v>
      </c>
      <c r="Q60" t="s">
        <v>8266</v>
      </c>
      <c r="R60" s="10">
        <f t="shared" si="0"/>
        <v>41932.536712962959</v>
      </c>
      <c r="S60" s="10">
        <f t="shared" si="1"/>
        <v>41962.578379629624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2"/>
        <v>100.12570000000001</v>
      </c>
      <c r="O61" s="6">
        <f t="shared" si="3"/>
        <v>606.82242424242418</v>
      </c>
      <c r="P61" t="s">
        <v>8265</v>
      </c>
      <c r="Q61" t="s">
        <v>8266</v>
      </c>
      <c r="R61" s="10">
        <f t="shared" si="0"/>
        <v>42230.027499999997</v>
      </c>
      <c r="S61" s="10">
        <f t="shared" si="1"/>
        <v>42261.666666666664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2"/>
        <v>103.29622222222221</v>
      </c>
      <c r="O62" s="6">
        <f t="shared" si="3"/>
        <v>43.040092592592593</v>
      </c>
      <c r="P62" t="s">
        <v>8265</v>
      </c>
      <c r="Q62" t="s">
        <v>8267</v>
      </c>
      <c r="R62" s="10">
        <f t="shared" si="0"/>
        <v>41701.693483796298</v>
      </c>
      <c r="S62" s="10">
        <f t="shared" si="1"/>
        <v>41720.791666666664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2"/>
        <v>148.30000000000001</v>
      </c>
      <c r="O63" s="6">
        <f t="shared" si="3"/>
        <v>322.39130434782606</v>
      </c>
      <c r="P63" t="s">
        <v>8265</v>
      </c>
      <c r="Q63" t="s">
        <v>8267</v>
      </c>
      <c r="R63" s="10">
        <f t="shared" si="0"/>
        <v>41409.605983796289</v>
      </c>
      <c r="S63" s="10">
        <f t="shared" si="1"/>
        <v>41431.605983796289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2"/>
        <v>154.73333333333332</v>
      </c>
      <c r="O64" s="6">
        <f t="shared" si="3"/>
        <v>96.708333333333329</v>
      </c>
      <c r="P64" t="s">
        <v>8265</v>
      </c>
      <c r="Q64" t="s">
        <v>8267</v>
      </c>
      <c r="R64" s="10">
        <f t="shared" si="0"/>
        <v>41311.591180555552</v>
      </c>
      <c r="S64" s="10">
        <f t="shared" si="1"/>
        <v>41336.591180555552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2"/>
        <v>113.51849999999999</v>
      </c>
      <c r="O65" s="6">
        <f t="shared" si="3"/>
        <v>35.474531249999998</v>
      </c>
      <c r="P65" t="s">
        <v>8265</v>
      </c>
      <c r="Q65" t="s">
        <v>8267</v>
      </c>
      <c r="R65" s="10">
        <f t="shared" si="0"/>
        <v>41612.703854166662</v>
      </c>
      <c r="S65" s="10">
        <f t="shared" si="1"/>
        <v>41635.999305555553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2"/>
        <v>173.33333333333334</v>
      </c>
      <c r="O66" s="6">
        <f t="shared" si="3"/>
        <v>86.666666666666671</v>
      </c>
      <c r="P66" t="s">
        <v>8265</v>
      </c>
      <c r="Q66" t="s">
        <v>8267</v>
      </c>
      <c r="R66" s="10">
        <f t="shared" ref="R66:R129" si="4">(J66/86400)+25569+(-5/24)</f>
        <v>41432.809965277775</v>
      </c>
      <c r="S66" s="10">
        <f t="shared" ref="S66:S129" si="5">(I66/86400)+25569+(-5/24)</f>
        <v>41462.809965277775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6">E67/D67*100</f>
        <v>107.52857142857141</v>
      </c>
      <c r="O67" s="6">
        <f t="shared" ref="O67:O130" si="7">E67/L67</f>
        <v>132.05263157894737</v>
      </c>
      <c r="P67" t="s">
        <v>8265</v>
      </c>
      <c r="Q67" t="s">
        <v>8267</v>
      </c>
      <c r="R67" s="10">
        <f t="shared" si="4"/>
        <v>41835.612893518519</v>
      </c>
      <c r="S67" s="10">
        <f t="shared" si="5"/>
        <v>41862.040972222218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6"/>
        <v>118.6</v>
      </c>
      <c r="O68" s="6">
        <f t="shared" si="7"/>
        <v>91.230769230769226</v>
      </c>
      <c r="P68" t="s">
        <v>8265</v>
      </c>
      <c r="Q68" t="s">
        <v>8267</v>
      </c>
      <c r="R68" s="10">
        <f t="shared" si="4"/>
        <v>42539.641435185178</v>
      </c>
      <c r="S68" s="10">
        <f t="shared" si="5"/>
        <v>42569.641435185178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6"/>
        <v>116.25000000000001</v>
      </c>
      <c r="O69" s="6">
        <f t="shared" si="7"/>
        <v>116.25</v>
      </c>
      <c r="P69" t="s">
        <v>8265</v>
      </c>
      <c r="Q69" t="s">
        <v>8267</v>
      </c>
      <c r="R69" s="10">
        <f t="shared" si="4"/>
        <v>41075.375046296293</v>
      </c>
      <c r="S69" s="10">
        <f t="shared" si="5"/>
        <v>41105.375046296293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6"/>
        <v>127.16666666666667</v>
      </c>
      <c r="O70" s="6">
        <f t="shared" si="7"/>
        <v>21.194444444444443</v>
      </c>
      <c r="P70" t="s">
        <v>8265</v>
      </c>
      <c r="Q70" t="s">
        <v>8267</v>
      </c>
      <c r="R70" s="10">
        <f t="shared" si="4"/>
        <v>41663.36100694444</v>
      </c>
      <c r="S70" s="10">
        <f t="shared" si="5"/>
        <v>41693.36100694444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6"/>
        <v>110.9423</v>
      </c>
      <c r="O71" s="6">
        <f t="shared" si="7"/>
        <v>62.327134831460668</v>
      </c>
      <c r="P71" t="s">
        <v>8265</v>
      </c>
      <c r="Q71" t="s">
        <v>8267</v>
      </c>
      <c r="R71" s="10">
        <f t="shared" si="4"/>
        <v>40785.979456018518</v>
      </c>
      <c r="S71" s="10">
        <f t="shared" si="5"/>
        <v>40818.082638888889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6"/>
        <v>127.2</v>
      </c>
      <c r="O72" s="6">
        <f t="shared" si="7"/>
        <v>37.411764705882355</v>
      </c>
      <c r="P72" t="s">
        <v>8265</v>
      </c>
      <c r="Q72" t="s">
        <v>8267</v>
      </c>
      <c r="R72" s="10">
        <f t="shared" si="4"/>
        <v>40730.688020833331</v>
      </c>
      <c r="S72" s="10">
        <f t="shared" si="5"/>
        <v>40790.688020833331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6"/>
        <v>123.94444444444443</v>
      </c>
      <c r="O73" s="6">
        <f t="shared" si="7"/>
        <v>69.71875</v>
      </c>
      <c r="P73" t="s">
        <v>8265</v>
      </c>
      <c r="Q73" t="s">
        <v>8267</v>
      </c>
      <c r="R73" s="10">
        <f t="shared" si="4"/>
        <v>40997.063159722216</v>
      </c>
      <c r="S73" s="10">
        <f t="shared" si="5"/>
        <v>41057.063159722216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6"/>
        <v>108.40909090909091</v>
      </c>
      <c r="O74" s="6">
        <f t="shared" si="7"/>
        <v>58.170731707317074</v>
      </c>
      <c r="P74" t="s">
        <v>8265</v>
      </c>
      <c r="Q74" t="s">
        <v>8267</v>
      </c>
      <c r="R74" s="10">
        <f t="shared" si="4"/>
        <v>41207.801863425928</v>
      </c>
      <c r="S74" s="10">
        <f t="shared" si="5"/>
        <v>41227.791666666664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6"/>
        <v>100</v>
      </c>
      <c r="O75" s="6">
        <f t="shared" si="7"/>
        <v>50</v>
      </c>
      <c r="P75" t="s">
        <v>8265</v>
      </c>
      <c r="Q75" t="s">
        <v>8267</v>
      </c>
      <c r="R75" s="10">
        <f t="shared" si="4"/>
        <v>40587.548425925925</v>
      </c>
      <c r="S75" s="10">
        <f t="shared" si="5"/>
        <v>40665.957638888889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6"/>
        <v>112.93199999999999</v>
      </c>
      <c r="O76" s="6">
        <f t="shared" si="7"/>
        <v>19.471034482758618</v>
      </c>
      <c r="P76" t="s">
        <v>8265</v>
      </c>
      <c r="Q76" t="s">
        <v>8267</v>
      </c>
      <c r="R76" s="10">
        <f t="shared" si="4"/>
        <v>42360.278877314813</v>
      </c>
      <c r="S76" s="10">
        <f t="shared" si="5"/>
        <v>42390.278877314813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6"/>
        <v>115.42857142857143</v>
      </c>
      <c r="O77" s="6">
        <f t="shared" si="7"/>
        <v>85.957446808510639</v>
      </c>
      <c r="P77" t="s">
        <v>8265</v>
      </c>
      <c r="Q77" t="s">
        <v>8267</v>
      </c>
      <c r="R77" s="10">
        <f t="shared" si="4"/>
        <v>41357.000833333332</v>
      </c>
      <c r="S77" s="10">
        <f t="shared" si="5"/>
        <v>41387.000833333332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6"/>
        <v>153.33333333333334</v>
      </c>
      <c r="O78" s="6">
        <f t="shared" si="7"/>
        <v>30.666666666666668</v>
      </c>
      <c r="P78" t="s">
        <v>8265</v>
      </c>
      <c r="Q78" t="s">
        <v>8267</v>
      </c>
      <c r="R78" s="10">
        <f t="shared" si="4"/>
        <v>40844.483310185184</v>
      </c>
      <c r="S78" s="10">
        <f t="shared" si="5"/>
        <v>40904.524976851848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6"/>
        <v>392.5</v>
      </c>
      <c r="O79" s="6">
        <f t="shared" si="7"/>
        <v>60.384615384615387</v>
      </c>
      <c r="P79" t="s">
        <v>8265</v>
      </c>
      <c r="Q79" t="s">
        <v>8267</v>
      </c>
      <c r="R79" s="10">
        <f t="shared" si="4"/>
        <v>40996.936539351846</v>
      </c>
      <c r="S79" s="10">
        <f t="shared" si="5"/>
        <v>41049.915972222218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6"/>
        <v>2702</v>
      </c>
      <c r="O80" s="6">
        <f t="shared" si="7"/>
        <v>38.6</v>
      </c>
      <c r="P80" t="s">
        <v>8265</v>
      </c>
      <c r="Q80" t="s">
        <v>8267</v>
      </c>
      <c r="R80" s="10">
        <f t="shared" si="4"/>
        <v>42604.522233796299</v>
      </c>
      <c r="S80" s="10">
        <f t="shared" si="5"/>
        <v>42614.522233796299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6"/>
        <v>127</v>
      </c>
      <c r="O81" s="6">
        <f t="shared" si="7"/>
        <v>40.268292682926827</v>
      </c>
      <c r="P81" t="s">
        <v>8265</v>
      </c>
      <c r="Q81" t="s">
        <v>8267</v>
      </c>
      <c r="R81" s="10">
        <f t="shared" si="4"/>
        <v>41724.568206018514</v>
      </c>
      <c r="S81" s="10">
        <f t="shared" si="5"/>
        <v>41754.568206018514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6"/>
        <v>107.25</v>
      </c>
      <c r="O82" s="6">
        <f t="shared" si="7"/>
        <v>273.82978723404256</v>
      </c>
      <c r="P82" t="s">
        <v>8265</v>
      </c>
      <c r="Q82" t="s">
        <v>8267</v>
      </c>
      <c r="R82" s="10">
        <f t="shared" si="4"/>
        <v>41582.875648148147</v>
      </c>
      <c r="S82" s="10">
        <f t="shared" si="5"/>
        <v>41617.875648148147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6"/>
        <v>198</v>
      </c>
      <c r="O83" s="6">
        <f t="shared" si="7"/>
        <v>53.035714285714285</v>
      </c>
      <c r="P83" t="s">
        <v>8265</v>
      </c>
      <c r="Q83" t="s">
        <v>8267</v>
      </c>
      <c r="R83" s="10">
        <f t="shared" si="4"/>
        <v>41099.950543981475</v>
      </c>
      <c r="S83" s="10">
        <f t="shared" si="5"/>
        <v>41103.918055555558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6"/>
        <v>100.01249999999999</v>
      </c>
      <c r="O84" s="6">
        <f t="shared" si="7"/>
        <v>40.005000000000003</v>
      </c>
      <c r="P84" t="s">
        <v>8265</v>
      </c>
      <c r="Q84" t="s">
        <v>8267</v>
      </c>
      <c r="R84" s="10">
        <f t="shared" si="4"/>
        <v>40795.611817129626</v>
      </c>
      <c r="S84" s="10">
        <f t="shared" si="5"/>
        <v>40825.611817129626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6"/>
        <v>102.49999999999999</v>
      </c>
      <c r="O85" s="6">
        <f t="shared" si="7"/>
        <v>15.76923076923077</v>
      </c>
      <c r="P85" t="s">
        <v>8265</v>
      </c>
      <c r="Q85" t="s">
        <v>8267</v>
      </c>
      <c r="R85" s="10">
        <f t="shared" si="4"/>
        <v>42042.407280092586</v>
      </c>
      <c r="S85" s="10">
        <f t="shared" si="5"/>
        <v>42057.270833333336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6"/>
        <v>100</v>
      </c>
      <c r="O86" s="6">
        <f t="shared" si="7"/>
        <v>71.428571428571431</v>
      </c>
      <c r="P86" t="s">
        <v>8265</v>
      </c>
      <c r="Q86" t="s">
        <v>8267</v>
      </c>
      <c r="R86" s="10">
        <f t="shared" si="4"/>
        <v>40648.54960648148</v>
      </c>
      <c r="S86" s="10">
        <f t="shared" si="5"/>
        <v>40678.54960648148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6"/>
        <v>125.49999999999999</v>
      </c>
      <c r="O87" s="6">
        <f t="shared" si="7"/>
        <v>71.714285714285708</v>
      </c>
      <c r="P87" t="s">
        <v>8265</v>
      </c>
      <c r="Q87" t="s">
        <v>8267</v>
      </c>
      <c r="R87" s="10">
        <f t="shared" si="4"/>
        <v>40778.917094907403</v>
      </c>
      <c r="S87" s="10">
        <f t="shared" si="5"/>
        <v>40808.917094907403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6"/>
        <v>106.46666666666667</v>
      </c>
      <c r="O88" s="6">
        <f t="shared" si="7"/>
        <v>375.76470588235293</v>
      </c>
      <c r="P88" t="s">
        <v>8265</v>
      </c>
      <c r="Q88" t="s">
        <v>8267</v>
      </c>
      <c r="R88" s="10">
        <f t="shared" si="4"/>
        <v>42291.347743055558</v>
      </c>
      <c r="S88" s="10">
        <f t="shared" si="5"/>
        <v>42365.389409722215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6"/>
        <v>104.60000000000001</v>
      </c>
      <c r="O89" s="6">
        <f t="shared" si="7"/>
        <v>104.6</v>
      </c>
      <c r="P89" t="s">
        <v>8265</v>
      </c>
      <c r="Q89" t="s">
        <v>8267</v>
      </c>
      <c r="R89" s="10">
        <f t="shared" si="4"/>
        <v>40322.331053240741</v>
      </c>
      <c r="S89" s="10">
        <f t="shared" si="5"/>
        <v>40331.861805555549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6"/>
        <v>102.85714285714285</v>
      </c>
      <c r="O90" s="6">
        <f t="shared" si="7"/>
        <v>60</v>
      </c>
      <c r="P90" t="s">
        <v>8265</v>
      </c>
      <c r="Q90" t="s">
        <v>8267</v>
      </c>
      <c r="R90" s="10">
        <f t="shared" si="4"/>
        <v>41786.450590277775</v>
      </c>
      <c r="S90" s="10">
        <f t="shared" si="5"/>
        <v>41812.450590277775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6"/>
        <v>115.06666666666668</v>
      </c>
      <c r="O91" s="6">
        <f t="shared" si="7"/>
        <v>123.28571428571429</v>
      </c>
      <c r="P91" t="s">
        <v>8265</v>
      </c>
      <c r="Q91" t="s">
        <v>8267</v>
      </c>
      <c r="R91" s="10">
        <f t="shared" si="4"/>
        <v>41402.543888888882</v>
      </c>
      <c r="S91" s="10">
        <f t="shared" si="5"/>
        <v>41427.543888888882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6"/>
        <v>100.4</v>
      </c>
      <c r="O92" s="6">
        <f t="shared" si="7"/>
        <v>31.375</v>
      </c>
      <c r="P92" t="s">
        <v>8265</v>
      </c>
      <c r="Q92" t="s">
        <v>8267</v>
      </c>
      <c r="R92" s="10">
        <f t="shared" si="4"/>
        <v>40706.089108796295</v>
      </c>
      <c r="S92" s="10">
        <f t="shared" si="5"/>
        <v>40736.089108796295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6"/>
        <v>120</v>
      </c>
      <c r="O93" s="6">
        <f t="shared" si="7"/>
        <v>78.260869565217391</v>
      </c>
      <c r="P93" t="s">
        <v>8265</v>
      </c>
      <c r="Q93" t="s">
        <v>8267</v>
      </c>
      <c r="R93" s="10">
        <f t="shared" si="4"/>
        <v>40619.194027777776</v>
      </c>
      <c r="S93" s="10">
        <f t="shared" si="5"/>
        <v>40680.194027777776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6"/>
        <v>105.2</v>
      </c>
      <c r="O94" s="6">
        <f t="shared" si="7"/>
        <v>122.32558139534883</v>
      </c>
      <c r="P94" t="s">
        <v>8265</v>
      </c>
      <c r="Q94" t="s">
        <v>8267</v>
      </c>
      <c r="R94" s="10">
        <f t="shared" si="4"/>
        <v>42720.990543981483</v>
      </c>
      <c r="S94" s="10">
        <f t="shared" si="5"/>
        <v>42767.124999999993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6"/>
        <v>110.60000000000001</v>
      </c>
      <c r="O95" s="6">
        <f t="shared" si="7"/>
        <v>73.733333333333334</v>
      </c>
      <c r="P95" t="s">
        <v>8265</v>
      </c>
      <c r="Q95" t="s">
        <v>8267</v>
      </c>
      <c r="R95" s="10">
        <f t="shared" si="4"/>
        <v>41065.649733796294</v>
      </c>
      <c r="S95" s="10">
        <f t="shared" si="5"/>
        <v>41093.666666666664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6"/>
        <v>104</v>
      </c>
      <c r="O96" s="6">
        <f t="shared" si="7"/>
        <v>21.666666666666668</v>
      </c>
      <c r="P96" t="s">
        <v>8265</v>
      </c>
      <c r="Q96" t="s">
        <v>8267</v>
      </c>
      <c r="R96" s="10">
        <f t="shared" si="4"/>
        <v>41716.509513888886</v>
      </c>
      <c r="S96" s="10">
        <f t="shared" si="5"/>
        <v>41736.509513888886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6"/>
        <v>131.42857142857142</v>
      </c>
      <c r="O97" s="6">
        <f t="shared" si="7"/>
        <v>21.904761904761905</v>
      </c>
      <c r="P97" t="s">
        <v>8265</v>
      </c>
      <c r="Q97" t="s">
        <v>8267</v>
      </c>
      <c r="R97" s="10">
        <f t="shared" si="4"/>
        <v>40934.796770833331</v>
      </c>
      <c r="S97" s="10">
        <f t="shared" si="5"/>
        <v>40964.796770833331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6"/>
        <v>114.66666666666667</v>
      </c>
      <c r="O98" s="6">
        <f t="shared" si="7"/>
        <v>50.588235294117645</v>
      </c>
      <c r="P98" t="s">
        <v>8265</v>
      </c>
      <c r="Q98" t="s">
        <v>8267</v>
      </c>
      <c r="R98" s="10">
        <f t="shared" si="4"/>
        <v>40324.45417824074</v>
      </c>
      <c r="S98" s="10">
        <f t="shared" si="5"/>
        <v>40390.916666666664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6"/>
        <v>106.25</v>
      </c>
      <c r="O99" s="6">
        <f t="shared" si="7"/>
        <v>53.125</v>
      </c>
      <c r="P99" t="s">
        <v>8265</v>
      </c>
      <c r="Q99" t="s">
        <v>8267</v>
      </c>
      <c r="R99" s="10">
        <f t="shared" si="4"/>
        <v>40705.926874999997</v>
      </c>
      <c r="S99" s="10">
        <f t="shared" si="5"/>
        <v>40735.926874999997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6"/>
        <v>106.25</v>
      </c>
      <c r="O100" s="6">
        <f t="shared" si="7"/>
        <v>56.666666666666664</v>
      </c>
      <c r="P100" t="s">
        <v>8265</v>
      </c>
      <c r="Q100" t="s">
        <v>8267</v>
      </c>
      <c r="R100" s="10">
        <f t="shared" si="4"/>
        <v>41214.586504629631</v>
      </c>
      <c r="S100" s="10">
        <f t="shared" si="5"/>
        <v>41250.770833333328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6"/>
        <v>106.01933333333334</v>
      </c>
      <c r="O101" s="6">
        <f t="shared" si="7"/>
        <v>40.776666666666664</v>
      </c>
      <c r="P101" t="s">
        <v>8265</v>
      </c>
      <c r="Q101" t="s">
        <v>8267</v>
      </c>
      <c r="R101" s="10">
        <f t="shared" si="4"/>
        <v>41631.694432870368</v>
      </c>
      <c r="S101" s="10">
        <f t="shared" si="5"/>
        <v>41661.694432870368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6"/>
        <v>100</v>
      </c>
      <c r="O102" s="6">
        <f t="shared" si="7"/>
        <v>192.30769230769232</v>
      </c>
      <c r="P102" t="s">
        <v>8265</v>
      </c>
      <c r="Q102" t="s">
        <v>8267</v>
      </c>
      <c r="R102" s="10">
        <f t="shared" si="4"/>
        <v>41197.544976851852</v>
      </c>
      <c r="S102" s="10">
        <f t="shared" si="5"/>
        <v>41217.586643518516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6"/>
        <v>100</v>
      </c>
      <c r="O103" s="6">
        <f t="shared" si="7"/>
        <v>100</v>
      </c>
      <c r="P103" t="s">
        <v>8265</v>
      </c>
      <c r="Q103" t="s">
        <v>8267</v>
      </c>
      <c r="R103" s="10">
        <f t="shared" si="4"/>
        <v>41274.568402777775</v>
      </c>
      <c r="S103" s="10">
        <f t="shared" si="5"/>
        <v>41298.568402777775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6"/>
        <v>127.75000000000001</v>
      </c>
      <c r="O104" s="6">
        <f t="shared" si="7"/>
        <v>117.92307692307692</v>
      </c>
      <c r="P104" t="s">
        <v>8265</v>
      </c>
      <c r="Q104" t="s">
        <v>8267</v>
      </c>
      <c r="R104" s="10">
        <f t="shared" si="4"/>
        <v>40504.922835648147</v>
      </c>
      <c r="S104" s="10">
        <f t="shared" si="5"/>
        <v>40534.922835648147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6"/>
        <v>105.15384615384616</v>
      </c>
      <c r="O105" s="6">
        <f t="shared" si="7"/>
        <v>27.897959183673468</v>
      </c>
      <c r="P105" t="s">
        <v>8265</v>
      </c>
      <c r="Q105" t="s">
        <v>8267</v>
      </c>
      <c r="R105" s="10">
        <f t="shared" si="4"/>
        <v>41682.597569444442</v>
      </c>
      <c r="S105" s="10">
        <f t="shared" si="5"/>
        <v>41705.597569444442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6"/>
        <v>120</v>
      </c>
      <c r="O106" s="6">
        <f t="shared" si="7"/>
        <v>60</v>
      </c>
      <c r="P106" t="s">
        <v>8265</v>
      </c>
      <c r="Q106" t="s">
        <v>8267</v>
      </c>
      <c r="R106" s="10">
        <f t="shared" si="4"/>
        <v>40612.486874999995</v>
      </c>
      <c r="S106" s="10">
        <f t="shared" si="5"/>
        <v>40635.833333333328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6"/>
        <v>107.40909090909089</v>
      </c>
      <c r="O107" s="6">
        <f t="shared" si="7"/>
        <v>39.383333333333333</v>
      </c>
      <c r="P107" t="s">
        <v>8265</v>
      </c>
      <c r="Q107" t="s">
        <v>8267</v>
      </c>
      <c r="R107" s="10">
        <f t="shared" si="4"/>
        <v>42485.516435185178</v>
      </c>
      <c r="S107" s="10">
        <f t="shared" si="5"/>
        <v>42503.791666666664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6"/>
        <v>100.49999999999999</v>
      </c>
      <c r="O108" s="6">
        <f t="shared" si="7"/>
        <v>186.11111111111111</v>
      </c>
      <c r="P108" t="s">
        <v>8265</v>
      </c>
      <c r="Q108" t="s">
        <v>8267</v>
      </c>
      <c r="R108" s="10">
        <f t="shared" si="4"/>
        <v>40987.568298611106</v>
      </c>
      <c r="S108" s="10">
        <f t="shared" si="5"/>
        <v>41001.568298611106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6"/>
        <v>102.46666666666667</v>
      </c>
      <c r="O109" s="6">
        <f t="shared" si="7"/>
        <v>111.37681159420291</v>
      </c>
      <c r="P109" t="s">
        <v>8265</v>
      </c>
      <c r="Q109" t="s">
        <v>8267</v>
      </c>
      <c r="R109" s="10">
        <f t="shared" si="4"/>
        <v>40635.774155092593</v>
      </c>
      <c r="S109" s="10">
        <f t="shared" si="5"/>
        <v>40657.774155092593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6"/>
        <v>246.66666666666669</v>
      </c>
      <c r="O110" s="6">
        <f t="shared" si="7"/>
        <v>78.723404255319153</v>
      </c>
      <c r="P110" t="s">
        <v>8265</v>
      </c>
      <c r="Q110" t="s">
        <v>8267</v>
      </c>
      <c r="R110" s="10">
        <f t="shared" si="4"/>
        <v>41365.404745370368</v>
      </c>
      <c r="S110" s="10">
        <f t="shared" si="5"/>
        <v>41425.404745370368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6"/>
        <v>219.49999999999997</v>
      </c>
      <c r="O111" s="6">
        <f t="shared" si="7"/>
        <v>46.702127659574465</v>
      </c>
      <c r="P111" t="s">
        <v>8265</v>
      </c>
      <c r="Q111" t="s">
        <v>8267</v>
      </c>
      <c r="R111" s="10">
        <f t="shared" si="4"/>
        <v>40569.817476851851</v>
      </c>
      <c r="S111" s="10">
        <f t="shared" si="5"/>
        <v>40599.817476851851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6"/>
        <v>130.76923076923077</v>
      </c>
      <c r="O112" s="6">
        <f t="shared" si="7"/>
        <v>65.384615384615387</v>
      </c>
      <c r="P112" t="s">
        <v>8265</v>
      </c>
      <c r="Q112" t="s">
        <v>8267</v>
      </c>
      <c r="R112" s="10">
        <f t="shared" si="4"/>
        <v>41557.741354166668</v>
      </c>
      <c r="S112" s="10">
        <f t="shared" si="5"/>
        <v>41592.040972222218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6"/>
        <v>154.57142857142858</v>
      </c>
      <c r="O113" s="6">
        <f t="shared" si="7"/>
        <v>102.0754716981132</v>
      </c>
      <c r="P113" t="s">
        <v>8265</v>
      </c>
      <c r="Q113" t="s">
        <v>8267</v>
      </c>
      <c r="R113" s="10">
        <f t="shared" si="4"/>
        <v>42125.124849537031</v>
      </c>
      <c r="S113" s="10">
        <f t="shared" si="5"/>
        <v>42155.124849537031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6"/>
        <v>104</v>
      </c>
      <c r="O114" s="6">
        <f t="shared" si="7"/>
        <v>64.197530864197532</v>
      </c>
      <c r="P114" t="s">
        <v>8265</v>
      </c>
      <c r="Q114" t="s">
        <v>8267</v>
      </c>
      <c r="R114" s="10">
        <f t="shared" si="4"/>
        <v>41717.834699074076</v>
      </c>
      <c r="S114" s="10">
        <f t="shared" si="5"/>
        <v>41741.875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6"/>
        <v>141</v>
      </c>
      <c r="O115" s="6">
        <f t="shared" si="7"/>
        <v>90.384615384615387</v>
      </c>
      <c r="P115" t="s">
        <v>8265</v>
      </c>
      <c r="Q115" t="s">
        <v>8267</v>
      </c>
      <c r="R115" s="10">
        <f t="shared" si="4"/>
        <v>40753.550092592588</v>
      </c>
      <c r="S115" s="10">
        <f t="shared" si="5"/>
        <v>40761.416666666664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6"/>
        <v>103.33333333333334</v>
      </c>
      <c r="O116" s="6">
        <f t="shared" si="7"/>
        <v>88.571428571428569</v>
      </c>
      <c r="P116" t="s">
        <v>8265</v>
      </c>
      <c r="Q116" t="s">
        <v>8267</v>
      </c>
      <c r="R116" s="10">
        <f t="shared" si="4"/>
        <v>40861.065833333334</v>
      </c>
      <c r="S116" s="10">
        <f t="shared" si="5"/>
        <v>40921.065833333334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6"/>
        <v>140.44444444444443</v>
      </c>
      <c r="O117" s="6">
        <f t="shared" si="7"/>
        <v>28.727272727272727</v>
      </c>
      <c r="P117" t="s">
        <v>8265</v>
      </c>
      <c r="Q117" t="s">
        <v>8267</v>
      </c>
      <c r="R117" s="10">
        <f t="shared" si="4"/>
        <v>40918.530601851853</v>
      </c>
      <c r="S117" s="10">
        <f t="shared" si="5"/>
        <v>40943.530601851853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6"/>
        <v>113.65714285714286</v>
      </c>
      <c r="O118" s="6">
        <f t="shared" si="7"/>
        <v>69.78947368421052</v>
      </c>
      <c r="P118" t="s">
        <v>8265</v>
      </c>
      <c r="Q118" t="s">
        <v>8267</v>
      </c>
      <c r="R118" s="10">
        <f t="shared" si="4"/>
        <v>40595.288831018515</v>
      </c>
      <c r="S118" s="10">
        <f t="shared" si="5"/>
        <v>40641.247164351851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6"/>
        <v>100.49377777777779</v>
      </c>
      <c r="O119" s="6">
        <f t="shared" si="7"/>
        <v>167.48962962962963</v>
      </c>
      <c r="P119" t="s">
        <v>8265</v>
      </c>
      <c r="Q119" t="s">
        <v>8267</v>
      </c>
      <c r="R119" s="10">
        <f t="shared" si="4"/>
        <v>40248.626666666663</v>
      </c>
      <c r="S119" s="10">
        <f t="shared" si="5"/>
        <v>40338.583333333328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6"/>
        <v>113.03159999999998</v>
      </c>
      <c r="O120" s="6">
        <f t="shared" si="7"/>
        <v>144.91230769230768</v>
      </c>
      <c r="P120" t="s">
        <v>8265</v>
      </c>
      <c r="Q120" t="s">
        <v>8267</v>
      </c>
      <c r="R120" s="10">
        <f t="shared" si="4"/>
        <v>40722.845324074071</v>
      </c>
      <c r="S120" s="10">
        <f t="shared" si="5"/>
        <v>40752.845324074071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6"/>
        <v>104.55692307692308</v>
      </c>
      <c r="O121" s="6">
        <f t="shared" si="7"/>
        <v>91.840540540540545</v>
      </c>
      <c r="P121" t="s">
        <v>8265</v>
      </c>
      <c r="Q121" t="s">
        <v>8267</v>
      </c>
      <c r="R121" s="10">
        <f t="shared" si="4"/>
        <v>40738.860949074071</v>
      </c>
      <c r="S121" s="10">
        <f t="shared" si="5"/>
        <v>40768.75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6"/>
        <v>1.4285714285714287E-2</v>
      </c>
      <c r="O122" s="6">
        <f t="shared" si="7"/>
        <v>10</v>
      </c>
      <c r="P122" t="s">
        <v>8265</v>
      </c>
      <c r="Q122" t="s">
        <v>8268</v>
      </c>
      <c r="R122" s="10">
        <f t="shared" si="4"/>
        <v>42615.841516203705</v>
      </c>
      <c r="S122" s="10">
        <f t="shared" si="5"/>
        <v>42645.841516203705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6"/>
        <v>3.3333333333333333E-2</v>
      </c>
      <c r="O123" s="6">
        <f t="shared" si="7"/>
        <v>1</v>
      </c>
      <c r="P123" t="s">
        <v>8265</v>
      </c>
      <c r="Q123" t="s">
        <v>8268</v>
      </c>
      <c r="R123" s="10">
        <f t="shared" si="4"/>
        <v>42096.496643518512</v>
      </c>
      <c r="S123" s="10">
        <f t="shared" si="5"/>
        <v>42112.219444444439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6"/>
        <v>0</v>
      </c>
      <c r="O124" s="6" t="e">
        <f t="shared" si="7"/>
        <v>#DIV/0!</v>
      </c>
      <c r="P124" t="s">
        <v>8265</v>
      </c>
      <c r="Q124" t="s">
        <v>8268</v>
      </c>
      <c r="R124" s="10">
        <f t="shared" si="4"/>
        <v>42593.223460648143</v>
      </c>
      <c r="S124" s="10">
        <f t="shared" si="5"/>
        <v>42653.223460648143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6"/>
        <v>0.27454545454545454</v>
      </c>
      <c r="O125" s="6">
        <f t="shared" si="7"/>
        <v>25.166666666666668</v>
      </c>
      <c r="P125" t="s">
        <v>8265</v>
      </c>
      <c r="Q125" t="s">
        <v>8268</v>
      </c>
      <c r="R125" s="10">
        <f t="shared" si="4"/>
        <v>41904.573657407404</v>
      </c>
      <c r="S125" s="10">
        <f t="shared" si="5"/>
        <v>41940.708333333328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6"/>
        <v>0</v>
      </c>
      <c r="O126" s="6" t="e">
        <f t="shared" si="7"/>
        <v>#DIV/0!</v>
      </c>
      <c r="P126" t="s">
        <v>8265</v>
      </c>
      <c r="Q126" t="s">
        <v>8268</v>
      </c>
      <c r="R126" s="10">
        <f t="shared" si="4"/>
        <v>42114.720393518517</v>
      </c>
      <c r="S126" s="10">
        <f t="shared" si="5"/>
        <v>42139.720393518517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6"/>
        <v>14.000000000000002</v>
      </c>
      <c r="O127" s="6">
        <f t="shared" si="7"/>
        <v>11.666666666666666</v>
      </c>
      <c r="P127" t="s">
        <v>8265</v>
      </c>
      <c r="Q127" t="s">
        <v>8268</v>
      </c>
      <c r="R127" s="10">
        <f t="shared" si="4"/>
        <v>42709.78564814815</v>
      </c>
      <c r="S127" s="10">
        <f t="shared" si="5"/>
        <v>42769.78564814815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6"/>
        <v>5.548</v>
      </c>
      <c r="O128" s="6">
        <f t="shared" si="7"/>
        <v>106.69230769230769</v>
      </c>
      <c r="P128" t="s">
        <v>8265</v>
      </c>
      <c r="Q128" t="s">
        <v>8268</v>
      </c>
      <c r="R128" s="10">
        <f t="shared" si="4"/>
        <v>42135.381215277775</v>
      </c>
      <c r="S128" s="10">
        <f t="shared" si="5"/>
        <v>42165.874999999993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6"/>
        <v>2.375</v>
      </c>
      <c r="O129" s="6">
        <f t="shared" si="7"/>
        <v>47.5</v>
      </c>
      <c r="P129" t="s">
        <v>8265</v>
      </c>
      <c r="Q129" t="s">
        <v>8268</v>
      </c>
      <c r="R129" s="10">
        <f t="shared" si="4"/>
        <v>42067.415983796294</v>
      </c>
      <c r="S129" s="10">
        <f t="shared" si="5"/>
        <v>42097.37431712963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6"/>
        <v>1.867</v>
      </c>
      <c r="O130" s="6">
        <f t="shared" si="7"/>
        <v>311.16666666666669</v>
      </c>
      <c r="P130" t="s">
        <v>8265</v>
      </c>
      <c r="Q130" t="s">
        <v>8268</v>
      </c>
      <c r="R130" s="10">
        <f t="shared" ref="R130:R193" si="8">(J130/86400)+25569+(-5/24)</f>
        <v>42628.019594907404</v>
      </c>
      <c r="S130" s="10">
        <f t="shared" ref="S130:S193" si="9">(I130/86400)+25569+(-5/24)</f>
        <v>42663.019594907404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10">E131/D131*100</f>
        <v>0</v>
      </c>
      <c r="O131" s="6" t="e">
        <f t="shared" ref="O131:O194" si="11">E131/L131</f>
        <v>#DIV/0!</v>
      </c>
      <c r="P131" t="s">
        <v>8265</v>
      </c>
      <c r="Q131" t="s">
        <v>8268</v>
      </c>
      <c r="R131" s="10">
        <f t="shared" si="8"/>
        <v>41882.728969907403</v>
      </c>
      <c r="S131" s="10">
        <f t="shared" si="9"/>
        <v>41942.728969907403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10"/>
        <v>0</v>
      </c>
      <c r="O132" s="6" t="e">
        <f t="shared" si="11"/>
        <v>#DIV/0!</v>
      </c>
      <c r="P132" t="s">
        <v>8265</v>
      </c>
      <c r="Q132" t="s">
        <v>8268</v>
      </c>
      <c r="R132" s="10">
        <f t="shared" si="8"/>
        <v>41778.707083333335</v>
      </c>
      <c r="S132" s="10">
        <f t="shared" si="9"/>
        <v>41806.636111111111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10"/>
        <v>0</v>
      </c>
      <c r="O133" s="6" t="e">
        <f t="shared" si="11"/>
        <v>#DIV/0!</v>
      </c>
      <c r="P133" t="s">
        <v>8265</v>
      </c>
      <c r="Q133" t="s">
        <v>8268</v>
      </c>
      <c r="R133" s="10">
        <f t="shared" si="8"/>
        <v>42541.629178240742</v>
      </c>
      <c r="S133" s="10">
        <f t="shared" si="9"/>
        <v>42556.791666666664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0"/>
        <v>9.5687499999999996</v>
      </c>
      <c r="O134" s="6">
        <f t="shared" si="11"/>
        <v>94.506172839506178</v>
      </c>
      <c r="P134" t="s">
        <v>8265</v>
      </c>
      <c r="Q134" t="s">
        <v>8268</v>
      </c>
      <c r="R134" s="10">
        <f t="shared" si="8"/>
        <v>41905.60424768518</v>
      </c>
      <c r="S134" s="10">
        <f t="shared" si="9"/>
        <v>41950.645914351851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0"/>
        <v>0</v>
      </c>
      <c r="O135" s="6" t="e">
        <f t="shared" si="11"/>
        <v>#DIV/0!</v>
      </c>
      <c r="P135" t="s">
        <v>8265</v>
      </c>
      <c r="Q135" t="s">
        <v>8268</v>
      </c>
      <c r="R135" s="10">
        <f t="shared" si="8"/>
        <v>42491.599351851844</v>
      </c>
      <c r="S135" s="10">
        <f t="shared" si="9"/>
        <v>42521.521527777775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0"/>
        <v>0</v>
      </c>
      <c r="O136" s="6" t="e">
        <f t="shared" si="11"/>
        <v>#DIV/0!</v>
      </c>
      <c r="P136" t="s">
        <v>8265</v>
      </c>
      <c r="Q136" t="s">
        <v>8268</v>
      </c>
      <c r="R136" s="10">
        <f t="shared" si="8"/>
        <v>42221.701597222222</v>
      </c>
      <c r="S136" s="10">
        <f t="shared" si="9"/>
        <v>42251.499999999993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0"/>
        <v>13.433333333333334</v>
      </c>
      <c r="O137" s="6">
        <f t="shared" si="11"/>
        <v>80.599999999999994</v>
      </c>
      <c r="P137" t="s">
        <v>8265</v>
      </c>
      <c r="Q137" t="s">
        <v>8268</v>
      </c>
      <c r="R137" s="10">
        <f t="shared" si="8"/>
        <v>41788.173576388886</v>
      </c>
      <c r="S137" s="10">
        <f t="shared" si="9"/>
        <v>41821.583333333328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0"/>
        <v>0</v>
      </c>
      <c r="O138" s="6" t="e">
        <f t="shared" si="11"/>
        <v>#DIV/0!</v>
      </c>
      <c r="P138" t="s">
        <v>8265</v>
      </c>
      <c r="Q138" t="s">
        <v>8268</v>
      </c>
      <c r="R138" s="10">
        <f t="shared" si="8"/>
        <v>42096.201782407406</v>
      </c>
      <c r="S138" s="10">
        <f t="shared" si="9"/>
        <v>42140.219444444439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0"/>
        <v>0</v>
      </c>
      <c r="O139" s="6" t="e">
        <f t="shared" si="11"/>
        <v>#DIV/0!</v>
      </c>
      <c r="P139" t="s">
        <v>8265</v>
      </c>
      <c r="Q139" t="s">
        <v>8268</v>
      </c>
      <c r="R139" s="10">
        <f t="shared" si="8"/>
        <v>42239.365659722222</v>
      </c>
      <c r="S139" s="10">
        <f t="shared" si="9"/>
        <v>42289.365659722222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0"/>
        <v>3.1413333333333333</v>
      </c>
      <c r="O140" s="6">
        <f t="shared" si="11"/>
        <v>81.241379310344826</v>
      </c>
      <c r="P140" t="s">
        <v>8265</v>
      </c>
      <c r="Q140" t="s">
        <v>8268</v>
      </c>
      <c r="R140" s="10">
        <f t="shared" si="8"/>
        <v>42186.049085648141</v>
      </c>
      <c r="S140" s="10">
        <f t="shared" si="9"/>
        <v>42216.999305555553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0"/>
        <v>100</v>
      </c>
      <c r="O141" s="6">
        <f t="shared" si="11"/>
        <v>500</v>
      </c>
      <c r="P141" t="s">
        <v>8265</v>
      </c>
      <c r="Q141" t="s">
        <v>8268</v>
      </c>
      <c r="R141" s="10">
        <f t="shared" si="8"/>
        <v>42187.712638888886</v>
      </c>
      <c r="S141" s="10">
        <f t="shared" si="9"/>
        <v>42197.712638888886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0"/>
        <v>0</v>
      </c>
      <c r="O142" s="6" t="e">
        <f t="shared" si="11"/>
        <v>#DIV/0!</v>
      </c>
      <c r="P142" t="s">
        <v>8265</v>
      </c>
      <c r="Q142" t="s">
        <v>8268</v>
      </c>
      <c r="R142" s="10">
        <f t="shared" si="8"/>
        <v>42052.989953703705</v>
      </c>
      <c r="S142" s="10">
        <f t="shared" si="9"/>
        <v>42082.948287037034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0"/>
        <v>10.775</v>
      </c>
      <c r="O143" s="6">
        <f t="shared" si="11"/>
        <v>46.178571428571431</v>
      </c>
      <c r="P143" t="s">
        <v>8265</v>
      </c>
      <c r="Q143" t="s">
        <v>8268</v>
      </c>
      <c r="R143" s="10">
        <f t="shared" si="8"/>
        <v>42109.944710648146</v>
      </c>
      <c r="S143" s="10">
        <f t="shared" si="9"/>
        <v>42154.944710648146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0"/>
        <v>0.33333333333333337</v>
      </c>
      <c r="O144" s="6">
        <f t="shared" si="11"/>
        <v>10</v>
      </c>
      <c r="P144" t="s">
        <v>8265</v>
      </c>
      <c r="Q144" t="s">
        <v>8268</v>
      </c>
      <c r="R144" s="10">
        <f t="shared" si="8"/>
        <v>41938.684930555552</v>
      </c>
      <c r="S144" s="10">
        <f t="shared" si="9"/>
        <v>41959.726597222216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0"/>
        <v>0</v>
      </c>
      <c r="O145" s="6" t="e">
        <f t="shared" si="11"/>
        <v>#DIV/0!</v>
      </c>
      <c r="P145" t="s">
        <v>8265</v>
      </c>
      <c r="Q145" t="s">
        <v>8268</v>
      </c>
      <c r="R145" s="10">
        <f t="shared" si="8"/>
        <v>42558.855810185181</v>
      </c>
      <c r="S145" s="10">
        <f t="shared" si="9"/>
        <v>42616.038194444445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0"/>
        <v>27.6</v>
      </c>
      <c r="O146" s="6">
        <f t="shared" si="11"/>
        <v>55.945945945945944</v>
      </c>
      <c r="P146" t="s">
        <v>8265</v>
      </c>
      <c r="Q146" t="s">
        <v>8268</v>
      </c>
      <c r="R146" s="10">
        <f t="shared" si="8"/>
        <v>42047.554074074076</v>
      </c>
      <c r="S146" s="10">
        <f t="shared" si="9"/>
        <v>42107.512407407405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0"/>
        <v>7.5111111111111111</v>
      </c>
      <c r="O147" s="6">
        <f t="shared" si="11"/>
        <v>37.555555555555557</v>
      </c>
      <c r="P147" t="s">
        <v>8265</v>
      </c>
      <c r="Q147" t="s">
        <v>8268</v>
      </c>
      <c r="R147" s="10">
        <f t="shared" si="8"/>
        <v>42200.333935185183</v>
      </c>
      <c r="S147" s="10">
        <f t="shared" si="9"/>
        <v>42227.333935185183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0"/>
        <v>0.57499999999999996</v>
      </c>
      <c r="O148" s="6">
        <f t="shared" si="11"/>
        <v>38.333333333333336</v>
      </c>
      <c r="P148" t="s">
        <v>8265</v>
      </c>
      <c r="Q148" t="s">
        <v>8268</v>
      </c>
      <c r="R148" s="10">
        <f t="shared" si="8"/>
        <v>42692.807847222219</v>
      </c>
      <c r="S148" s="10">
        <f t="shared" si="9"/>
        <v>42752.807847222219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0"/>
        <v>0</v>
      </c>
      <c r="O149" s="6" t="e">
        <f t="shared" si="11"/>
        <v>#DIV/0!</v>
      </c>
      <c r="P149" t="s">
        <v>8265</v>
      </c>
      <c r="Q149" t="s">
        <v>8268</v>
      </c>
      <c r="R149" s="10">
        <f t="shared" si="8"/>
        <v>41969.559490740743</v>
      </c>
      <c r="S149" s="10">
        <f t="shared" si="9"/>
        <v>42012.554166666661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0"/>
        <v>0.08</v>
      </c>
      <c r="O150" s="6">
        <f t="shared" si="11"/>
        <v>20</v>
      </c>
      <c r="P150" t="s">
        <v>8265</v>
      </c>
      <c r="Q150" t="s">
        <v>8268</v>
      </c>
      <c r="R150" s="10">
        <f t="shared" si="8"/>
        <v>42397.073333333326</v>
      </c>
      <c r="S150" s="10">
        <f t="shared" si="9"/>
        <v>42427.073333333326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0"/>
        <v>0.91999999999999993</v>
      </c>
      <c r="O151" s="6">
        <f t="shared" si="11"/>
        <v>15.333333333333334</v>
      </c>
      <c r="P151" t="s">
        <v>8265</v>
      </c>
      <c r="Q151" t="s">
        <v>8268</v>
      </c>
      <c r="R151" s="10">
        <f t="shared" si="8"/>
        <v>41967.963773148142</v>
      </c>
      <c r="S151" s="10">
        <f t="shared" si="9"/>
        <v>41998.124999999993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0"/>
        <v>23.163076923076922</v>
      </c>
      <c r="O152" s="6">
        <f t="shared" si="11"/>
        <v>449.43283582089555</v>
      </c>
      <c r="P152" t="s">
        <v>8265</v>
      </c>
      <c r="Q152" t="s">
        <v>8268</v>
      </c>
      <c r="R152" s="10">
        <f t="shared" si="8"/>
        <v>42089.95349537037</v>
      </c>
      <c r="S152" s="10">
        <f t="shared" si="9"/>
        <v>42149.95349537037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0"/>
        <v>5.5999999999999994E-2</v>
      </c>
      <c r="O153" s="6">
        <f t="shared" si="11"/>
        <v>28</v>
      </c>
      <c r="P153" t="s">
        <v>8265</v>
      </c>
      <c r="Q153" t="s">
        <v>8268</v>
      </c>
      <c r="R153" s="10">
        <f t="shared" si="8"/>
        <v>42113.342488425922</v>
      </c>
      <c r="S153" s="10">
        <f t="shared" si="9"/>
        <v>42173.342488425922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0"/>
        <v>7.8947368421052634E-3</v>
      </c>
      <c r="O154" s="6">
        <f t="shared" si="11"/>
        <v>15</v>
      </c>
      <c r="P154" t="s">
        <v>8265</v>
      </c>
      <c r="Q154" t="s">
        <v>8268</v>
      </c>
      <c r="R154" s="10">
        <f t="shared" si="8"/>
        <v>41874.869212962956</v>
      </c>
      <c r="S154" s="10">
        <f t="shared" si="9"/>
        <v>41904.869212962956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0"/>
        <v>0.71799999999999997</v>
      </c>
      <c r="O155" s="6">
        <f t="shared" si="11"/>
        <v>35.9</v>
      </c>
      <c r="P155" t="s">
        <v>8265</v>
      </c>
      <c r="Q155" t="s">
        <v>8268</v>
      </c>
      <c r="R155" s="10">
        <f t="shared" si="8"/>
        <v>41933.377824074072</v>
      </c>
      <c r="S155" s="10">
        <f t="shared" si="9"/>
        <v>41975.419490740744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0"/>
        <v>2.666666666666667</v>
      </c>
      <c r="O156" s="6">
        <f t="shared" si="11"/>
        <v>13.333333333333334</v>
      </c>
      <c r="P156" t="s">
        <v>8265</v>
      </c>
      <c r="Q156" t="s">
        <v>8268</v>
      </c>
      <c r="R156" s="10">
        <f t="shared" si="8"/>
        <v>42115.339062499996</v>
      </c>
      <c r="S156" s="10">
        <f t="shared" si="9"/>
        <v>42158.339062499996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0"/>
        <v>6.0000000000000001E-3</v>
      </c>
      <c r="O157" s="6">
        <f t="shared" si="11"/>
        <v>20.25</v>
      </c>
      <c r="P157" t="s">
        <v>8265</v>
      </c>
      <c r="Q157" t="s">
        <v>8268</v>
      </c>
      <c r="R157" s="10">
        <f t="shared" si="8"/>
        <v>42168.351099537038</v>
      </c>
      <c r="S157" s="10">
        <f t="shared" si="9"/>
        <v>42208.351099537038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0"/>
        <v>5.0999999999999996</v>
      </c>
      <c r="O158" s="6">
        <f t="shared" si="11"/>
        <v>119</v>
      </c>
      <c r="P158" t="s">
        <v>8265</v>
      </c>
      <c r="Q158" t="s">
        <v>8268</v>
      </c>
      <c r="R158" s="10">
        <f t="shared" si="8"/>
        <v>41793.916620370372</v>
      </c>
      <c r="S158" s="10">
        <f t="shared" si="9"/>
        <v>41853.916620370372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0"/>
        <v>0.26711185308848079</v>
      </c>
      <c r="O159" s="6">
        <f t="shared" si="11"/>
        <v>4</v>
      </c>
      <c r="P159" t="s">
        <v>8265</v>
      </c>
      <c r="Q159" t="s">
        <v>8268</v>
      </c>
      <c r="R159" s="10">
        <f t="shared" si="8"/>
        <v>42396.703379629624</v>
      </c>
      <c r="S159" s="10">
        <f t="shared" si="9"/>
        <v>42426.703379629624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0"/>
        <v>0</v>
      </c>
      <c r="O160" s="6" t="e">
        <f t="shared" si="11"/>
        <v>#DIV/0!</v>
      </c>
      <c r="P160" t="s">
        <v>8265</v>
      </c>
      <c r="Q160" t="s">
        <v>8268</v>
      </c>
      <c r="R160" s="10">
        <f t="shared" si="8"/>
        <v>41903.868379629625</v>
      </c>
      <c r="S160" s="10">
        <f t="shared" si="9"/>
        <v>41933.868379629625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0"/>
        <v>2E-3</v>
      </c>
      <c r="O161" s="6">
        <f t="shared" si="11"/>
        <v>10</v>
      </c>
      <c r="P161" t="s">
        <v>8265</v>
      </c>
      <c r="Q161" t="s">
        <v>8268</v>
      </c>
      <c r="R161" s="10">
        <f t="shared" si="8"/>
        <v>42514.226215277777</v>
      </c>
      <c r="S161" s="10">
        <f t="shared" si="9"/>
        <v>42554.226215277777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0"/>
        <v>0</v>
      </c>
      <c r="O162" s="6" t="e">
        <f t="shared" si="11"/>
        <v>#DIV/0!</v>
      </c>
      <c r="P162" t="s">
        <v>8265</v>
      </c>
      <c r="Q162" t="s">
        <v>8269</v>
      </c>
      <c r="R162" s="10">
        <f t="shared" si="8"/>
        <v>42171.70475694444</v>
      </c>
      <c r="S162" s="10">
        <f t="shared" si="9"/>
        <v>42231.70475694444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0"/>
        <v>0.01</v>
      </c>
      <c r="O163" s="6">
        <f t="shared" si="11"/>
        <v>5</v>
      </c>
      <c r="P163" t="s">
        <v>8265</v>
      </c>
      <c r="Q163" t="s">
        <v>8269</v>
      </c>
      <c r="R163" s="10">
        <f t="shared" si="8"/>
        <v>41792.479108796295</v>
      </c>
      <c r="S163" s="10">
        <f t="shared" si="9"/>
        <v>41822.479108796295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0"/>
        <v>15.535714285714286</v>
      </c>
      <c r="O164" s="6">
        <f t="shared" si="11"/>
        <v>43.5</v>
      </c>
      <c r="P164" t="s">
        <v>8265</v>
      </c>
      <c r="Q164" t="s">
        <v>8269</v>
      </c>
      <c r="R164" s="10">
        <f t="shared" si="8"/>
        <v>41834.91847222222</v>
      </c>
      <c r="S164" s="10">
        <f t="shared" si="9"/>
        <v>41867.779166666667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0"/>
        <v>0</v>
      </c>
      <c r="O165" s="6" t="e">
        <f t="shared" si="11"/>
        <v>#DIV/0!</v>
      </c>
      <c r="P165" t="s">
        <v>8265</v>
      </c>
      <c r="Q165" t="s">
        <v>8269</v>
      </c>
      <c r="R165" s="10">
        <f t="shared" si="8"/>
        <v>42243.752939814811</v>
      </c>
      <c r="S165" s="10">
        <f t="shared" si="9"/>
        <v>42277.791666666664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0"/>
        <v>0.53333333333333333</v>
      </c>
      <c r="O166" s="6">
        <f t="shared" si="11"/>
        <v>91.428571428571431</v>
      </c>
      <c r="P166" t="s">
        <v>8265</v>
      </c>
      <c r="Q166" t="s">
        <v>8269</v>
      </c>
      <c r="R166" s="10">
        <f t="shared" si="8"/>
        <v>41841.554409722223</v>
      </c>
      <c r="S166" s="10">
        <f t="shared" si="9"/>
        <v>41901.554409722223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0"/>
        <v>0</v>
      </c>
      <c r="O167" s="6" t="e">
        <f t="shared" si="11"/>
        <v>#DIV/0!</v>
      </c>
      <c r="P167" t="s">
        <v>8265</v>
      </c>
      <c r="Q167" t="s">
        <v>8269</v>
      </c>
      <c r="R167" s="10">
        <f t="shared" si="8"/>
        <v>42351.450509259252</v>
      </c>
      <c r="S167" s="10">
        <f t="shared" si="9"/>
        <v>42381.450509259252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0"/>
        <v>60</v>
      </c>
      <c r="O168" s="6">
        <f t="shared" si="11"/>
        <v>3000</v>
      </c>
      <c r="P168" t="s">
        <v>8265</v>
      </c>
      <c r="Q168" t="s">
        <v>8269</v>
      </c>
      <c r="R168" s="10">
        <f t="shared" si="8"/>
        <v>42720.867615740739</v>
      </c>
      <c r="S168" s="10">
        <f t="shared" si="9"/>
        <v>42750.867615740739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0"/>
        <v>0.01</v>
      </c>
      <c r="O169" s="6">
        <f t="shared" si="11"/>
        <v>5.5</v>
      </c>
      <c r="P169" t="s">
        <v>8265</v>
      </c>
      <c r="Q169" t="s">
        <v>8269</v>
      </c>
      <c r="R169" s="10">
        <f t="shared" si="8"/>
        <v>42160.719155092585</v>
      </c>
      <c r="S169" s="10">
        <f t="shared" si="9"/>
        <v>42220.719155092585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0"/>
        <v>4.0625</v>
      </c>
      <c r="O170" s="6">
        <f t="shared" si="11"/>
        <v>108.33333333333333</v>
      </c>
      <c r="P170" t="s">
        <v>8265</v>
      </c>
      <c r="Q170" t="s">
        <v>8269</v>
      </c>
      <c r="R170" s="10">
        <f t="shared" si="8"/>
        <v>42052.626967592594</v>
      </c>
      <c r="S170" s="10">
        <f t="shared" si="9"/>
        <v>42082.585300925923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0"/>
        <v>22.400000000000002</v>
      </c>
      <c r="O171" s="6">
        <f t="shared" si="11"/>
        <v>56</v>
      </c>
      <c r="P171" t="s">
        <v>8265</v>
      </c>
      <c r="Q171" t="s">
        <v>8269</v>
      </c>
      <c r="R171" s="10">
        <f t="shared" si="8"/>
        <v>41900.296979166662</v>
      </c>
      <c r="S171" s="10">
        <f t="shared" si="9"/>
        <v>41930.296979166662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0"/>
        <v>3.25</v>
      </c>
      <c r="O172" s="6">
        <f t="shared" si="11"/>
        <v>32.5</v>
      </c>
      <c r="P172" t="s">
        <v>8265</v>
      </c>
      <c r="Q172" t="s">
        <v>8269</v>
      </c>
      <c r="R172" s="10">
        <f t="shared" si="8"/>
        <v>42216.769479166665</v>
      </c>
      <c r="S172" s="10">
        <f t="shared" si="9"/>
        <v>42246.019444444442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0"/>
        <v>2E-3</v>
      </c>
      <c r="O173" s="6">
        <f t="shared" si="11"/>
        <v>1</v>
      </c>
      <c r="P173" t="s">
        <v>8265</v>
      </c>
      <c r="Q173" t="s">
        <v>8269</v>
      </c>
      <c r="R173" s="10">
        <f t="shared" si="8"/>
        <v>42533.972384259258</v>
      </c>
      <c r="S173" s="10">
        <f t="shared" si="9"/>
        <v>42593.972384259258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0"/>
        <v>0</v>
      </c>
      <c r="O174" s="6" t="e">
        <f t="shared" si="11"/>
        <v>#DIV/0!</v>
      </c>
      <c r="P174" t="s">
        <v>8265</v>
      </c>
      <c r="Q174" t="s">
        <v>8269</v>
      </c>
      <c r="R174" s="10">
        <f t="shared" si="8"/>
        <v>42047.186608796292</v>
      </c>
      <c r="S174" s="10">
        <f t="shared" si="9"/>
        <v>42082.144942129627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0"/>
        <v>0</v>
      </c>
      <c r="O175" s="6" t="e">
        <f t="shared" si="11"/>
        <v>#DIV/0!</v>
      </c>
      <c r="P175" t="s">
        <v>8265</v>
      </c>
      <c r="Q175" t="s">
        <v>8269</v>
      </c>
      <c r="R175" s="10">
        <f t="shared" si="8"/>
        <v>42033.364675925921</v>
      </c>
      <c r="S175" s="10">
        <f t="shared" si="9"/>
        <v>42063.364675925921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0"/>
        <v>0</v>
      </c>
      <c r="O176" s="6" t="e">
        <f t="shared" si="11"/>
        <v>#DIV/0!</v>
      </c>
      <c r="P176" t="s">
        <v>8265</v>
      </c>
      <c r="Q176" t="s">
        <v>8269</v>
      </c>
      <c r="R176" s="10">
        <f t="shared" si="8"/>
        <v>42072.55064814815</v>
      </c>
      <c r="S176" s="10">
        <f t="shared" si="9"/>
        <v>42132.55064814815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0"/>
        <v>6.4850000000000003</v>
      </c>
      <c r="O177" s="6">
        <f t="shared" si="11"/>
        <v>49.884615384615387</v>
      </c>
      <c r="P177" t="s">
        <v>8265</v>
      </c>
      <c r="Q177" t="s">
        <v>8269</v>
      </c>
      <c r="R177" s="10">
        <f t="shared" si="8"/>
        <v>41855.569571759253</v>
      </c>
      <c r="S177" s="10">
        <f t="shared" si="9"/>
        <v>41880.569571759253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0"/>
        <v>0</v>
      </c>
      <c r="O178" s="6" t="e">
        <f t="shared" si="11"/>
        <v>#DIV/0!</v>
      </c>
      <c r="P178" t="s">
        <v>8265</v>
      </c>
      <c r="Q178" t="s">
        <v>8269</v>
      </c>
      <c r="R178" s="10">
        <f t="shared" si="8"/>
        <v>42191.615729166668</v>
      </c>
      <c r="S178" s="10">
        <f t="shared" si="9"/>
        <v>42221.615729166668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0"/>
        <v>40</v>
      </c>
      <c r="O179" s="6">
        <f t="shared" si="11"/>
        <v>25.714285714285715</v>
      </c>
      <c r="P179" t="s">
        <v>8265</v>
      </c>
      <c r="Q179" t="s">
        <v>8269</v>
      </c>
      <c r="R179" s="10">
        <f t="shared" si="8"/>
        <v>42069.839421296296</v>
      </c>
      <c r="S179" s="10">
        <f t="shared" si="9"/>
        <v>42086.797754629624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0"/>
        <v>0</v>
      </c>
      <c r="O180" s="6" t="e">
        <f t="shared" si="11"/>
        <v>#DIV/0!</v>
      </c>
      <c r="P180" t="s">
        <v>8265</v>
      </c>
      <c r="Q180" t="s">
        <v>8269</v>
      </c>
      <c r="R180" s="10">
        <f t="shared" si="8"/>
        <v>42304.747048611105</v>
      </c>
      <c r="S180" s="10">
        <f t="shared" si="9"/>
        <v>42334.788715277777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0"/>
        <v>20</v>
      </c>
      <c r="O181" s="6">
        <f t="shared" si="11"/>
        <v>100</v>
      </c>
      <c r="P181" t="s">
        <v>8265</v>
      </c>
      <c r="Q181" t="s">
        <v>8269</v>
      </c>
      <c r="R181" s="10">
        <f t="shared" si="8"/>
        <v>42402.872164351851</v>
      </c>
      <c r="S181" s="10">
        <f t="shared" si="9"/>
        <v>42432.872164351851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0"/>
        <v>33.416666666666664</v>
      </c>
      <c r="O182" s="6">
        <f t="shared" si="11"/>
        <v>30.846153846153847</v>
      </c>
      <c r="P182" t="s">
        <v>8265</v>
      </c>
      <c r="Q182" t="s">
        <v>8269</v>
      </c>
      <c r="R182" s="10">
        <f t="shared" si="8"/>
        <v>42067.782905092587</v>
      </c>
      <c r="S182" s="10">
        <f t="shared" si="9"/>
        <v>42107.583333333336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0"/>
        <v>21.092608822670172</v>
      </c>
      <c r="O183" s="6">
        <f t="shared" si="11"/>
        <v>180.5</v>
      </c>
      <c r="P183" t="s">
        <v>8265</v>
      </c>
      <c r="Q183" t="s">
        <v>8269</v>
      </c>
      <c r="R183" s="10">
        <f t="shared" si="8"/>
        <v>42147.533506944441</v>
      </c>
      <c r="S183" s="10">
        <f t="shared" si="9"/>
        <v>42177.533506944441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0"/>
        <v>0</v>
      </c>
      <c r="O184" s="6" t="e">
        <f t="shared" si="11"/>
        <v>#DIV/0!</v>
      </c>
      <c r="P184" t="s">
        <v>8265</v>
      </c>
      <c r="Q184" t="s">
        <v>8269</v>
      </c>
      <c r="R184" s="10">
        <f t="shared" si="8"/>
        <v>42711.803611111107</v>
      </c>
      <c r="S184" s="10">
        <f t="shared" si="9"/>
        <v>42741.803611111107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0"/>
        <v>35.856000000000002</v>
      </c>
      <c r="O185" s="6">
        <f t="shared" si="11"/>
        <v>373.5</v>
      </c>
      <c r="P185" t="s">
        <v>8265</v>
      </c>
      <c r="Q185" t="s">
        <v>8269</v>
      </c>
      <c r="R185" s="10">
        <f t="shared" si="8"/>
        <v>41939.601967592593</v>
      </c>
      <c r="S185" s="10">
        <f t="shared" si="9"/>
        <v>41969.643634259257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0"/>
        <v>3.4000000000000004</v>
      </c>
      <c r="O186" s="6">
        <f t="shared" si="11"/>
        <v>25.5</v>
      </c>
      <c r="P186" t="s">
        <v>8265</v>
      </c>
      <c r="Q186" t="s">
        <v>8269</v>
      </c>
      <c r="R186" s="10">
        <f t="shared" si="8"/>
        <v>41825.58289351852</v>
      </c>
      <c r="S186" s="10">
        <f t="shared" si="9"/>
        <v>41882.957638888889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0"/>
        <v>5.5</v>
      </c>
      <c r="O187" s="6">
        <f t="shared" si="11"/>
        <v>220</v>
      </c>
      <c r="P187" t="s">
        <v>8265</v>
      </c>
      <c r="Q187" t="s">
        <v>8269</v>
      </c>
      <c r="R187" s="10">
        <f t="shared" si="8"/>
        <v>42570.702997685185</v>
      </c>
      <c r="S187" s="10">
        <f t="shared" si="9"/>
        <v>42600.702997685185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0"/>
        <v>0</v>
      </c>
      <c r="O188" s="6" t="e">
        <f t="shared" si="11"/>
        <v>#DIV/0!</v>
      </c>
      <c r="P188" t="s">
        <v>8265</v>
      </c>
      <c r="Q188" t="s">
        <v>8269</v>
      </c>
      <c r="R188" s="10">
        <f t="shared" si="8"/>
        <v>42767.604560185187</v>
      </c>
      <c r="S188" s="10">
        <f t="shared" si="9"/>
        <v>42797.624999999993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0"/>
        <v>16</v>
      </c>
      <c r="O189" s="6">
        <f t="shared" si="11"/>
        <v>160</v>
      </c>
      <c r="P189" t="s">
        <v>8265</v>
      </c>
      <c r="Q189" t="s">
        <v>8269</v>
      </c>
      <c r="R189" s="10">
        <f t="shared" si="8"/>
        <v>42182.02612268518</v>
      </c>
      <c r="S189" s="10">
        <f t="shared" si="9"/>
        <v>42206.082638888889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0"/>
        <v>0</v>
      </c>
      <c r="O190" s="6" t="e">
        <f t="shared" si="11"/>
        <v>#DIV/0!</v>
      </c>
      <c r="P190" t="s">
        <v>8265</v>
      </c>
      <c r="Q190" t="s">
        <v>8269</v>
      </c>
      <c r="R190" s="10">
        <f t="shared" si="8"/>
        <v>41856.974710648145</v>
      </c>
      <c r="S190" s="10">
        <f t="shared" si="9"/>
        <v>41886.974710648145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0"/>
        <v>6.8999999999999992E-2</v>
      </c>
      <c r="O191" s="6">
        <f t="shared" si="11"/>
        <v>69</v>
      </c>
      <c r="P191" t="s">
        <v>8265</v>
      </c>
      <c r="Q191" t="s">
        <v>8269</v>
      </c>
      <c r="R191" s="10">
        <f t="shared" si="8"/>
        <v>42556.482372685183</v>
      </c>
      <c r="S191" s="10">
        <f t="shared" si="9"/>
        <v>42616.482372685183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0"/>
        <v>0.41666666666666669</v>
      </c>
      <c r="O192" s="6">
        <f t="shared" si="11"/>
        <v>50</v>
      </c>
      <c r="P192" t="s">
        <v>8265</v>
      </c>
      <c r="Q192" t="s">
        <v>8269</v>
      </c>
      <c r="R192" s="10">
        <f t="shared" si="8"/>
        <v>42527.442662037036</v>
      </c>
      <c r="S192" s="10">
        <f t="shared" si="9"/>
        <v>42537.442662037036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0"/>
        <v>5</v>
      </c>
      <c r="O193" s="6">
        <f t="shared" si="11"/>
        <v>83.333333333333329</v>
      </c>
      <c r="P193" t="s">
        <v>8265</v>
      </c>
      <c r="Q193" t="s">
        <v>8269</v>
      </c>
      <c r="R193" s="10">
        <f t="shared" si="8"/>
        <v>42239.233078703699</v>
      </c>
      <c r="S193" s="10">
        <f t="shared" si="9"/>
        <v>42279.233078703699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10"/>
        <v>1.6999999999999999E-3</v>
      </c>
      <c r="O194" s="6">
        <f t="shared" si="11"/>
        <v>5.666666666666667</v>
      </c>
      <c r="P194" t="s">
        <v>8265</v>
      </c>
      <c r="Q194" t="s">
        <v>8269</v>
      </c>
      <c r="R194" s="10">
        <f t="shared" ref="R194:R257" si="12">(J194/86400)+25569+(-5/24)</f>
        <v>41899.583703703705</v>
      </c>
      <c r="S194" s="10">
        <f t="shared" ref="S194:S257" si="13">(I194/86400)+25569+(-5/24)</f>
        <v>41929.583703703705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4">E195/D195*100</f>
        <v>0</v>
      </c>
      <c r="O195" s="6" t="e">
        <f t="shared" ref="O195:O258" si="15">E195/L195</f>
        <v>#DIV/0!</v>
      </c>
      <c r="P195" t="s">
        <v>8265</v>
      </c>
      <c r="Q195" t="s">
        <v>8269</v>
      </c>
      <c r="R195" s="10">
        <f t="shared" si="12"/>
        <v>41911.726458333331</v>
      </c>
      <c r="S195" s="10">
        <f t="shared" si="13"/>
        <v>41971.768124999995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4"/>
        <v>0.12</v>
      </c>
      <c r="O196" s="6">
        <f t="shared" si="15"/>
        <v>1</v>
      </c>
      <c r="P196" t="s">
        <v>8265</v>
      </c>
      <c r="Q196" t="s">
        <v>8269</v>
      </c>
      <c r="R196" s="10">
        <f t="shared" si="12"/>
        <v>42375.788553240738</v>
      </c>
      <c r="S196" s="10">
        <f t="shared" si="13"/>
        <v>42435.788553240738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4"/>
        <v>0</v>
      </c>
      <c r="O197" s="6" t="e">
        <f t="shared" si="15"/>
        <v>#DIV/0!</v>
      </c>
      <c r="P197" t="s">
        <v>8265</v>
      </c>
      <c r="Q197" t="s">
        <v>8269</v>
      </c>
      <c r="R197" s="10">
        <f t="shared" si="12"/>
        <v>42135.462175925924</v>
      </c>
      <c r="S197" s="10">
        <f t="shared" si="13"/>
        <v>42195.462175925924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4"/>
        <v>41.857142857142861</v>
      </c>
      <c r="O198" s="6">
        <f t="shared" si="15"/>
        <v>77.10526315789474</v>
      </c>
      <c r="P198" t="s">
        <v>8265</v>
      </c>
      <c r="Q198" t="s">
        <v>8269</v>
      </c>
      <c r="R198" s="10">
        <f t="shared" si="12"/>
        <v>42259.334467592591</v>
      </c>
      <c r="S198" s="10">
        <f t="shared" si="13"/>
        <v>42287.666666666664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4"/>
        <v>10.48</v>
      </c>
      <c r="O199" s="6">
        <f t="shared" si="15"/>
        <v>32.75</v>
      </c>
      <c r="P199" t="s">
        <v>8265</v>
      </c>
      <c r="Q199" t="s">
        <v>8269</v>
      </c>
      <c r="R199" s="10">
        <f t="shared" si="12"/>
        <v>42741.640046296299</v>
      </c>
      <c r="S199" s="10">
        <f t="shared" si="13"/>
        <v>42783.666666666664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4"/>
        <v>1.1159999999999999</v>
      </c>
      <c r="O200" s="6">
        <f t="shared" si="15"/>
        <v>46.5</v>
      </c>
      <c r="P200" t="s">
        <v>8265</v>
      </c>
      <c r="Q200" t="s">
        <v>8269</v>
      </c>
      <c r="R200" s="10">
        <f t="shared" si="12"/>
        <v>41887.175023148149</v>
      </c>
      <c r="S200" s="10">
        <f t="shared" si="13"/>
        <v>41917.175023148149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4"/>
        <v>0</v>
      </c>
      <c r="O201" s="6" t="e">
        <f t="shared" si="15"/>
        <v>#DIV/0!</v>
      </c>
      <c r="P201" t="s">
        <v>8265</v>
      </c>
      <c r="Q201" t="s">
        <v>8269</v>
      </c>
      <c r="R201" s="10">
        <f t="shared" si="12"/>
        <v>42583.915532407402</v>
      </c>
      <c r="S201" s="10">
        <f t="shared" si="13"/>
        <v>42613.915532407402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4"/>
        <v>26.192500000000003</v>
      </c>
      <c r="O202" s="6">
        <f t="shared" si="15"/>
        <v>87.308333333333337</v>
      </c>
      <c r="P202" t="s">
        <v>8265</v>
      </c>
      <c r="Q202" t="s">
        <v>8269</v>
      </c>
      <c r="R202" s="10">
        <f t="shared" si="12"/>
        <v>41866.875034722216</v>
      </c>
      <c r="S202" s="10">
        <f t="shared" si="13"/>
        <v>41896.875034722216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4"/>
        <v>58.461538461538467</v>
      </c>
      <c r="O203" s="6">
        <f t="shared" si="15"/>
        <v>54.285714285714285</v>
      </c>
      <c r="P203" t="s">
        <v>8265</v>
      </c>
      <c r="Q203" t="s">
        <v>8269</v>
      </c>
      <c r="R203" s="10">
        <f t="shared" si="12"/>
        <v>42023.610289351847</v>
      </c>
      <c r="S203" s="10">
        <f t="shared" si="13"/>
        <v>42043.610289351847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4"/>
        <v>0</v>
      </c>
      <c r="O204" s="6" t="e">
        <f t="shared" si="15"/>
        <v>#DIV/0!</v>
      </c>
      <c r="P204" t="s">
        <v>8265</v>
      </c>
      <c r="Q204" t="s">
        <v>8269</v>
      </c>
      <c r="R204" s="10">
        <f t="shared" si="12"/>
        <v>42255.719490740739</v>
      </c>
      <c r="S204" s="10">
        <f t="shared" si="13"/>
        <v>42285.665972222218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4"/>
        <v>29.84</v>
      </c>
      <c r="O205" s="6">
        <f t="shared" si="15"/>
        <v>93.25</v>
      </c>
      <c r="P205" t="s">
        <v>8265</v>
      </c>
      <c r="Q205" t="s">
        <v>8269</v>
      </c>
      <c r="R205" s="10">
        <f t="shared" si="12"/>
        <v>41973.639629629623</v>
      </c>
      <c r="S205" s="10">
        <f t="shared" si="13"/>
        <v>42033.639629629623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4"/>
        <v>50.721666666666664</v>
      </c>
      <c r="O206" s="6">
        <f t="shared" si="15"/>
        <v>117.68368136117556</v>
      </c>
      <c r="P206" t="s">
        <v>8265</v>
      </c>
      <c r="Q206" t="s">
        <v>8269</v>
      </c>
      <c r="R206" s="10">
        <f t="shared" si="12"/>
        <v>42556.375034722216</v>
      </c>
      <c r="S206" s="10">
        <f t="shared" si="13"/>
        <v>42586.375034722216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4"/>
        <v>16.25</v>
      </c>
      <c r="O207" s="6">
        <f t="shared" si="15"/>
        <v>76.470588235294116</v>
      </c>
      <c r="P207" t="s">
        <v>8265</v>
      </c>
      <c r="Q207" t="s">
        <v>8269</v>
      </c>
      <c r="R207" s="10">
        <f t="shared" si="12"/>
        <v>42248.423865740733</v>
      </c>
      <c r="S207" s="10">
        <f t="shared" si="13"/>
        <v>42283.423865740733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4"/>
        <v>0</v>
      </c>
      <c r="O208" s="6" t="e">
        <f t="shared" si="15"/>
        <v>#DIV/0!</v>
      </c>
      <c r="P208" t="s">
        <v>8265</v>
      </c>
      <c r="Q208" t="s">
        <v>8269</v>
      </c>
      <c r="R208" s="10">
        <f t="shared" si="12"/>
        <v>42566.79609953703</v>
      </c>
      <c r="S208" s="10">
        <f t="shared" si="13"/>
        <v>42587.79609953703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4"/>
        <v>15.214285714285714</v>
      </c>
      <c r="O209" s="6">
        <f t="shared" si="15"/>
        <v>163.84615384615384</v>
      </c>
      <c r="P209" t="s">
        <v>8265</v>
      </c>
      <c r="Q209" t="s">
        <v>8269</v>
      </c>
      <c r="R209" s="10">
        <f t="shared" si="12"/>
        <v>41977.988865740735</v>
      </c>
      <c r="S209" s="10">
        <f t="shared" si="13"/>
        <v>42007.988865740735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4"/>
        <v>0</v>
      </c>
      <c r="O210" s="6" t="e">
        <f t="shared" si="15"/>
        <v>#DIV/0!</v>
      </c>
      <c r="P210" t="s">
        <v>8265</v>
      </c>
      <c r="Q210" t="s">
        <v>8269</v>
      </c>
      <c r="R210" s="10">
        <f t="shared" si="12"/>
        <v>41959.16165509259</v>
      </c>
      <c r="S210" s="10">
        <f t="shared" si="13"/>
        <v>41989.16165509259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4"/>
        <v>0</v>
      </c>
      <c r="O211" s="6" t="e">
        <f t="shared" si="15"/>
        <v>#DIV/0!</v>
      </c>
      <c r="P211" t="s">
        <v>8265</v>
      </c>
      <c r="Q211" t="s">
        <v>8269</v>
      </c>
      <c r="R211" s="10">
        <f t="shared" si="12"/>
        <v>42165.714525462965</v>
      </c>
      <c r="S211" s="10">
        <f t="shared" si="13"/>
        <v>42195.714525462965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4"/>
        <v>25.25</v>
      </c>
      <c r="O212" s="6">
        <f t="shared" si="15"/>
        <v>91.818181818181813</v>
      </c>
      <c r="P212" t="s">
        <v>8265</v>
      </c>
      <c r="Q212" t="s">
        <v>8269</v>
      </c>
      <c r="R212" s="10">
        <f t="shared" si="12"/>
        <v>42248.856388888882</v>
      </c>
      <c r="S212" s="10">
        <f t="shared" si="13"/>
        <v>42277.999999999993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4"/>
        <v>44.6</v>
      </c>
      <c r="O213" s="6">
        <f t="shared" si="15"/>
        <v>185.83333333333334</v>
      </c>
      <c r="P213" t="s">
        <v>8265</v>
      </c>
      <c r="Q213" t="s">
        <v>8269</v>
      </c>
      <c r="R213" s="10">
        <f t="shared" si="12"/>
        <v>42235.951585648145</v>
      </c>
      <c r="S213" s="10">
        <f t="shared" si="13"/>
        <v>42265.951585648145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4"/>
        <v>1.5873015873015872E-2</v>
      </c>
      <c r="O214" s="6">
        <f t="shared" si="15"/>
        <v>1</v>
      </c>
      <c r="P214" t="s">
        <v>8265</v>
      </c>
      <c r="Q214" t="s">
        <v>8269</v>
      </c>
      <c r="R214" s="10">
        <f t="shared" si="12"/>
        <v>42416.672685185178</v>
      </c>
      <c r="S214" s="10">
        <f t="shared" si="13"/>
        <v>42476.631018518521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4"/>
        <v>0.04</v>
      </c>
      <c r="O215" s="6">
        <f t="shared" si="15"/>
        <v>20</v>
      </c>
      <c r="P215" t="s">
        <v>8265</v>
      </c>
      <c r="Q215" t="s">
        <v>8269</v>
      </c>
      <c r="R215" s="10">
        <f t="shared" si="12"/>
        <v>42202.385960648149</v>
      </c>
      <c r="S215" s="10">
        <f t="shared" si="13"/>
        <v>42232.379641203697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4"/>
        <v>8.0000000000000002E-3</v>
      </c>
      <c r="O216" s="6">
        <f t="shared" si="15"/>
        <v>1</v>
      </c>
      <c r="P216" t="s">
        <v>8265</v>
      </c>
      <c r="Q216" t="s">
        <v>8269</v>
      </c>
      <c r="R216" s="10">
        <f t="shared" si="12"/>
        <v>42009.432280092595</v>
      </c>
      <c r="S216" s="10">
        <f t="shared" si="13"/>
        <v>42069.432280092595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4"/>
        <v>0.22727272727272727</v>
      </c>
      <c r="O217" s="6">
        <f t="shared" si="15"/>
        <v>10</v>
      </c>
      <c r="P217" t="s">
        <v>8265</v>
      </c>
      <c r="Q217" t="s">
        <v>8269</v>
      </c>
      <c r="R217" s="10">
        <f t="shared" si="12"/>
        <v>42375.021782407406</v>
      </c>
      <c r="S217" s="10">
        <f t="shared" si="13"/>
        <v>42417.790972222218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4"/>
        <v>55.698440000000005</v>
      </c>
      <c r="O218" s="6">
        <f t="shared" si="15"/>
        <v>331.53833333333336</v>
      </c>
      <c r="P218" t="s">
        <v>8265</v>
      </c>
      <c r="Q218" t="s">
        <v>8269</v>
      </c>
      <c r="R218" s="10">
        <f t="shared" si="12"/>
        <v>42066.750428240739</v>
      </c>
      <c r="S218" s="10">
        <f t="shared" si="13"/>
        <v>42116.708761574067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4"/>
        <v>11.943</v>
      </c>
      <c r="O219" s="6">
        <f t="shared" si="15"/>
        <v>314.28947368421052</v>
      </c>
      <c r="P219" t="s">
        <v>8265</v>
      </c>
      <c r="Q219" t="s">
        <v>8269</v>
      </c>
      <c r="R219" s="10">
        <f t="shared" si="12"/>
        <v>41970.432280092595</v>
      </c>
      <c r="S219" s="10">
        <f t="shared" si="13"/>
        <v>42001.432280092595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4"/>
        <v>2</v>
      </c>
      <c r="O220" s="6">
        <f t="shared" si="15"/>
        <v>100</v>
      </c>
      <c r="P220" t="s">
        <v>8265</v>
      </c>
      <c r="Q220" t="s">
        <v>8269</v>
      </c>
      <c r="R220" s="10">
        <f t="shared" si="12"/>
        <v>42079.420011574075</v>
      </c>
      <c r="S220" s="10">
        <f t="shared" si="13"/>
        <v>42139.420011574075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4"/>
        <v>17.630000000000003</v>
      </c>
      <c r="O221" s="6">
        <f t="shared" si="15"/>
        <v>115.98684210526316</v>
      </c>
      <c r="P221" t="s">
        <v>8265</v>
      </c>
      <c r="Q221" t="s">
        <v>8269</v>
      </c>
      <c r="R221" s="10">
        <f t="shared" si="12"/>
        <v>42429.118344907409</v>
      </c>
      <c r="S221" s="10">
        <f t="shared" si="13"/>
        <v>42461.082638888889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4"/>
        <v>0.72</v>
      </c>
      <c r="O222" s="6">
        <f t="shared" si="15"/>
        <v>120</v>
      </c>
      <c r="P222" t="s">
        <v>8265</v>
      </c>
      <c r="Q222" t="s">
        <v>8269</v>
      </c>
      <c r="R222" s="10">
        <f t="shared" si="12"/>
        <v>42195.435532407406</v>
      </c>
      <c r="S222" s="10">
        <f t="shared" si="13"/>
        <v>42236.629166666666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4"/>
        <v>0</v>
      </c>
      <c r="O223" s="6" t="e">
        <f t="shared" si="15"/>
        <v>#DIV/0!</v>
      </c>
      <c r="P223" t="s">
        <v>8265</v>
      </c>
      <c r="Q223" t="s">
        <v>8269</v>
      </c>
      <c r="R223" s="10">
        <f t="shared" si="12"/>
        <v>42031.629212962966</v>
      </c>
      <c r="S223" s="10">
        <f t="shared" si="13"/>
        <v>42091.587546296294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4"/>
        <v>13</v>
      </c>
      <c r="O224" s="6">
        <f t="shared" si="15"/>
        <v>65</v>
      </c>
      <c r="P224" t="s">
        <v>8265</v>
      </c>
      <c r="Q224" t="s">
        <v>8269</v>
      </c>
      <c r="R224" s="10">
        <f t="shared" si="12"/>
        <v>42031.561550925922</v>
      </c>
      <c r="S224" s="10">
        <f t="shared" si="13"/>
        <v>42089.902083333327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4"/>
        <v>0</v>
      </c>
      <c r="O225" s="6" t="e">
        <f t="shared" si="15"/>
        <v>#DIV/0!</v>
      </c>
      <c r="P225" t="s">
        <v>8265</v>
      </c>
      <c r="Q225" t="s">
        <v>8269</v>
      </c>
      <c r="R225" s="10">
        <f t="shared" si="12"/>
        <v>42481.839699074073</v>
      </c>
      <c r="S225" s="10">
        <f t="shared" si="13"/>
        <v>42511.836805555555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4"/>
        <v>0</v>
      </c>
      <c r="O226" s="6" t="e">
        <f t="shared" si="15"/>
        <v>#DIV/0!</v>
      </c>
      <c r="P226" t="s">
        <v>8265</v>
      </c>
      <c r="Q226" t="s">
        <v>8269</v>
      </c>
      <c r="R226" s="10">
        <f t="shared" si="12"/>
        <v>42135.026921296296</v>
      </c>
      <c r="S226" s="10">
        <f t="shared" si="13"/>
        <v>42195.026921296296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4"/>
        <v>0</v>
      </c>
      <c r="O227" s="6" t="e">
        <f t="shared" si="15"/>
        <v>#DIV/0!</v>
      </c>
      <c r="P227" t="s">
        <v>8265</v>
      </c>
      <c r="Q227" t="s">
        <v>8269</v>
      </c>
      <c r="R227" s="10">
        <f t="shared" si="12"/>
        <v>42438.752939814811</v>
      </c>
      <c r="S227" s="10">
        <f t="shared" si="13"/>
        <v>42468.711273148147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4"/>
        <v>0.86206896551724133</v>
      </c>
      <c r="O228" s="6">
        <f t="shared" si="15"/>
        <v>125</v>
      </c>
      <c r="P228" t="s">
        <v>8265</v>
      </c>
      <c r="Q228" t="s">
        <v>8269</v>
      </c>
      <c r="R228" s="10">
        <f t="shared" si="12"/>
        <v>42106.457685185182</v>
      </c>
      <c r="S228" s="10">
        <f t="shared" si="13"/>
        <v>42155.186805555553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4"/>
        <v>0</v>
      </c>
      <c r="O229" s="6" t="e">
        <f t="shared" si="15"/>
        <v>#DIV/0!</v>
      </c>
      <c r="P229" t="s">
        <v>8265</v>
      </c>
      <c r="Q229" t="s">
        <v>8269</v>
      </c>
      <c r="R229" s="10">
        <f t="shared" si="12"/>
        <v>42164.685659722221</v>
      </c>
      <c r="S229" s="10">
        <f t="shared" si="13"/>
        <v>42194.685659722221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4"/>
        <v>0</v>
      </c>
      <c r="O230" s="6" t="e">
        <f t="shared" si="15"/>
        <v>#DIV/0!</v>
      </c>
      <c r="P230" t="s">
        <v>8265</v>
      </c>
      <c r="Q230" t="s">
        <v>8269</v>
      </c>
      <c r="R230" s="10">
        <f t="shared" si="12"/>
        <v>42096.478067129625</v>
      </c>
      <c r="S230" s="10">
        <f t="shared" si="13"/>
        <v>42156.478067129625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4"/>
        <v>0</v>
      </c>
      <c r="O231" s="6" t="e">
        <f t="shared" si="15"/>
        <v>#DIV/0!</v>
      </c>
      <c r="P231" t="s">
        <v>8265</v>
      </c>
      <c r="Q231" t="s">
        <v>8269</v>
      </c>
      <c r="R231" s="10">
        <f t="shared" si="12"/>
        <v>42383.725659722222</v>
      </c>
      <c r="S231" s="10">
        <f t="shared" si="13"/>
        <v>42413.725659722222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4"/>
        <v>0.4</v>
      </c>
      <c r="O232" s="6">
        <f t="shared" si="15"/>
        <v>30</v>
      </c>
      <c r="P232" t="s">
        <v>8265</v>
      </c>
      <c r="Q232" t="s">
        <v>8269</v>
      </c>
      <c r="R232" s="10">
        <f t="shared" si="12"/>
        <v>42129.568877314814</v>
      </c>
      <c r="S232" s="10">
        <f t="shared" si="13"/>
        <v>42159.568877314814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4"/>
        <v>0</v>
      </c>
      <c r="O233" s="6" t="e">
        <f t="shared" si="15"/>
        <v>#DIV/0!</v>
      </c>
      <c r="P233" t="s">
        <v>8265</v>
      </c>
      <c r="Q233" t="s">
        <v>8269</v>
      </c>
      <c r="R233" s="10">
        <f t="shared" si="12"/>
        <v>42341.75059027777</v>
      </c>
      <c r="S233" s="10">
        <f t="shared" si="13"/>
        <v>42371.75059027777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4"/>
        <v>2.75</v>
      </c>
      <c r="O234" s="6">
        <f t="shared" si="15"/>
        <v>15.714285714285714</v>
      </c>
      <c r="P234" t="s">
        <v>8265</v>
      </c>
      <c r="Q234" t="s">
        <v>8269</v>
      </c>
      <c r="R234" s="10">
        <f t="shared" si="12"/>
        <v>42032.617430555554</v>
      </c>
      <c r="S234" s="10">
        <f t="shared" si="13"/>
        <v>42062.617430555554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4"/>
        <v>0</v>
      </c>
      <c r="O235" s="6" t="e">
        <f t="shared" si="15"/>
        <v>#DIV/0!</v>
      </c>
      <c r="P235" t="s">
        <v>8265</v>
      </c>
      <c r="Q235" t="s">
        <v>8269</v>
      </c>
      <c r="R235" s="10">
        <f t="shared" si="12"/>
        <v>42612.703379629624</v>
      </c>
      <c r="S235" s="10">
        <f t="shared" si="13"/>
        <v>42642.703379629624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4"/>
        <v>40.1</v>
      </c>
      <c r="O236" s="6">
        <f t="shared" si="15"/>
        <v>80.2</v>
      </c>
      <c r="P236" t="s">
        <v>8265</v>
      </c>
      <c r="Q236" t="s">
        <v>8269</v>
      </c>
      <c r="R236" s="10">
        <f t="shared" si="12"/>
        <v>42135.82707175926</v>
      </c>
      <c r="S236" s="10">
        <f t="shared" si="13"/>
        <v>42175.82707175926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4"/>
        <v>0</v>
      </c>
      <c r="O237" s="6" t="e">
        <f t="shared" si="15"/>
        <v>#DIV/0!</v>
      </c>
      <c r="P237" t="s">
        <v>8265</v>
      </c>
      <c r="Q237" t="s">
        <v>8269</v>
      </c>
      <c r="R237" s="10">
        <f t="shared" si="12"/>
        <v>42164.700196759259</v>
      </c>
      <c r="S237" s="10">
        <f t="shared" si="13"/>
        <v>42194.700196759259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4"/>
        <v>0</v>
      </c>
      <c r="O238" s="6" t="e">
        <f t="shared" si="15"/>
        <v>#DIV/0!</v>
      </c>
      <c r="P238" t="s">
        <v>8265</v>
      </c>
      <c r="Q238" t="s">
        <v>8269</v>
      </c>
      <c r="R238" s="10">
        <f t="shared" si="12"/>
        <v>42320.876145833332</v>
      </c>
      <c r="S238" s="10">
        <f t="shared" si="13"/>
        <v>42373.791666666664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4"/>
        <v>0.33333333333333337</v>
      </c>
      <c r="O239" s="6">
        <f t="shared" si="15"/>
        <v>50</v>
      </c>
      <c r="P239" t="s">
        <v>8265</v>
      </c>
      <c r="Q239" t="s">
        <v>8269</v>
      </c>
      <c r="R239" s="10">
        <f t="shared" si="12"/>
        <v>42377.368854166663</v>
      </c>
      <c r="S239" s="10">
        <f t="shared" si="13"/>
        <v>42437.368854166663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4"/>
        <v>0</v>
      </c>
      <c r="O240" s="6" t="e">
        <f t="shared" si="15"/>
        <v>#DIV/0!</v>
      </c>
      <c r="P240" t="s">
        <v>8265</v>
      </c>
      <c r="Q240" t="s">
        <v>8269</v>
      </c>
      <c r="R240" s="10">
        <f t="shared" si="12"/>
        <v>42713.754166666666</v>
      </c>
      <c r="S240" s="10">
        <f t="shared" si="13"/>
        <v>42734.166666666664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4"/>
        <v>25</v>
      </c>
      <c r="O241" s="6">
        <f t="shared" si="15"/>
        <v>50</v>
      </c>
      <c r="P241" t="s">
        <v>8265</v>
      </c>
      <c r="Q241" t="s">
        <v>8269</v>
      </c>
      <c r="R241" s="10">
        <f t="shared" si="12"/>
        <v>42296.901967592588</v>
      </c>
      <c r="S241" s="10">
        <f t="shared" si="13"/>
        <v>42316.291666666664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4"/>
        <v>107.63413333333334</v>
      </c>
      <c r="O242" s="6">
        <f t="shared" si="15"/>
        <v>117.84759124087591</v>
      </c>
      <c r="P242" t="s">
        <v>8265</v>
      </c>
      <c r="Q242" t="s">
        <v>8270</v>
      </c>
      <c r="R242" s="10">
        <f t="shared" si="12"/>
        <v>41354.500127314815</v>
      </c>
      <c r="S242" s="10">
        <f t="shared" si="13"/>
        <v>41399.500127314815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4"/>
        <v>112.63736263736264</v>
      </c>
      <c r="O243" s="6">
        <f t="shared" si="15"/>
        <v>109.04255319148936</v>
      </c>
      <c r="P243" t="s">
        <v>8265</v>
      </c>
      <c r="Q243" t="s">
        <v>8270</v>
      </c>
      <c r="R243" s="10">
        <f t="shared" si="12"/>
        <v>41949.489629629628</v>
      </c>
      <c r="S243" s="10">
        <f t="shared" si="13"/>
        <v>41994.489629629628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4"/>
        <v>113.46153846153845</v>
      </c>
      <c r="O244" s="6">
        <f t="shared" si="15"/>
        <v>73.019801980198025</v>
      </c>
      <c r="P244" t="s">
        <v>8265</v>
      </c>
      <c r="Q244" t="s">
        <v>8270</v>
      </c>
      <c r="R244" s="10">
        <f t="shared" si="12"/>
        <v>40862.28460648148</v>
      </c>
      <c r="S244" s="10">
        <f t="shared" si="13"/>
        <v>40897.28460648148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4"/>
        <v>102.592</v>
      </c>
      <c r="O245" s="6">
        <f t="shared" si="15"/>
        <v>78.195121951219505</v>
      </c>
      <c r="P245" t="s">
        <v>8265</v>
      </c>
      <c r="Q245" t="s">
        <v>8270</v>
      </c>
      <c r="R245" s="10">
        <f t="shared" si="12"/>
        <v>41661.839166666665</v>
      </c>
      <c r="S245" s="10">
        <f t="shared" si="13"/>
        <v>41691.839166666665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4"/>
        <v>113.75714285714287</v>
      </c>
      <c r="O246" s="6">
        <f t="shared" si="15"/>
        <v>47.398809523809526</v>
      </c>
      <c r="P246" t="s">
        <v>8265</v>
      </c>
      <c r="Q246" t="s">
        <v>8270</v>
      </c>
      <c r="R246" s="10">
        <f t="shared" si="12"/>
        <v>40213.115266203698</v>
      </c>
      <c r="S246" s="10">
        <f t="shared" si="13"/>
        <v>40253.087500000001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4"/>
        <v>103.71999999999998</v>
      </c>
      <c r="O247" s="6">
        <f t="shared" si="15"/>
        <v>54.020833333333336</v>
      </c>
      <c r="P247" t="s">
        <v>8265</v>
      </c>
      <c r="Q247" t="s">
        <v>8270</v>
      </c>
      <c r="R247" s="10">
        <f t="shared" si="12"/>
        <v>41106.844733796293</v>
      </c>
      <c r="S247" s="10">
        <f t="shared" si="13"/>
        <v>41136.844733796293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4"/>
        <v>305.46000000000004</v>
      </c>
      <c r="O248" s="6">
        <f t="shared" si="15"/>
        <v>68.488789237668158</v>
      </c>
      <c r="P248" t="s">
        <v>8265</v>
      </c>
      <c r="Q248" t="s">
        <v>8270</v>
      </c>
      <c r="R248" s="10">
        <f t="shared" si="12"/>
        <v>40480.155150462961</v>
      </c>
      <c r="S248" s="10">
        <f t="shared" si="13"/>
        <v>40530.196817129625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4"/>
        <v>134.1</v>
      </c>
      <c r="O249" s="6">
        <f t="shared" si="15"/>
        <v>108.14516129032258</v>
      </c>
      <c r="P249" t="s">
        <v>8265</v>
      </c>
      <c r="Q249" t="s">
        <v>8270</v>
      </c>
      <c r="R249" s="10">
        <f t="shared" si="12"/>
        <v>40430.395995370367</v>
      </c>
      <c r="S249" s="10">
        <f t="shared" si="13"/>
        <v>40466.943749999999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4"/>
        <v>101.33294117647058</v>
      </c>
      <c r="O250" s="6">
        <f t="shared" si="15"/>
        <v>589.95205479452056</v>
      </c>
      <c r="P250" t="s">
        <v>8265</v>
      </c>
      <c r="Q250" t="s">
        <v>8270</v>
      </c>
      <c r="R250" s="10">
        <f t="shared" si="12"/>
        <v>40870.566076388888</v>
      </c>
      <c r="S250" s="10">
        <f t="shared" si="13"/>
        <v>40915.566076388888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4"/>
        <v>112.92</v>
      </c>
      <c r="O251" s="6">
        <f t="shared" si="15"/>
        <v>48.051063829787232</v>
      </c>
      <c r="P251" t="s">
        <v>8265</v>
      </c>
      <c r="Q251" t="s">
        <v>8270</v>
      </c>
      <c r="R251" s="10">
        <f t="shared" si="12"/>
        <v>40332.715509259258</v>
      </c>
      <c r="S251" s="10">
        <f t="shared" si="13"/>
        <v>40412.527777777774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4"/>
        <v>105.58333333333334</v>
      </c>
      <c r="O252" s="6">
        <f t="shared" si="15"/>
        <v>72.482837528604122</v>
      </c>
      <c r="P252" t="s">
        <v>8265</v>
      </c>
      <c r="Q252" t="s">
        <v>8270</v>
      </c>
      <c r="R252" s="10">
        <f t="shared" si="12"/>
        <v>41401.357534722221</v>
      </c>
      <c r="S252" s="10">
        <f t="shared" si="13"/>
        <v>41431.357534722221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4"/>
        <v>125.57142857142858</v>
      </c>
      <c r="O253" s="6">
        <f t="shared" si="15"/>
        <v>57.077922077922075</v>
      </c>
      <c r="P253" t="s">
        <v>8265</v>
      </c>
      <c r="Q253" t="s">
        <v>8270</v>
      </c>
      <c r="R253" s="10">
        <f t="shared" si="12"/>
        <v>41013.579236111109</v>
      </c>
      <c r="S253" s="10">
        <f t="shared" si="13"/>
        <v>41045.583333333328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4"/>
        <v>184.56</v>
      </c>
      <c r="O254" s="6">
        <f t="shared" si="15"/>
        <v>85.444444444444443</v>
      </c>
      <c r="P254" t="s">
        <v>8265</v>
      </c>
      <c r="Q254" t="s">
        <v>8270</v>
      </c>
      <c r="R254" s="10">
        <f t="shared" si="12"/>
        <v>40266.454374999994</v>
      </c>
      <c r="S254" s="10">
        <f t="shared" si="13"/>
        <v>40329.957638888889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4"/>
        <v>100.73333333333335</v>
      </c>
      <c r="O255" s="6">
        <f t="shared" si="15"/>
        <v>215.85714285714286</v>
      </c>
      <c r="P255" t="s">
        <v>8265</v>
      </c>
      <c r="Q255" t="s">
        <v>8270</v>
      </c>
      <c r="R255" s="10">
        <f t="shared" si="12"/>
        <v>40924.44253472222</v>
      </c>
      <c r="S255" s="10">
        <f t="shared" si="13"/>
        <v>40954.44253472222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4"/>
        <v>116.94725</v>
      </c>
      <c r="O256" s="6">
        <f t="shared" si="15"/>
        <v>89.38643312101911</v>
      </c>
      <c r="P256" t="s">
        <v>8265</v>
      </c>
      <c r="Q256" t="s">
        <v>8270</v>
      </c>
      <c r="R256" s="10">
        <f t="shared" si="12"/>
        <v>42263.744328703702</v>
      </c>
      <c r="S256" s="10">
        <f t="shared" si="13"/>
        <v>42293.874999999993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4"/>
        <v>106.73325</v>
      </c>
      <c r="O257" s="6">
        <f t="shared" si="15"/>
        <v>45.418404255319146</v>
      </c>
      <c r="P257" t="s">
        <v>8265</v>
      </c>
      <c r="Q257" t="s">
        <v>8270</v>
      </c>
      <c r="R257" s="10">
        <f t="shared" si="12"/>
        <v>40588.318078703705</v>
      </c>
      <c r="S257" s="10">
        <f t="shared" si="13"/>
        <v>40618.276412037034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4"/>
        <v>139.1</v>
      </c>
      <c r="O258" s="6">
        <f t="shared" si="15"/>
        <v>65.756363636363631</v>
      </c>
      <c r="P258" t="s">
        <v>8265</v>
      </c>
      <c r="Q258" t="s">
        <v>8270</v>
      </c>
      <c r="R258" s="10">
        <f t="shared" ref="R258:R321" si="16">(J258/86400)+25569+(-5/24)</f>
        <v>41319.560960648145</v>
      </c>
      <c r="S258" s="10">
        <f t="shared" ref="S258:S321" si="17">(I258/86400)+25569+(-5/24)</f>
        <v>41349.560960648145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8">E259/D259*100</f>
        <v>106.72648571428572</v>
      </c>
      <c r="O259" s="6">
        <f t="shared" ref="O259:O322" si="19">E259/L259</f>
        <v>66.70405357142856</v>
      </c>
      <c r="P259" t="s">
        <v>8265</v>
      </c>
      <c r="Q259" t="s">
        <v>8270</v>
      </c>
      <c r="R259" s="10">
        <f t="shared" si="16"/>
        <v>42479.418541666666</v>
      </c>
      <c r="S259" s="10">
        <f t="shared" si="17"/>
        <v>42509.418541666666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8"/>
        <v>191.14</v>
      </c>
      <c r="O260" s="6">
        <f t="shared" si="19"/>
        <v>83.345930232558146</v>
      </c>
      <c r="P260" t="s">
        <v>8265</v>
      </c>
      <c r="Q260" t="s">
        <v>8270</v>
      </c>
      <c r="R260" s="10">
        <f t="shared" si="16"/>
        <v>40681.843356481477</v>
      </c>
      <c r="S260" s="10">
        <f t="shared" si="17"/>
        <v>40711.843356481477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8"/>
        <v>131.93789333333334</v>
      </c>
      <c r="O261" s="6">
        <f t="shared" si="19"/>
        <v>105.04609341825902</v>
      </c>
      <c r="P261" t="s">
        <v>8265</v>
      </c>
      <c r="Q261" t="s">
        <v>8270</v>
      </c>
      <c r="R261" s="10">
        <f t="shared" si="16"/>
        <v>42072.529733796291</v>
      </c>
      <c r="S261" s="10">
        <f t="shared" si="17"/>
        <v>42102.529733796291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8"/>
        <v>106.4</v>
      </c>
      <c r="O262" s="6">
        <f t="shared" si="19"/>
        <v>120.90909090909091</v>
      </c>
      <c r="P262" t="s">
        <v>8265</v>
      </c>
      <c r="Q262" t="s">
        <v>8270</v>
      </c>
      <c r="R262" s="10">
        <f t="shared" si="16"/>
        <v>40330.547210648147</v>
      </c>
      <c r="S262" s="10">
        <f t="shared" si="17"/>
        <v>40376.207638888889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8"/>
        <v>107.4</v>
      </c>
      <c r="O263" s="6">
        <f t="shared" si="19"/>
        <v>97.63636363636364</v>
      </c>
      <c r="P263" t="s">
        <v>8265</v>
      </c>
      <c r="Q263" t="s">
        <v>8270</v>
      </c>
      <c r="R263" s="10">
        <f t="shared" si="16"/>
        <v>41017.677129629628</v>
      </c>
      <c r="S263" s="10">
        <f t="shared" si="17"/>
        <v>41067.413194444445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8"/>
        <v>240</v>
      </c>
      <c r="O264" s="6">
        <f t="shared" si="19"/>
        <v>41.379310344827587</v>
      </c>
      <c r="P264" t="s">
        <v>8265</v>
      </c>
      <c r="Q264" t="s">
        <v>8270</v>
      </c>
      <c r="R264" s="10">
        <f t="shared" si="16"/>
        <v>40555.039675925924</v>
      </c>
      <c r="S264" s="10">
        <f t="shared" si="17"/>
        <v>40600.039675925924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8"/>
        <v>118.08108</v>
      </c>
      <c r="O265" s="6">
        <f t="shared" si="19"/>
        <v>30.654485981308412</v>
      </c>
      <c r="P265" t="s">
        <v>8265</v>
      </c>
      <c r="Q265" t="s">
        <v>8270</v>
      </c>
      <c r="R265" s="10">
        <f t="shared" si="16"/>
        <v>41149.746458333328</v>
      </c>
      <c r="S265" s="10">
        <f t="shared" si="17"/>
        <v>41179.746458333328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8"/>
        <v>118.19999999999999</v>
      </c>
      <c r="O266" s="6">
        <f t="shared" si="19"/>
        <v>64.945054945054949</v>
      </c>
      <c r="P266" t="s">
        <v>8265</v>
      </c>
      <c r="Q266" t="s">
        <v>8270</v>
      </c>
      <c r="R266" s="10">
        <f t="shared" si="16"/>
        <v>41010.411979166667</v>
      </c>
      <c r="S266" s="10">
        <f t="shared" si="17"/>
        <v>41040.411979166667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8"/>
        <v>111.1</v>
      </c>
      <c r="O267" s="6">
        <f t="shared" si="19"/>
        <v>95.775862068965523</v>
      </c>
      <c r="P267" t="s">
        <v>8265</v>
      </c>
      <c r="Q267" t="s">
        <v>8270</v>
      </c>
      <c r="R267" s="10">
        <f t="shared" si="16"/>
        <v>40267.03738425926</v>
      </c>
      <c r="S267" s="10">
        <f t="shared" si="17"/>
        <v>40308.636111111111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8"/>
        <v>145.5</v>
      </c>
      <c r="O268" s="6">
        <f t="shared" si="19"/>
        <v>40.416666666666664</v>
      </c>
      <c r="P268" t="s">
        <v>8265</v>
      </c>
      <c r="Q268" t="s">
        <v>8270</v>
      </c>
      <c r="R268" s="10">
        <f t="shared" si="16"/>
        <v>40204.966516203705</v>
      </c>
      <c r="S268" s="10">
        <f t="shared" si="17"/>
        <v>40290.95208333333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8"/>
        <v>131.62883248730967</v>
      </c>
      <c r="O269" s="6">
        <f t="shared" si="19"/>
        <v>78.578424242424248</v>
      </c>
      <c r="P269" t="s">
        <v>8265</v>
      </c>
      <c r="Q269" t="s">
        <v>8270</v>
      </c>
      <c r="R269" s="10">
        <f t="shared" si="16"/>
        <v>41785.244201388887</v>
      </c>
      <c r="S269" s="10">
        <f t="shared" si="17"/>
        <v>41815.244201388887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8"/>
        <v>111.4</v>
      </c>
      <c r="O270" s="6">
        <f t="shared" si="19"/>
        <v>50.18018018018018</v>
      </c>
      <c r="P270" t="s">
        <v>8265</v>
      </c>
      <c r="Q270" t="s">
        <v>8270</v>
      </c>
      <c r="R270" s="10">
        <f t="shared" si="16"/>
        <v>40808.944189814814</v>
      </c>
      <c r="S270" s="10">
        <f t="shared" si="17"/>
        <v>40853.985856481479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8"/>
        <v>147.23376999999999</v>
      </c>
      <c r="O271" s="6">
        <f t="shared" si="19"/>
        <v>92.251735588972423</v>
      </c>
      <c r="P271" t="s">
        <v>8265</v>
      </c>
      <c r="Q271" t="s">
        <v>8270</v>
      </c>
      <c r="R271" s="10">
        <f t="shared" si="16"/>
        <v>42757.988680555551</v>
      </c>
      <c r="S271" s="10">
        <f t="shared" si="17"/>
        <v>42787.988680555551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8"/>
        <v>152.60869565217391</v>
      </c>
      <c r="O272" s="6">
        <f t="shared" si="19"/>
        <v>57.540983606557376</v>
      </c>
      <c r="P272" t="s">
        <v>8265</v>
      </c>
      <c r="Q272" t="s">
        <v>8270</v>
      </c>
      <c r="R272" s="10">
        <f t="shared" si="16"/>
        <v>40637.658217592594</v>
      </c>
      <c r="S272" s="10">
        <f t="shared" si="17"/>
        <v>40687.958333333328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8"/>
        <v>104.67999999999999</v>
      </c>
      <c r="O273" s="6">
        <f t="shared" si="19"/>
        <v>109.42160278745645</v>
      </c>
      <c r="P273" t="s">
        <v>8265</v>
      </c>
      <c r="Q273" t="s">
        <v>8270</v>
      </c>
      <c r="R273" s="10">
        <f t="shared" si="16"/>
        <v>41611.891909722217</v>
      </c>
      <c r="S273" s="10">
        <f t="shared" si="17"/>
        <v>41641.125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8"/>
        <v>177.43366666666668</v>
      </c>
      <c r="O274" s="6">
        <f t="shared" si="19"/>
        <v>81.892461538461546</v>
      </c>
      <c r="P274" t="s">
        <v>8265</v>
      </c>
      <c r="Q274" t="s">
        <v>8270</v>
      </c>
      <c r="R274" s="10">
        <f t="shared" si="16"/>
        <v>40235.692025462959</v>
      </c>
      <c r="S274" s="10">
        <f t="shared" si="17"/>
        <v>40296.575694444444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8"/>
        <v>107.7758</v>
      </c>
      <c r="O275" s="6">
        <f t="shared" si="19"/>
        <v>45.667711864406776</v>
      </c>
      <c r="P275" t="s">
        <v>8265</v>
      </c>
      <c r="Q275" t="s">
        <v>8270</v>
      </c>
      <c r="R275" s="10">
        <f t="shared" si="16"/>
        <v>40697.29011574074</v>
      </c>
      <c r="S275" s="10">
        <f t="shared" si="17"/>
        <v>40727.29011574074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8"/>
        <v>156</v>
      </c>
      <c r="O276" s="6">
        <f t="shared" si="19"/>
        <v>55.221238938053098</v>
      </c>
      <c r="P276" t="s">
        <v>8265</v>
      </c>
      <c r="Q276" t="s">
        <v>8270</v>
      </c>
      <c r="R276" s="10">
        <f t="shared" si="16"/>
        <v>40969.704039351847</v>
      </c>
      <c r="S276" s="10">
        <f t="shared" si="17"/>
        <v>41004.082638888889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8"/>
        <v>108.395</v>
      </c>
      <c r="O277" s="6">
        <f t="shared" si="19"/>
        <v>65.298192771084331</v>
      </c>
      <c r="P277" t="s">
        <v>8265</v>
      </c>
      <c r="Q277" t="s">
        <v>8270</v>
      </c>
      <c r="R277" s="10">
        <f t="shared" si="16"/>
        <v>41192.823680555557</v>
      </c>
      <c r="S277" s="10">
        <f t="shared" si="17"/>
        <v>41222.865347222221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8"/>
        <v>147.6</v>
      </c>
      <c r="O278" s="6">
        <f t="shared" si="19"/>
        <v>95.225806451612897</v>
      </c>
      <c r="P278" t="s">
        <v>8265</v>
      </c>
      <c r="Q278" t="s">
        <v>8270</v>
      </c>
      <c r="R278" s="10">
        <f t="shared" si="16"/>
        <v>40966.873541666668</v>
      </c>
      <c r="S278" s="10">
        <f t="shared" si="17"/>
        <v>41026.831874999996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8"/>
        <v>110.38153846153847</v>
      </c>
      <c r="O279" s="6">
        <f t="shared" si="19"/>
        <v>75.444794952681391</v>
      </c>
      <c r="P279" t="s">
        <v>8265</v>
      </c>
      <c r="Q279" t="s">
        <v>8270</v>
      </c>
      <c r="R279" s="10">
        <f t="shared" si="16"/>
        <v>42117.68309027778</v>
      </c>
      <c r="S279" s="10">
        <f t="shared" si="17"/>
        <v>42147.68309027778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8"/>
        <v>150.34814814814814</v>
      </c>
      <c r="O280" s="6">
        <f t="shared" si="19"/>
        <v>97.816867469879512</v>
      </c>
      <c r="P280" t="s">
        <v>8265</v>
      </c>
      <c r="Q280" t="s">
        <v>8270</v>
      </c>
      <c r="R280" s="10">
        <f t="shared" si="16"/>
        <v>41163.832627314812</v>
      </c>
      <c r="S280" s="10">
        <f t="shared" si="17"/>
        <v>41193.832627314812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8"/>
        <v>157.31829411764707</v>
      </c>
      <c r="O281" s="6">
        <f t="shared" si="19"/>
        <v>87.685606557377056</v>
      </c>
      <c r="P281" t="s">
        <v>8265</v>
      </c>
      <c r="Q281" t="s">
        <v>8270</v>
      </c>
      <c r="R281" s="10">
        <f t="shared" si="16"/>
        <v>42759.035833333335</v>
      </c>
      <c r="S281" s="10">
        <f t="shared" si="17"/>
        <v>42792.875694444439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8"/>
        <v>156.14400000000001</v>
      </c>
      <c r="O282" s="6">
        <f t="shared" si="19"/>
        <v>54.748948106591868</v>
      </c>
      <c r="P282" t="s">
        <v>8265</v>
      </c>
      <c r="Q282" t="s">
        <v>8270</v>
      </c>
      <c r="R282" s="10">
        <f t="shared" si="16"/>
        <v>41744.382349537038</v>
      </c>
      <c r="S282" s="10">
        <f t="shared" si="17"/>
        <v>41789.382349537038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8"/>
        <v>120.58763636363636</v>
      </c>
      <c r="O283" s="6">
        <f t="shared" si="19"/>
        <v>83.953417721518989</v>
      </c>
      <c r="P283" t="s">
        <v>8265</v>
      </c>
      <c r="Q283" t="s">
        <v>8270</v>
      </c>
      <c r="R283" s="10">
        <f t="shared" si="16"/>
        <v>39949.955011574071</v>
      </c>
      <c r="S283" s="10">
        <f t="shared" si="17"/>
        <v>40035.601388888885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8"/>
        <v>101.18888888888888</v>
      </c>
      <c r="O284" s="6">
        <f t="shared" si="19"/>
        <v>254.38547486033519</v>
      </c>
      <c r="P284" t="s">
        <v>8265</v>
      </c>
      <c r="Q284" t="s">
        <v>8270</v>
      </c>
      <c r="R284" s="10">
        <f t="shared" si="16"/>
        <v>40194.711712962962</v>
      </c>
      <c r="S284" s="10">
        <f t="shared" si="17"/>
        <v>40231.708333333328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8"/>
        <v>114.27249999999999</v>
      </c>
      <c r="O285" s="6">
        <f t="shared" si="19"/>
        <v>101.8269801980198</v>
      </c>
      <c r="P285" t="s">
        <v>8265</v>
      </c>
      <c r="Q285" t="s">
        <v>8270</v>
      </c>
      <c r="R285" s="10">
        <f t="shared" si="16"/>
        <v>40675.501666666663</v>
      </c>
      <c r="S285" s="10">
        <f t="shared" si="17"/>
        <v>40694.999305555553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8"/>
        <v>104.62615</v>
      </c>
      <c r="O286" s="6">
        <f t="shared" si="19"/>
        <v>55.066394736842106</v>
      </c>
      <c r="P286" t="s">
        <v>8265</v>
      </c>
      <c r="Q286" t="s">
        <v>8270</v>
      </c>
      <c r="R286" s="10">
        <f t="shared" si="16"/>
        <v>40904.529861111107</v>
      </c>
      <c r="S286" s="10">
        <f t="shared" si="17"/>
        <v>40929.529861111107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8"/>
        <v>228.82507142857142</v>
      </c>
      <c r="O287" s="6">
        <f t="shared" si="19"/>
        <v>56.901438721136763</v>
      </c>
      <c r="P287" t="s">
        <v>8265</v>
      </c>
      <c r="Q287" t="s">
        <v>8270</v>
      </c>
      <c r="R287" s="10">
        <f t="shared" si="16"/>
        <v>41506.547777777778</v>
      </c>
      <c r="S287" s="10">
        <f t="shared" si="17"/>
        <v>41536.547777777778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8"/>
        <v>109.15333333333332</v>
      </c>
      <c r="O288" s="6">
        <f t="shared" si="19"/>
        <v>121.28148148148148</v>
      </c>
      <c r="P288" t="s">
        <v>8265</v>
      </c>
      <c r="Q288" t="s">
        <v>8270</v>
      </c>
      <c r="R288" s="10">
        <f t="shared" si="16"/>
        <v>41313.607916666668</v>
      </c>
      <c r="S288" s="10">
        <f t="shared" si="17"/>
        <v>41358.566249999996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8"/>
        <v>176.29999999999998</v>
      </c>
      <c r="O289" s="6">
        <f t="shared" si="19"/>
        <v>91.189655172413794</v>
      </c>
      <c r="P289" t="s">
        <v>8265</v>
      </c>
      <c r="Q289" t="s">
        <v>8270</v>
      </c>
      <c r="R289" s="10">
        <f t="shared" si="16"/>
        <v>41184.069652777776</v>
      </c>
      <c r="S289" s="10">
        <f t="shared" si="17"/>
        <v>41214.958333333328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8"/>
        <v>103.21061999999999</v>
      </c>
      <c r="O290" s="6">
        <f t="shared" si="19"/>
        <v>115.44812080536913</v>
      </c>
      <c r="P290" t="s">
        <v>8265</v>
      </c>
      <c r="Q290" t="s">
        <v>8270</v>
      </c>
      <c r="R290" s="10">
        <f t="shared" si="16"/>
        <v>41050.960567129623</v>
      </c>
      <c r="S290" s="10">
        <f t="shared" si="17"/>
        <v>41085.960567129623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8"/>
        <v>104.82000000000001</v>
      </c>
      <c r="O291" s="6">
        <f t="shared" si="19"/>
        <v>67.771551724137936</v>
      </c>
      <c r="P291" t="s">
        <v>8265</v>
      </c>
      <c r="Q291" t="s">
        <v>8270</v>
      </c>
      <c r="R291" s="10">
        <f t="shared" si="16"/>
        <v>41550.248078703698</v>
      </c>
      <c r="S291" s="10">
        <f t="shared" si="17"/>
        <v>41580.248078703698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8"/>
        <v>106.68444444444445</v>
      </c>
      <c r="O292" s="6">
        <f t="shared" si="19"/>
        <v>28.576190476190476</v>
      </c>
      <c r="P292" t="s">
        <v>8265</v>
      </c>
      <c r="Q292" t="s">
        <v>8270</v>
      </c>
      <c r="R292" s="10">
        <f t="shared" si="16"/>
        <v>40526.160844907405</v>
      </c>
      <c r="S292" s="10">
        <f t="shared" si="17"/>
        <v>40576.124305555553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8"/>
        <v>120.02</v>
      </c>
      <c r="O293" s="6">
        <f t="shared" si="19"/>
        <v>46.8828125</v>
      </c>
      <c r="P293" t="s">
        <v>8265</v>
      </c>
      <c r="Q293" t="s">
        <v>8270</v>
      </c>
      <c r="R293" s="10">
        <f t="shared" si="16"/>
        <v>41376.560717592591</v>
      </c>
      <c r="S293" s="10">
        <f t="shared" si="17"/>
        <v>41394.792361111111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8"/>
        <v>101.50693333333334</v>
      </c>
      <c r="O294" s="6">
        <f t="shared" si="19"/>
        <v>154.42231237322514</v>
      </c>
      <c r="P294" t="s">
        <v>8265</v>
      </c>
      <c r="Q294" t="s">
        <v>8270</v>
      </c>
      <c r="R294" s="10">
        <f t="shared" si="16"/>
        <v>40812.594895833332</v>
      </c>
      <c r="S294" s="10">
        <f t="shared" si="17"/>
        <v>40844.957638888889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8"/>
        <v>101.38461538461539</v>
      </c>
      <c r="O295" s="6">
        <f t="shared" si="19"/>
        <v>201.22137404580153</v>
      </c>
      <c r="P295" t="s">
        <v>8265</v>
      </c>
      <c r="Q295" t="s">
        <v>8270</v>
      </c>
      <c r="R295" s="10">
        <f t="shared" si="16"/>
        <v>41719.459652777776</v>
      </c>
      <c r="S295" s="10">
        <f t="shared" si="17"/>
        <v>41749.459652777776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8"/>
        <v>100</v>
      </c>
      <c r="O296" s="6">
        <f t="shared" si="19"/>
        <v>100</v>
      </c>
      <c r="P296" t="s">
        <v>8265</v>
      </c>
      <c r="Q296" t="s">
        <v>8270</v>
      </c>
      <c r="R296" s="10">
        <f t="shared" si="16"/>
        <v>40342.876087962963</v>
      </c>
      <c r="S296" s="10">
        <f t="shared" si="17"/>
        <v>40378.458333333328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8"/>
        <v>133.10911999999999</v>
      </c>
      <c r="O297" s="6">
        <f t="shared" si="19"/>
        <v>100.08204511278196</v>
      </c>
      <c r="P297" t="s">
        <v>8265</v>
      </c>
      <c r="Q297" t="s">
        <v>8270</v>
      </c>
      <c r="R297" s="10">
        <f t="shared" si="16"/>
        <v>41518.796400462961</v>
      </c>
      <c r="S297" s="10">
        <f t="shared" si="17"/>
        <v>41578.791666666664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8"/>
        <v>118.72620000000001</v>
      </c>
      <c r="O298" s="6">
        <f t="shared" si="19"/>
        <v>230.08953488372092</v>
      </c>
      <c r="P298" t="s">
        <v>8265</v>
      </c>
      <c r="Q298" t="s">
        <v>8270</v>
      </c>
      <c r="R298" s="10">
        <f t="shared" si="16"/>
        <v>41134.267164351848</v>
      </c>
      <c r="S298" s="10">
        <f t="shared" si="17"/>
        <v>41159.267164351848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8"/>
        <v>100.64</v>
      </c>
      <c r="O299" s="6">
        <f t="shared" si="19"/>
        <v>141.74647887323943</v>
      </c>
      <c r="P299" t="s">
        <v>8265</v>
      </c>
      <c r="Q299" t="s">
        <v>8270</v>
      </c>
      <c r="R299" s="10">
        <f t="shared" si="16"/>
        <v>42089.519687499997</v>
      </c>
      <c r="S299" s="10">
        <f t="shared" si="17"/>
        <v>42124.957638888889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8"/>
        <v>108.93241269841269</v>
      </c>
      <c r="O300" s="6">
        <f t="shared" si="19"/>
        <v>56.344351395730705</v>
      </c>
      <c r="P300" t="s">
        <v>8265</v>
      </c>
      <c r="Q300" t="s">
        <v>8270</v>
      </c>
      <c r="R300" s="10">
        <f t="shared" si="16"/>
        <v>41709.255185185182</v>
      </c>
      <c r="S300" s="10">
        <f t="shared" si="17"/>
        <v>41768.666666666664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8"/>
        <v>178.95250000000001</v>
      </c>
      <c r="O301" s="6">
        <f t="shared" si="19"/>
        <v>73.341188524590166</v>
      </c>
      <c r="P301" t="s">
        <v>8265</v>
      </c>
      <c r="Q301" t="s">
        <v>8270</v>
      </c>
      <c r="R301" s="10">
        <f t="shared" si="16"/>
        <v>40469.016898148147</v>
      </c>
      <c r="S301" s="10">
        <f t="shared" si="17"/>
        <v>40499.058564814812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8"/>
        <v>101.72264</v>
      </c>
      <c r="O302" s="6">
        <f t="shared" si="19"/>
        <v>85.337785234899329</v>
      </c>
      <c r="P302" t="s">
        <v>8265</v>
      </c>
      <c r="Q302" t="s">
        <v>8270</v>
      </c>
      <c r="R302" s="10">
        <f t="shared" si="16"/>
        <v>40626.751597222217</v>
      </c>
      <c r="S302" s="10">
        <f t="shared" si="17"/>
        <v>40657.751597222217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8"/>
        <v>118.73499999999999</v>
      </c>
      <c r="O303" s="6">
        <f t="shared" si="19"/>
        <v>61.496215139442228</v>
      </c>
      <c r="P303" t="s">
        <v>8265</v>
      </c>
      <c r="Q303" t="s">
        <v>8270</v>
      </c>
      <c r="R303" s="10">
        <f t="shared" si="16"/>
        <v>41312.529340277775</v>
      </c>
      <c r="S303" s="10">
        <f t="shared" si="17"/>
        <v>41352.487673611111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8"/>
        <v>100.46</v>
      </c>
      <c r="O304" s="6">
        <f t="shared" si="19"/>
        <v>93.018518518518519</v>
      </c>
      <c r="P304" t="s">
        <v>8265</v>
      </c>
      <c r="Q304" t="s">
        <v>8270</v>
      </c>
      <c r="R304" s="10">
        <f t="shared" si="16"/>
        <v>40933.648587962962</v>
      </c>
      <c r="S304" s="10">
        <f t="shared" si="17"/>
        <v>40963.648587962962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8"/>
        <v>137.46666666666667</v>
      </c>
      <c r="O305" s="6">
        <f t="shared" si="19"/>
        <v>50.292682926829265</v>
      </c>
      <c r="P305" t="s">
        <v>8265</v>
      </c>
      <c r="Q305" t="s">
        <v>8270</v>
      </c>
      <c r="R305" s="10">
        <f t="shared" si="16"/>
        <v>41031.862800925919</v>
      </c>
      <c r="S305" s="10">
        <f t="shared" si="17"/>
        <v>41061.862800925919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8"/>
        <v>231.64705882352939</v>
      </c>
      <c r="O306" s="6">
        <f t="shared" si="19"/>
        <v>106.43243243243244</v>
      </c>
      <c r="P306" t="s">
        <v>8265</v>
      </c>
      <c r="Q306" t="s">
        <v>8270</v>
      </c>
      <c r="R306" s="10">
        <f t="shared" si="16"/>
        <v>41113.88653935185</v>
      </c>
      <c r="S306" s="10">
        <f t="shared" si="17"/>
        <v>41152.875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8"/>
        <v>130.33333333333331</v>
      </c>
      <c r="O307" s="6">
        <f t="shared" si="19"/>
        <v>51.719576719576722</v>
      </c>
      <c r="P307" t="s">
        <v>8265</v>
      </c>
      <c r="Q307" t="s">
        <v>8270</v>
      </c>
      <c r="R307" s="10">
        <f t="shared" si="16"/>
        <v>40948.421863425923</v>
      </c>
      <c r="S307" s="10">
        <f t="shared" si="17"/>
        <v>40978.421863425923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8"/>
        <v>292.89999999999998</v>
      </c>
      <c r="O308" s="6">
        <f t="shared" si="19"/>
        <v>36.612499999999997</v>
      </c>
      <c r="P308" t="s">
        <v>8265</v>
      </c>
      <c r="Q308" t="s">
        <v>8270</v>
      </c>
      <c r="R308" s="10">
        <f t="shared" si="16"/>
        <v>41333.628854166665</v>
      </c>
      <c r="S308" s="10">
        <f t="shared" si="17"/>
        <v>41353.587187499994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8"/>
        <v>111.31818181818183</v>
      </c>
      <c r="O309" s="6">
        <f t="shared" si="19"/>
        <v>42.517361111111114</v>
      </c>
      <c r="P309" t="s">
        <v>8265</v>
      </c>
      <c r="Q309" t="s">
        <v>8270</v>
      </c>
      <c r="R309" s="10">
        <f t="shared" si="16"/>
        <v>41282.736122685186</v>
      </c>
      <c r="S309" s="10">
        <f t="shared" si="17"/>
        <v>41312.736122685186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8"/>
        <v>105.56666666666668</v>
      </c>
      <c r="O310" s="6">
        <f t="shared" si="19"/>
        <v>62.712871287128714</v>
      </c>
      <c r="P310" t="s">
        <v>8265</v>
      </c>
      <c r="Q310" t="s">
        <v>8270</v>
      </c>
      <c r="R310" s="10">
        <f t="shared" si="16"/>
        <v>40567.486226851848</v>
      </c>
      <c r="S310" s="10">
        <f t="shared" si="17"/>
        <v>40612.486226851848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8"/>
        <v>118.94444444444446</v>
      </c>
      <c r="O311" s="6">
        <f t="shared" si="19"/>
        <v>89.957983193277315</v>
      </c>
      <c r="P311" t="s">
        <v>8265</v>
      </c>
      <c r="Q311" t="s">
        <v>8270</v>
      </c>
      <c r="R311" s="10">
        <f t="shared" si="16"/>
        <v>41134.543217592589</v>
      </c>
      <c r="S311" s="10">
        <f t="shared" si="17"/>
        <v>41155.543217592589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8"/>
        <v>104.129</v>
      </c>
      <c r="O312" s="6">
        <f t="shared" si="19"/>
        <v>28.924722222222222</v>
      </c>
      <c r="P312" t="s">
        <v>8265</v>
      </c>
      <c r="Q312" t="s">
        <v>8270</v>
      </c>
      <c r="R312" s="10">
        <f t="shared" si="16"/>
        <v>40820.974803240737</v>
      </c>
      <c r="S312" s="10">
        <f t="shared" si="17"/>
        <v>40835.875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8"/>
        <v>104.10165000000001</v>
      </c>
      <c r="O313" s="6">
        <f t="shared" si="19"/>
        <v>138.8022</v>
      </c>
      <c r="P313" t="s">
        <v>8265</v>
      </c>
      <c r="Q313" t="s">
        <v>8270</v>
      </c>
      <c r="R313" s="10">
        <f t="shared" si="16"/>
        <v>40868.011481481481</v>
      </c>
      <c r="S313" s="10">
        <f t="shared" si="17"/>
        <v>40909.124305555553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8"/>
        <v>111.87499999999999</v>
      </c>
      <c r="O314" s="6">
        <f t="shared" si="19"/>
        <v>61.301369863013697</v>
      </c>
      <c r="P314" t="s">
        <v>8265</v>
      </c>
      <c r="Q314" t="s">
        <v>8270</v>
      </c>
      <c r="R314" s="10">
        <f t="shared" si="16"/>
        <v>41348.669351851851</v>
      </c>
      <c r="S314" s="10">
        <f t="shared" si="17"/>
        <v>41378.669351851851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8"/>
        <v>104.73529411764706</v>
      </c>
      <c r="O315" s="6">
        <f t="shared" si="19"/>
        <v>80.202702702702709</v>
      </c>
      <c r="P315" t="s">
        <v>8265</v>
      </c>
      <c r="Q315" t="s">
        <v>8270</v>
      </c>
      <c r="R315" s="10">
        <f t="shared" si="16"/>
        <v>40357.019606481481</v>
      </c>
      <c r="S315" s="10">
        <f t="shared" si="17"/>
        <v>40401.457638888889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8"/>
        <v>385.15000000000003</v>
      </c>
      <c r="O316" s="6">
        <f t="shared" si="19"/>
        <v>32.095833333333331</v>
      </c>
      <c r="P316" t="s">
        <v>8265</v>
      </c>
      <c r="Q316" t="s">
        <v>8270</v>
      </c>
      <c r="R316" s="10">
        <f t="shared" si="16"/>
        <v>41304.624861111108</v>
      </c>
      <c r="S316" s="10">
        <f t="shared" si="17"/>
        <v>41334.624861111108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8"/>
        <v>101.248</v>
      </c>
      <c r="O317" s="6">
        <f t="shared" si="19"/>
        <v>200.88888888888889</v>
      </c>
      <c r="P317" t="s">
        <v>8265</v>
      </c>
      <c r="Q317" t="s">
        <v>8270</v>
      </c>
      <c r="R317" s="10">
        <f t="shared" si="16"/>
        <v>41113.564050925925</v>
      </c>
      <c r="S317" s="10">
        <f t="shared" si="17"/>
        <v>41143.564050925925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8"/>
        <v>113.77333333333333</v>
      </c>
      <c r="O318" s="6">
        <f t="shared" si="19"/>
        <v>108.01265822784811</v>
      </c>
      <c r="P318" t="s">
        <v>8265</v>
      </c>
      <c r="Q318" t="s">
        <v>8270</v>
      </c>
      <c r="R318" s="10">
        <f t="shared" si="16"/>
        <v>41950.715243055551</v>
      </c>
      <c r="S318" s="10">
        <f t="shared" si="17"/>
        <v>41983.999305555553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8"/>
        <v>100.80333333333333</v>
      </c>
      <c r="O319" s="6">
        <f t="shared" si="19"/>
        <v>95.699367088607602</v>
      </c>
      <c r="P319" t="s">
        <v>8265</v>
      </c>
      <c r="Q319" t="s">
        <v>8270</v>
      </c>
      <c r="R319" s="10">
        <f t="shared" si="16"/>
        <v>41589.468553240738</v>
      </c>
      <c r="S319" s="10">
        <f t="shared" si="17"/>
        <v>41619.468553240738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8"/>
        <v>283.32</v>
      </c>
      <c r="O320" s="6">
        <f t="shared" si="19"/>
        <v>49.880281690140848</v>
      </c>
      <c r="P320" t="s">
        <v>8265</v>
      </c>
      <c r="Q320" t="s">
        <v>8270</v>
      </c>
      <c r="R320" s="10">
        <f t="shared" si="16"/>
        <v>41329.830451388887</v>
      </c>
      <c r="S320" s="10">
        <f t="shared" si="17"/>
        <v>41359.788784722223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8"/>
        <v>112.68</v>
      </c>
      <c r="O321" s="6">
        <f t="shared" si="19"/>
        <v>110.47058823529412</v>
      </c>
      <c r="P321" t="s">
        <v>8265</v>
      </c>
      <c r="Q321" t="s">
        <v>8270</v>
      </c>
      <c r="R321" s="10">
        <f t="shared" si="16"/>
        <v>40123.629965277774</v>
      </c>
      <c r="S321" s="10">
        <f t="shared" si="17"/>
        <v>40211.124305555553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8"/>
        <v>106.58000000000001</v>
      </c>
      <c r="O322" s="6">
        <f t="shared" si="19"/>
        <v>134.91139240506328</v>
      </c>
      <c r="P322" t="s">
        <v>8265</v>
      </c>
      <c r="Q322" t="s">
        <v>8270</v>
      </c>
      <c r="R322" s="10">
        <f t="shared" ref="R322:R385" si="20">(J322/86400)+25569+(-5/24)</f>
        <v>42331.34297453703</v>
      </c>
      <c r="S322" s="10">
        <f t="shared" ref="S322:S385" si="21">(I322/86400)+25569+(-5/24)</f>
        <v>42360.749999999993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2">E323/D323*100</f>
        <v>102.66285714285715</v>
      </c>
      <c r="O323" s="6">
        <f t="shared" ref="O323:O386" si="23">E323/L323</f>
        <v>106.62314540059347</v>
      </c>
      <c r="P323" t="s">
        <v>8265</v>
      </c>
      <c r="Q323" t="s">
        <v>8270</v>
      </c>
      <c r="R323" s="10">
        <f t="shared" si="20"/>
        <v>42647.238263888888</v>
      </c>
      <c r="S323" s="10">
        <f t="shared" si="21"/>
        <v>42682.279930555553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2"/>
        <v>107.91200000000001</v>
      </c>
      <c r="O324" s="6">
        <f t="shared" si="23"/>
        <v>145.04301075268816</v>
      </c>
      <c r="P324" t="s">
        <v>8265</v>
      </c>
      <c r="Q324" t="s">
        <v>8270</v>
      </c>
      <c r="R324" s="10">
        <f t="shared" si="20"/>
        <v>42473.361666666664</v>
      </c>
      <c r="S324" s="10">
        <f t="shared" si="21"/>
        <v>42503.361666666664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2"/>
        <v>123.07407407407408</v>
      </c>
      <c r="O325" s="6">
        <f t="shared" si="23"/>
        <v>114.58620689655173</v>
      </c>
      <c r="P325" t="s">
        <v>8265</v>
      </c>
      <c r="Q325" t="s">
        <v>8270</v>
      </c>
      <c r="R325" s="10">
        <f t="shared" si="20"/>
        <v>42697.113032407404</v>
      </c>
      <c r="S325" s="10">
        <f t="shared" si="21"/>
        <v>42725.124305555553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2"/>
        <v>101.6</v>
      </c>
      <c r="O326" s="6">
        <f t="shared" si="23"/>
        <v>105.3170731707317</v>
      </c>
      <c r="P326" t="s">
        <v>8265</v>
      </c>
      <c r="Q326" t="s">
        <v>8270</v>
      </c>
      <c r="R326" s="10">
        <f t="shared" si="20"/>
        <v>42184.417916666665</v>
      </c>
      <c r="S326" s="10">
        <f t="shared" si="21"/>
        <v>42217.417916666665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2"/>
        <v>104.396</v>
      </c>
      <c r="O327" s="6">
        <f t="shared" si="23"/>
        <v>70.921195652173907</v>
      </c>
      <c r="P327" t="s">
        <v>8265</v>
      </c>
      <c r="Q327" t="s">
        <v>8270</v>
      </c>
      <c r="R327" s="10">
        <f t="shared" si="20"/>
        <v>42688.979548611103</v>
      </c>
      <c r="S327" s="10">
        <f t="shared" si="21"/>
        <v>42723.979548611103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2"/>
        <v>112.92973333333333</v>
      </c>
      <c r="O328" s="6">
        <f t="shared" si="23"/>
        <v>147.17167680278018</v>
      </c>
      <c r="P328" t="s">
        <v>8265</v>
      </c>
      <c r="Q328" t="s">
        <v>8270</v>
      </c>
      <c r="R328" s="10">
        <f t="shared" si="20"/>
        <v>42775.106550925928</v>
      </c>
      <c r="S328" s="10">
        <f t="shared" si="21"/>
        <v>42808.747916666667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2"/>
        <v>136.4</v>
      </c>
      <c r="O329" s="6">
        <f t="shared" si="23"/>
        <v>160.47058823529412</v>
      </c>
      <c r="P329" t="s">
        <v>8265</v>
      </c>
      <c r="Q329" t="s">
        <v>8270</v>
      </c>
      <c r="R329" s="10">
        <f t="shared" si="20"/>
        <v>42058.026956018519</v>
      </c>
      <c r="S329" s="10">
        <f t="shared" si="21"/>
        <v>42085.124999999993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2"/>
        <v>103.61439999999999</v>
      </c>
      <c r="O330" s="6">
        <f t="shared" si="23"/>
        <v>156.04578313253012</v>
      </c>
      <c r="P330" t="s">
        <v>8265</v>
      </c>
      <c r="Q330" t="s">
        <v>8270</v>
      </c>
      <c r="R330" s="10">
        <f t="shared" si="20"/>
        <v>42278.738287037035</v>
      </c>
      <c r="S330" s="10">
        <f t="shared" si="21"/>
        <v>42308.958333333336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2"/>
        <v>105.5</v>
      </c>
      <c r="O331" s="6">
        <f t="shared" si="23"/>
        <v>63.17365269461078</v>
      </c>
      <c r="P331" t="s">
        <v>8265</v>
      </c>
      <c r="Q331" t="s">
        <v>8270</v>
      </c>
      <c r="R331" s="10">
        <f t="shared" si="20"/>
        <v>42291.258414351854</v>
      </c>
      <c r="S331" s="10">
        <f t="shared" si="21"/>
        <v>42314.958333333336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2"/>
        <v>101.82857142857142</v>
      </c>
      <c r="O332" s="6">
        <f t="shared" si="23"/>
        <v>104.82352941176471</v>
      </c>
      <c r="P332" t="s">
        <v>8265</v>
      </c>
      <c r="Q332" t="s">
        <v>8270</v>
      </c>
      <c r="R332" s="10">
        <f t="shared" si="20"/>
        <v>41379.307442129626</v>
      </c>
      <c r="S332" s="10">
        <f t="shared" si="21"/>
        <v>41410.957638888889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2"/>
        <v>106.60499999999999</v>
      </c>
      <c r="O333" s="6">
        <f t="shared" si="23"/>
        <v>97.356164383561648</v>
      </c>
      <c r="P333" t="s">
        <v>8265</v>
      </c>
      <c r="Q333" t="s">
        <v>8270</v>
      </c>
      <c r="R333" s="10">
        <f t="shared" si="20"/>
        <v>42507.373078703698</v>
      </c>
      <c r="S333" s="10">
        <f t="shared" si="21"/>
        <v>42538.373078703698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2"/>
        <v>113.015</v>
      </c>
      <c r="O334" s="6">
        <f t="shared" si="23"/>
        <v>203.63063063063063</v>
      </c>
      <c r="P334" t="s">
        <v>8265</v>
      </c>
      <c r="Q334" t="s">
        <v>8270</v>
      </c>
      <c r="R334" s="10">
        <f t="shared" si="20"/>
        <v>42263.471956018511</v>
      </c>
      <c r="S334" s="10">
        <f t="shared" si="21"/>
        <v>42305.124999999993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2"/>
        <v>125.22750000000001</v>
      </c>
      <c r="O335" s="6">
        <f t="shared" si="23"/>
        <v>188.31203007518798</v>
      </c>
      <c r="P335" t="s">
        <v>8265</v>
      </c>
      <c r="Q335" t="s">
        <v>8270</v>
      </c>
      <c r="R335" s="10">
        <f t="shared" si="20"/>
        <v>42437.428136574068</v>
      </c>
      <c r="S335" s="10">
        <f t="shared" si="21"/>
        <v>42467.386469907404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2"/>
        <v>101.19</v>
      </c>
      <c r="O336" s="6">
        <f t="shared" si="23"/>
        <v>146.65217391304347</v>
      </c>
      <c r="P336" t="s">
        <v>8265</v>
      </c>
      <c r="Q336" t="s">
        <v>8270</v>
      </c>
      <c r="R336" s="10">
        <f t="shared" si="20"/>
        <v>42101.474039351851</v>
      </c>
      <c r="S336" s="10">
        <f t="shared" si="21"/>
        <v>42139.583333333336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2"/>
        <v>102.76470588235294</v>
      </c>
      <c r="O337" s="6">
        <f t="shared" si="23"/>
        <v>109.1875</v>
      </c>
      <c r="P337" t="s">
        <v>8265</v>
      </c>
      <c r="Q337" t="s">
        <v>8270</v>
      </c>
      <c r="R337" s="10">
        <f t="shared" si="20"/>
        <v>42101.529108796291</v>
      </c>
      <c r="S337" s="10">
        <f t="shared" si="21"/>
        <v>42132.708333333336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2"/>
        <v>116.83911999999998</v>
      </c>
      <c r="O338" s="6">
        <f t="shared" si="23"/>
        <v>59.249046653144013</v>
      </c>
      <c r="P338" t="s">
        <v>8265</v>
      </c>
      <c r="Q338" t="s">
        <v>8270</v>
      </c>
      <c r="R338" s="10">
        <f t="shared" si="20"/>
        <v>42291.387939814813</v>
      </c>
      <c r="S338" s="10">
        <f t="shared" si="21"/>
        <v>42321.429606481477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2"/>
        <v>101.16833333333335</v>
      </c>
      <c r="O339" s="6">
        <f t="shared" si="23"/>
        <v>97.904838709677421</v>
      </c>
      <c r="P339" t="s">
        <v>8265</v>
      </c>
      <c r="Q339" t="s">
        <v>8270</v>
      </c>
      <c r="R339" s="10">
        <f t="shared" si="20"/>
        <v>42046.920231481483</v>
      </c>
      <c r="S339" s="10">
        <f t="shared" si="21"/>
        <v>42076.878564814811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2"/>
        <v>110.13360000000002</v>
      </c>
      <c r="O340" s="6">
        <f t="shared" si="23"/>
        <v>70.000169491525426</v>
      </c>
      <c r="P340" t="s">
        <v>8265</v>
      </c>
      <c r="Q340" t="s">
        <v>8270</v>
      </c>
      <c r="R340" s="10">
        <f t="shared" si="20"/>
        <v>42559.547337962962</v>
      </c>
      <c r="S340" s="10">
        <f t="shared" si="21"/>
        <v>42615.833333333336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2"/>
        <v>108.08333333333333</v>
      </c>
      <c r="O341" s="6">
        <f t="shared" si="23"/>
        <v>72.865168539325836</v>
      </c>
      <c r="P341" t="s">
        <v>8265</v>
      </c>
      <c r="Q341" t="s">
        <v>8270</v>
      </c>
      <c r="R341" s="10">
        <f t="shared" si="20"/>
        <v>42093.551712962959</v>
      </c>
      <c r="S341" s="10">
        <f t="shared" si="21"/>
        <v>42123.551712962959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2"/>
        <v>125.02285714285715</v>
      </c>
      <c r="O342" s="6">
        <f t="shared" si="23"/>
        <v>146.34782608695653</v>
      </c>
      <c r="P342" t="s">
        <v>8265</v>
      </c>
      <c r="Q342" t="s">
        <v>8270</v>
      </c>
      <c r="R342" s="10">
        <f t="shared" si="20"/>
        <v>42772.460729166669</v>
      </c>
      <c r="S342" s="10">
        <f t="shared" si="21"/>
        <v>42802.666666666664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2"/>
        <v>106.71428571428572</v>
      </c>
      <c r="O343" s="6">
        <f t="shared" si="23"/>
        <v>67.909090909090907</v>
      </c>
      <c r="P343" t="s">
        <v>8265</v>
      </c>
      <c r="Q343" t="s">
        <v>8270</v>
      </c>
      <c r="R343" s="10">
        <f t="shared" si="20"/>
        <v>41894.671273148146</v>
      </c>
      <c r="S343" s="10">
        <f t="shared" si="21"/>
        <v>41912.957638888889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2"/>
        <v>100.36639999999998</v>
      </c>
      <c r="O344" s="6">
        <f t="shared" si="23"/>
        <v>169.85083076923075</v>
      </c>
      <c r="P344" t="s">
        <v>8265</v>
      </c>
      <c r="Q344" t="s">
        <v>8270</v>
      </c>
      <c r="R344" s="10">
        <f t="shared" si="20"/>
        <v>42459.572511574072</v>
      </c>
      <c r="S344" s="10">
        <f t="shared" si="21"/>
        <v>42489.572511574072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2"/>
        <v>102.02863333333335</v>
      </c>
      <c r="O345" s="6">
        <f t="shared" si="23"/>
        <v>58.413339694656486</v>
      </c>
      <c r="P345" t="s">
        <v>8265</v>
      </c>
      <c r="Q345" t="s">
        <v>8270</v>
      </c>
      <c r="R345" s="10">
        <f t="shared" si="20"/>
        <v>41926.529456018514</v>
      </c>
      <c r="S345" s="10">
        <f t="shared" si="21"/>
        <v>41956.916666666664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2"/>
        <v>102.08358208955224</v>
      </c>
      <c r="O346" s="6">
        <f t="shared" si="23"/>
        <v>119.99298245614035</v>
      </c>
      <c r="P346" t="s">
        <v>8265</v>
      </c>
      <c r="Q346" t="s">
        <v>8270</v>
      </c>
      <c r="R346" s="10">
        <f t="shared" si="20"/>
        <v>42111.762662037036</v>
      </c>
      <c r="S346" s="10">
        <f t="shared" si="21"/>
        <v>42155.888888888883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2"/>
        <v>123.27586206896552</v>
      </c>
      <c r="O347" s="6">
        <f t="shared" si="23"/>
        <v>99.860335195530723</v>
      </c>
      <c r="P347" t="s">
        <v>8265</v>
      </c>
      <c r="Q347" t="s">
        <v>8270</v>
      </c>
      <c r="R347" s="10">
        <f t="shared" si="20"/>
        <v>42114.735995370364</v>
      </c>
      <c r="S347" s="10">
        <f t="shared" si="21"/>
        <v>42144.735995370364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2"/>
        <v>170.28880000000001</v>
      </c>
      <c r="O348" s="6">
        <f t="shared" si="23"/>
        <v>90.579148936170213</v>
      </c>
      <c r="P348" t="s">
        <v>8265</v>
      </c>
      <c r="Q348" t="s">
        <v>8270</v>
      </c>
      <c r="R348" s="10">
        <f t="shared" si="20"/>
        <v>42261.291909722218</v>
      </c>
      <c r="S348" s="10">
        <f t="shared" si="21"/>
        <v>42291.291909722218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2"/>
        <v>111.59049999999999</v>
      </c>
      <c r="O349" s="6">
        <f t="shared" si="23"/>
        <v>117.77361477572559</v>
      </c>
      <c r="P349" t="s">
        <v>8265</v>
      </c>
      <c r="Q349" t="s">
        <v>8270</v>
      </c>
      <c r="R349" s="10">
        <f t="shared" si="20"/>
        <v>42292.287141203698</v>
      </c>
      <c r="S349" s="10">
        <f t="shared" si="21"/>
        <v>42322.32880787037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2"/>
        <v>103</v>
      </c>
      <c r="O350" s="6">
        <f t="shared" si="23"/>
        <v>86.554621848739501</v>
      </c>
      <c r="P350" t="s">
        <v>8265</v>
      </c>
      <c r="Q350" t="s">
        <v>8270</v>
      </c>
      <c r="R350" s="10">
        <f t="shared" si="20"/>
        <v>42207.378657407404</v>
      </c>
      <c r="S350" s="10">
        <f t="shared" si="21"/>
        <v>42237.378657407404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2"/>
        <v>106.63570159857905</v>
      </c>
      <c r="O351" s="6">
        <f t="shared" si="23"/>
        <v>71.899281437125751</v>
      </c>
      <c r="P351" t="s">
        <v>8265</v>
      </c>
      <c r="Q351" t="s">
        <v>8270</v>
      </c>
      <c r="R351" s="10">
        <f t="shared" si="20"/>
        <v>42760.290601851848</v>
      </c>
      <c r="S351" s="10">
        <f t="shared" si="21"/>
        <v>42790.290601851848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2"/>
        <v>114.75999999999999</v>
      </c>
      <c r="O352" s="6">
        <f t="shared" si="23"/>
        <v>129.81900452488688</v>
      </c>
      <c r="P352" t="s">
        <v>8265</v>
      </c>
      <c r="Q352" t="s">
        <v>8270</v>
      </c>
      <c r="R352" s="10">
        <f t="shared" si="20"/>
        <v>42585.857743055552</v>
      </c>
      <c r="S352" s="10">
        <f t="shared" si="21"/>
        <v>42623.957638888889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2"/>
        <v>127.34117647058822</v>
      </c>
      <c r="O353" s="6">
        <f t="shared" si="23"/>
        <v>44.912863070539416</v>
      </c>
      <c r="P353" t="s">
        <v>8265</v>
      </c>
      <c r="Q353" t="s">
        <v>8270</v>
      </c>
      <c r="R353" s="10">
        <f t="shared" si="20"/>
        <v>42427.75641203703</v>
      </c>
      <c r="S353" s="10">
        <f t="shared" si="21"/>
        <v>42467.714745370373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2"/>
        <v>116.56</v>
      </c>
      <c r="O354" s="6">
        <f t="shared" si="23"/>
        <v>40.755244755244753</v>
      </c>
      <c r="P354" t="s">
        <v>8265</v>
      </c>
      <c r="Q354" t="s">
        <v>8270</v>
      </c>
      <c r="R354" s="10">
        <f t="shared" si="20"/>
        <v>41889.959120370368</v>
      </c>
      <c r="S354" s="10">
        <f t="shared" si="21"/>
        <v>41919.959120370368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2"/>
        <v>108.61819426615318</v>
      </c>
      <c r="O355" s="6">
        <f t="shared" si="23"/>
        <v>103.52394779771615</v>
      </c>
      <c r="P355" t="s">
        <v>8265</v>
      </c>
      <c r="Q355" t="s">
        <v>8270</v>
      </c>
      <c r="R355" s="10">
        <f t="shared" si="20"/>
        <v>42297.583553240744</v>
      </c>
      <c r="S355" s="10">
        <f t="shared" si="21"/>
        <v>42327.625219907401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2"/>
        <v>103.94285714285714</v>
      </c>
      <c r="O356" s="6">
        <f t="shared" si="23"/>
        <v>125.44827586206897</v>
      </c>
      <c r="P356" t="s">
        <v>8265</v>
      </c>
      <c r="Q356" t="s">
        <v>8270</v>
      </c>
      <c r="R356" s="10">
        <f t="shared" si="20"/>
        <v>42438.619456018518</v>
      </c>
      <c r="S356" s="10">
        <f t="shared" si="21"/>
        <v>42468.577789351846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2"/>
        <v>116.25714285714285</v>
      </c>
      <c r="O357" s="6">
        <f t="shared" si="23"/>
        <v>246.60606060606059</v>
      </c>
      <c r="P357" t="s">
        <v>8265</v>
      </c>
      <c r="Q357" t="s">
        <v>8270</v>
      </c>
      <c r="R357" s="10">
        <f t="shared" si="20"/>
        <v>41943.0855787037</v>
      </c>
      <c r="S357" s="10">
        <f t="shared" si="21"/>
        <v>41974.127245370364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2"/>
        <v>102.69239999999999</v>
      </c>
      <c r="O358" s="6">
        <f t="shared" si="23"/>
        <v>79.401340206185566</v>
      </c>
      <c r="P358" t="s">
        <v>8265</v>
      </c>
      <c r="Q358" t="s">
        <v>8270</v>
      </c>
      <c r="R358" s="10">
        <f t="shared" si="20"/>
        <v>42415.594826388886</v>
      </c>
      <c r="S358" s="10">
        <f t="shared" si="21"/>
        <v>42445.553159722222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2"/>
        <v>174</v>
      </c>
      <c r="O359" s="6">
        <f t="shared" si="23"/>
        <v>86.138613861386133</v>
      </c>
      <c r="P359" t="s">
        <v>8265</v>
      </c>
      <c r="Q359" t="s">
        <v>8270</v>
      </c>
      <c r="R359" s="10">
        <f t="shared" si="20"/>
        <v>42078.01385416666</v>
      </c>
      <c r="S359" s="10">
        <f t="shared" si="21"/>
        <v>42118.01385416666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2"/>
        <v>103.08800000000001</v>
      </c>
      <c r="O360" s="6">
        <f t="shared" si="23"/>
        <v>193.04868913857678</v>
      </c>
      <c r="P360" t="s">
        <v>8265</v>
      </c>
      <c r="Q360" t="s">
        <v>8270</v>
      </c>
      <c r="R360" s="10">
        <f t="shared" si="20"/>
        <v>42507.651863425919</v>
      </c>
      <c r="S360" s="10">
        <f t="shared" si="21"/>
        <v>42536.416666666664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2"/>
        <v>104.85537190082646</v>
      </c>
      <c r="O361" s="6">
        <f t="shared" si="23"/>
        <v>84.023178807947019</v>
      </c>
      <c r="P361" t="s">
        <v>8265</v>
      </c>
      <c r="Q361" t="s">
        <v>8270</v>
      </c>
      <c r="R361" s="10">
        <f t="shared" si="20"/>
        <v>41934.86215277778</v>
      </c>
      <c r="S361" s="10">
        <f t="shared" si="21"/>
        <v>41957.008333333331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2"/>
        <v>101.375</v>
      </c>
      <c r="O362" s="6">
        <f t="shared" si="23"/>
        <v>139.82758620689654</v>
      </c>
      <c r="P362" t="s">
        <v>8265</v>
      </c>
      <c r="Q362" t="s">
        <v>8270</v>
      </c>
      <c r="R362" s="10">
        <f t="shared" si="20"/>
        <v>42163.689583333333</v>
      </c>
      <c r="S362" s="10">
        <f t="shared" si="21"/>
        <v>42207.924305555549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2"/>
        <v>111.07699999999998</v>
      </c>
      <c r="O363" s="6">
        <f t="shared" si="23"/>
        <v>109.82189265536722</v>
      </c>
      <c r="P363" t="s">
        <v>8265</v>
      </c>
      <c r="Q363" t="s">
        <v>8270</v>
      </c>
      <c r="R363" s="10">
        <f t="shared" si="20"/>
        <v>41935.792893518512</v>
      </c>
      <c r="S363" s="10">
        <f t="shared" si="21"/>
        <v>41965.834560185183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2"/>
        <v>124.15933781686496</v>
      </c>
      <c r="O364" s="6">
        <f t="shared" si="23"/>
        <v>139.53488372093022</v>
      </c>
      <c r="P364" t="s">
        <v>8265</v>
      </c>
      <c r="Q364" t="s">
        <v>8270</v>
      </c>
      <c r="R364" s="10">
        <f t="shared" si="20"/>
        <v>41837.002210648148</v>
      </c>
      <c r="S364" s="10">
        <f t="shared" si="21"/>
        <v>41858.791666666664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2"/>
        <v>101.33333333333334</v>
      </c>
      <c r="O365" s="6">
        <f t="shared" si="23"/>
        <v>347.84615384615387</v>
      </c>
      <c r="P365" t="s">
        <v>8265</v>
      </c>
      <c r="Q365" t="s">
        <v>8270</v>
      </c>
      <c r="R365" s="10">
        <f t="shared" si="20"/>
        <v>40255.53629629629</v>
      </c>
      <c r="S365" s="10">
        <f t="shared" si="21"/>
        <v>40300.598611111105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2"/>
        <v>110.16142857142856</v>
      </c>
      <c r="O366" s="6">
        <f t="shared" si="23"/>
        <v>68.24159292035398</v>
      </c>
      <c r="P366" t="s">
        <v>8265</v>
      </c>
      <c r="Q366" t="s">
        <v>8270</v>
      </c>
      <c r="R366" s="10">
        <f t="shared" si="20"/>
        <v>41780.651296296295</v>
      </c>
      <c r="S366" s="10">
        <f t="shared" si="21"/>
        <v>41810.957638888889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2"/>
        <v>103.97333333333334</v>
      </c>
      <c r="O367" s="6">
        <f t="shared" si="23"/>
        <v>239.93846153846152</v>
      </c>
      <c r="P367" t="s">
        <v>8265</v>
      </c>
      <c r="Q367" t="s">
        <v>8270</v>
      </c>
      <c r="R367" s="10">
        <f t="shared" si="20"/>
        <v>41668.398136574069</v>
      </c>
      <c r="S367" s="10">
        <f t="shared" si="21"/>
        <v>41698.398136574069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2"/>
        <v>101.31578947368421</v>
      </c>
      <c r="O368" s="6">
        <f t="shared" si="23"/>
        <v>287.31343283582089</v>
      </c>
      <c r="P368" t="s">
        <v>8265</v>
      </c>
      <c r="Q368" t="s">
        <v>8270</v>
      </c>
      <c r="R368" s="10">
        <f t="shared" si="20"/>
        <v>41019.584699074076</v>
      </c>
      <c r="S368" s="10">
        <f t="shared" si="21"/>
        <v>41049.584699074076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2"/>
        <v>103.3501</v>
      </c>
      <c r="O369" s="6">
        <f t="shared" si="23"/>
        <v>86.84882352941176</v>
      </c>
      <c r="P369" t="s">
        <v>8265</v>
      </c>
      <c r="Q369" t="s">
        <v>8270</v>
      </c>
      <c r="R369" s="10">
        <f t="shared" si="20"/>
        <v>41355.368958333333</v>
      </c>
      <c r="S369" s="10">
        <f t="shared" si="21"/>
        <v>41394.999305555553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2"/>
        <v>104.11200000000001</v>
      </c>
      <c r="O370" s="6">
        <f t="shared" si="23"/>
        <v>81.84905660377359</v>
      </c>
      <c r="P370" t="s">
        <v>8265</v>
      </c>
      <c r="Q370" t="s">
        <v>8270</v>
      </c>
      <c r="R370" s="10">
        <f t="shared" si="20"/>
        <v>42043.397245370368</v>
      </c>
      <c r="S370" s="10">
        <f t="shared" si="21"/>
        <v>42078.355578703697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2"/>
        <v>110.15569230769231</v>
      </c>
      <c r="O371" s="6">
        <f t="shared" si="23"/>
        <v>42.874970059880241</v>
      </c>
      <c r="P371" t="s">
        <v>8265</v>
      </c>
      <c r="Q371" t="s">
        <v>8270</v>
      </c>
      <c r="R371" s="10">
        <f t="shared" si="20"/>
        <v>40893.3433912037</v>
      </c>
      <c r="S371" s="10">
        <f t="shared" si="21"/>
        <v>40923.3433912037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2"/>
        <v>122.02</v>
      </c>
      <c r="O372" s="6">
        <f t="shared" si="23"/>
        <v>709.41860465116281</v>
      </c>
      <c r="P372" t="s">
        <v>8265</v>
      </c>
      <c r="Q372" t="s">
        <v>8270</v>
      </c>
      <c r="R372" s="10">
        <f t="shared" si="20"/>
        <v>42711.586805555555</v>
      </c>
      <c r="S372" s="10">
        <f t="shared" si="21"/>
        <v>42741.586805555555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2"/>
        <v>114.16866666666667</v>
      </c>
      <c r="O373" s="6">
        <f t="shared" si="23"/>
        <v>161.25517890772127</v>
      </c>
      <c r="P373" t="s">
        <v>8265</v>
      </c>
      <c r="Q373" t="s">
        <v>8270</v>
      </c>
      <c r="R373" s="10">
        <f t="shared" si="20"/>
        <v>41261.559479166666</v>
      </c>
      <c r="S373" s="10">
        <f t="shared" si="21"/>
        <v>41306.559479166666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2"/>
        <v>125.33333333333334</v>
      </c>
      <c r="O374" s="6">
        <f t="shared" si="23"/>
        <v>41.777777777777779</v>
      </c>
      <c r="P374" t="s">
        <v>8265</v>
      </c>
      <c r="Q374" t="s">
        <v>8270</v>
      </c>
      <c r="R374" s="10">
        <f t="shared" si="20"/>
        <v>42425.368564814817</v>
      </c>
      <c r="S374" s="10">
        <f t="shared" si="21"/>
        <v>42465.458333333336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2"/>
        <v>106.66666666666667</v>
      </c>
      <c r="O375" s="6">
        <f t="shared" si="23"/>
        <v>89.887640449438209</v>
      </c>
      <c r="P375" t="s">
        <v>8265</v>
      </c>
      <c r="Q375" t="s">
        <v>8270</v>
      </c>
      <c r="R375" s="10">
        <f t="shared" si="20"/>
        <v>41078.703680555554</v>
      </c>
      <c r="S375" s="10">
        <f t="shared" si="21"/>
        <v>41108.703680555554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2"/>
        <v>130.65</v>
      </c>
      <c r="O376" s="6">
        <f t="shared" si="23"/>
        <v>45.051724137931032</v>
      </c>
      <c r="P376" t="s">
        <v>8265</v>
      </c>
      <c r="Q376" t="s">
        <v>8270</v>
      </c>
      <c r="R376" s="10">
        <f t="shared" si="20"/>
        <v>40757.680914351848</v>
      </c>
      <c r="S376" s="10">
        <f t="shared" si="21"/>
        <v>40802.680914351848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2"/>
        <v>120</v>
      </c>
      <c r="O377" s="6">
        <f t="shared" si="23"/>
        <v>42.857142857142854</v>
      </c>
      <c r="P377" t="s">
        <v>8265</v>
      </c>
      <c r="Q377" t="s">
        <v>8270</v>
      </c>
      <c r="R377" s="10">
        <f t="shared" si="20"/>
        <v>41657.77674768518</v>
      </c>
      <c r="S377" s="10">
        <f t="shared" si="21"/>
        <v>41699.512499999997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2"/>
        <v>105.9591836734694</v>
      </c>
      <c r="O378" s="6">
        <f t="shared" si="23"/>
        <v>54.083333333333336</v>
      </c>
      <c r="P378" t="s">
        <v>8265</v>
      </c>
      <c r="Q378" t="s">
        <v>8270</v>
      </c>
      <c r="R378" s="10">
        <f t="shared" si="20"/>
        <v>42576.244398148141</v>
      </c>
      <c r="S378" s="10">
        <f t="shared" si="21"/>
        <v>42607.244398148141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2"/>
        <v>114.39999999999999</v>
      </c>
      <c r="O379" s="6">
        <f t="shared" si="23"/>
        <v>103.21804511278195</v>
      </c>
      <c r="P379" t="s">
        <v>8265</v>
      </c>
      <c r="Q379" t="s">
        <v>8270</v>
      </c>
      <c r="R379" s="10">
        <f t="shared" si="20"/>
        <v>42292.042453703696</v>
      </c>
      <c r="S379" s="10">
        <f t="shared" si="21"/>
        <v>42322.084027777775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2"/>
        <v>111.76666666666665</v>
      </c>
      <c r="O380" s="6">
        <f t="shared" si="23"/>
        <v>40.397590361445786</v>
      </c>
      <c r="P380" t="s">
        <v>8265</v>
      </c>
      <c r="Q380" t="s">
        <v>8270</v>
      </c>
      <c r="R380" s="10">
        <f t="shared" si="20"/>
        <v>42370.363518518519</v>
      </c>
      <c r="S380" s="10">
        <f t="shared" si="21"/>
        <v>42394.786111111105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2"/>
        <v>116.08000000000001</v>
      </c>
      <c r="O381" s="6">
        <f t="shared" si="23"/>
        <v>116.85906040268456</v>
      </c>
      <c r="P381" t="s">
        <v>8265</v>
      </c>
      <c r="Q381" t="s">
        <v>8270</v>
      </c>
      <c r="R381" s="10">
        <f t="shared" si="20"/>
        <v>40987.479999999996</v>
      </c>
      <c r="S381" s="10">
        <f t="shared" si="21"/>
        <v>41032.479999999996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2"/>
        <v>141.5</v>
      </c>
      <c r="O382" s="6">
        <f t="shared" si="23"/>
        <v>115.51020408163265</v>
      </c>
      <c r="P382" t="s">
        <v>8265</v>
      </c>
      <c r="Q382" t="s">
        <v>8270</v>
      </c>
      <c r="R382" s="10">
        <f t="shared" si="20"/>
        <v>42367.511481481481</v>
      </c>
      <c r="S382" s="10">
        <f t="shared" si="21"/>
        <v>42392.511481481481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2"/>
        <v>104.72999999999999</v>
      </c>
      <c r="O383" s="6">
        <f t="shared" si="23"/>
        <v>104.31274900398407</v>
      </c>
      <c r="P383" t="s">
        <v>8265</v>
      </c>
      <c r="Q383" t="s">
        <v>8270</v>
      </c>
      <c r="R383" s="10">
        <f t="shared" si="20"/>
        <v>41085.48978009259</v>
      </c>
      <c r="S383" s="10">
        <f t="shared" si="21"/>
        <v>41120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2"/>
        <v>255.83333333333331</v>
      </c>
      <c r="O384" s="6">
        <f t="shared" si="23"/>
        <v>69.772727272727266</v>
      </c>
      <c r="P384" t="s">
        <v>8265</v>
      </c>
      <c r="Q384" t="s">
        <v>8270</v>
      </c>
      <c r="R384" s="10">
        <f t="shared" si="20"/>
        <v>41144.501157407409</v>
      </c>
      <c r="S384" s="10">
        <f t="shared" si="21"/>
        <v>41158.501157407409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2"/>
        <v>206.70670670670671</v>
      </c>
      <c r="O385" s="6">
        <f t="shared" si="23"/>
        <v>43.020833333333336</v>
      </c>
      <c r="P385" t="s">
        <v>8265</v>
      </c>
      <c r="Q385" t="s">
        <v>8270</v>
      </c>
      <c r="R385" s="10">
        <f t="shared" si="20"/>
        <v>41754.90924768518</v>
      </c>
      <c r="S385" s="10">
        <f t="shared" si="21"/>
        <v>41777.90924768518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2"/>
        <v>112.105</v>
      </c>
      <c r="O386" s="6">
        <f t="shared" si="23"/>
        <v>58.540469973890339</v>
      </c>
      <c r="P386" t="s">
        <v>8265</v>
      </c>
      <c r="Q386" t="s">
        <v>8270</v>
      </c>
      <c r="R386" s="10">
        <f t="shared" ref="R386:R449" si="24">(J386/86400)+25569+(-5/24)</f>
        <v>41980.573460648149</v>
      </c>
      <c r="S386" s="10">
        <f t="shared" ref="S386:S449" si="25">(I386/86400)+25569+(-5/24)</f>
        <v>42010.573460648149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6">E387/D387*100</f>
        <v>105.982</v>
      </c>
      <c r="O387" s="6">
        <f t="shared" ref="O387:O450" si="27">E387/L387</f>
        <v>111.79535864978902</v>
      </c>
      <c r="P387" t="s">
        <v>8265</v>
      </c>
      <c r="Q387" t="s">
        <v>8270</v>
      </c>
      <c r="R387" s="10">
        <f t="shared" si="24"/>
        <v>41934.376168981478</v>
      </c>
      <c r="S387" s="10">
        <f t="shared" si="25"/>
        <v>41964.41783564815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6"/>
        <v>100.16666666666667</v>
      </c>
      <c r="O388" s="6">
        <f t="shared" si="27"/>
        <v>46.230769230769234</v>
      </c>
      <c r="P388" t="s">
        <v>8265</v>
      </c>
      <c r="Q388" t="s">
        <v>8270</v>
      </c>
      <c r="R388" s="10">
        <f t="shared" si="24"/>
        <v>42211.742951388886</v>
      </c>
      <c r="S388" s="10">
        <f t="shared" si="25"/>
        <v>42226.742951388886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6"/>
        <v>213.98947368421051</v>
      </c>
      <c r="O389" s="6">
        <f t="shared" si="27"/>
        <v>144.69039145907473</v>
      </c>
      <c r="P389" t="s">
        <v>8265</v>
      </c>
      <c r="Q389" t="s">
        <v>8270</v>
      </c>
      <c r="R389" s="10">
        <f t="shared" si="24"/>
        <v>42200.468263888884</v>
      </c>
      <c r="S389" s="10">
        <f t="shared" si="25"/>
        <v>42231.041666666664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6"/>
        <v>126.16000000000001</v>
      </c>
      <c r="O390" s="6">
        <f t="shared" si="27"/>
        <v>88.845070422535215</v>
      </c>
      <c r="P390" t="s">
        <v>8265</v>
      </c>
      <c r="Q390" t="s">
        <v>8270</v>
      </c>
      <c r="R390" s="10">
        <f t="shared" si="24"/>
        <v>42548.86782407407</v>
      </c>
      <c r="S390" s="10">
        <f t="shared" si="25"/>
        <v>42578.86782407407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6"/>
        <v>181.53547058823528</v>
      </c>
      <c r="O391" s="6">
        <f t="shared" si="27"/>
        <v>81.75107284768211</v>
      </c>
      <c r="P391" t="s">
        <v>8265</v>
      </c>
      <c r="Q391" t="s">
        <v>8270</v>
      </c>
      <c r="R391" s="10">
        <f t="shared" si="24"/>
        <v>41673.854745370372</v>
      </c>
      <c r="S391" s="10">
        <f t="shared" si="25"/>
        <v>41705.749305555553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6"/>
        <v>100</v>
      </c>
      <c r="O392" s="6">
        <f t="shared" si="27"/>
        <v>71.428571428571431</v>
      </c>
      <c r="P392" t="s">
        <v>8265</v>
      </c>
      <c r="Q392" t="s">
        <v>8270</v>
      </c>
      <c r="R392" s="10">
        <f t="shared" si="24"/>
        <v>42111.828379629624</v>
      </c>
      <c r="S392" s="10">
        <f t="shared" si="25"/>
        <v>42131.828379629624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6"/>
        <v>100.61</v>
      </c>
      <c r="O393" s="6">
        <f t="shared" si="27"/>
        <v>104.25906735751295</v>
      </c>
      <c r="P393" t="s">
        <v>8265</v>
      </c>
      <c r="Q393" t="s">
        <v>8270</v>
      </c>
      <c r="R393" s="10">
        <f t="shared" si="24"/>
        <v>40864.833923611106</v>
      </c>
      <c r="S393" s="10">
        <f t="shared" si="25"/>
        <v>40894.832638888889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6"/>
        <v>100.9027027027027</v>
      </c>
      <c r="O394" s="6">
        <f t="shared" si="27"/>
        <v>90.616504854368927</v>
      </c>
      <c r="P394" t="s">
        <v>8265</v>
      </c>
      <c r="Q394" t="s">
        <v>8270</v>
      </c>
      <c r="R394" s="10">
        <f t="shared" si="24"/>
        <v>40763.508923611109</v>
      </c>
      <c r="S394" s="10">
        <f t="shared" si="25"/>
        <v>40793.916666666664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6"/>
        <v>110.446</v>
      </c>
      <c r="O395" s="6">
        <f t="shared" si="27"/>
        <v>157.33048433048432</v>
      </c>
      <c r="P395" t="s">
        <v>8265</v>
      </c>
      <c r="Q395" t="s">
        <v>8270</v>
      </c>
      <c r="R395" s="10">
        <f t="shared" si="24"/>
        <v>41526.500601851847</v>
      </c>
      <c r="S395" s="10">
        <f t="shared" si="25"/>
        <v>41557.500601851847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6"/>
        <v>111.8936170212766</v>
      </c>
      <c r="O396" s="6">
        <f t="shared" si="27"/>
        <v>105.18</v>
      </c>
      <c r="P396" t="s">
        <v>8265</v>
      </c>
      <c r="Q396" t="s">
        <v>8270</v>
      </c>
      <c r="R396" s="10">
        <f t="shared" si="24"/>
        <v>42417.60974537037</v>
      </c>
      <c r="S396" s="10">
        <f t="shared" si="25"/>
        <v>42477.568078703705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6"/>
        <v>108.04450000000001</v>
      </c>
      <c r="O397" s="6">
        <f t="shared" si="27"/>
        <v>58.719836956521746</v>
      </c>
      <c r="P397" t="s">
        <v>8265</v>
      </c>
      <c r="Q397" t="s">
        <v>8270</v>
      </c>
      <c r="R397" s="10">
        <f t="shared" si="24"/>
        <v>40990.700925925921</v>
      </c>
      <c r="S397" s="10">
        <f t="shared" si="25"/>
        <v>41026.688888888886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6"/>
        <v>106.66666666666667</v>
      </c>
      <c r="O398" s="6">
        <f t="shared" si="27"/>
        <v>81.632653061224488</v>
      </c>
      <c r="P398" t="s">
        <v>8265</v>
      </c>
      <c r="Q398" t="s">
        <v>8270</v>
      </c>
      <c r="R398" s="10">
        <f t="shared" si="24"/>
        <v>41082.356550925928</v>
      </c>
      <c r="S398" s="10">
        <f t="shared" si="25"/>
        <v>41097.356550925928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6"/>
        <v>103.90027322404372</v>
      </c>
      <c r="O399" s="6">
        <f t="shared" si="27"/>
        <v>56.460043668122275</v>
      </c>
      <c r="P399" t="s">
        <v>8265</v>
      </c>
      <c r="Q399" t="s">
        <v>8270</v>
      </c>
      <c r="R399" s="10">
        <f t="shared" si="24"/>
        <v>40379.568101851852</v>
      </c>
      <c r="S399" s="10">
        <f t="shared" si="25"/>
        <v>40421.947222222218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6"/>
        <v>125.16000000000001</v>
      </c>
      <c r="O400" s="6">
        <f t="shared" si="27"/>
        <v>140.1044776119403</v>
      </c>
      <c r="P400" t="s">
        <v>8265</v>
      </c>
      <c r="Q400" t="s">
        <v>8270</v>
      </c>
      <c r="R400" s="10">
        <f t="shared" si="24"/>
        <v>42078.584791666661</v>
      </c>
      <c r="S400" s="10">
        <f t="shared" si="25"/>
        <v>42123.584791666661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6"/>
        <v>106.80499999999999</v>
      </c>
      <c r="O401" s="6">
        <f t="shared" si="27"/>
        <v>224.85263157894738</v>
      </c>
      <c r="P401" t="s">
        <v>8265</v>
      </c>
      <c r="Q401" t="s">
        <v>8270</v>
      </c>
      <c r="R401" s="10">
        <f t="shared" si="24"/>
        <v>42687.667442129627</v>
      </c>
      <c r="S401" s="10">
        <f t="shared" si="25"/>
        <v>42718.291666666664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6"/>
        <v>112.30249999999999</v>
      </c>
      <c r="O402" s="6">
        <f t="shared" si="27"/>
        <v>181.13306451612902</v>
      </c>
      <c r="P402" t="s">
        <v>8265</v>
      </c>
      <c r="Q402" t="s">
        <v>8270</v>
      </c>
      <c r="R402" s="10">
        <f t="shared" si="24"/>
        <v>41745.427627314813</v>
      </c>
      <c r="S402" s="10">
        <f t="shared" si="25"/>
        <v>41775.9375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6"/>
        <v>103.812</v>
      </c>
      <c r="O403" s="6">
        <f t="shared" si="27"/>
        <v>711.04109589041093</v>
      </c>
      <c r="P403" t="s">
        <v>8265</v>
      </c>
      <c r="Q403" t="s">
        <v>8270</v>
      </c>
      <c r="R403" s="10">
        <f t="shared" si="24"/>
        <v>40732.633912037032</v>
      </c>
      <c r="S403" s="10">
        <f t="shared" si="25"/>
        <v>40762.633912037032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6"/>
        <v>141.65</v>
      </c>
      <c r="O404" s="6">
        <f t="shared" si="27"/>
        <v>65.883720930232556</v>
      </c>
      <c r="P404" t="s">
        <v>8265</v>
      </c>
      <c r="Q404" t="s">
        <v>8270</v>
      </c>
      <c r="R404" s="10">
        <f t="shared" si="24"/>
        <v>42292.331215277773</v>
      </c>
      <c r="S404" s="10">
        <f t="shared" si="25"/>
        <v>42313.372881944444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6"/>
        <v>105.25999999999999</v>
      </c>
      <c r="O405" s="6">
        <f t="shared" si="27"/>
        <v>75.185714285714283</v>
      </c>
      <c r="P405" t="s">
        <v>8265</v>
      </c>
      <c r="Q405" t="s">
        <v>8270</v>
      </c>
      <c r="R405" s="10">
        <f t="shared" si="24"/>
        <v>40718.102326388886</v>
      </c>
      <c r="S405" s="10">
        <f t="shared" si="25"/>
        <v>40765.088888888888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6"/>
        <v>103.09142857142857</v>
      </c>
      <c r="O406" s="6">
        <f t="shared" si="27"/>
        <v>133.14391143911439</v>
      </c>
      <c r="P406" t="s">
        <v>8265</v>
      </c>
      <c r="Q406" t="s">
        <v>8270</v>
      </c>
      <c r="R406" s="10">
        <f t="shared" si="24"/>
        <v>41646.419699074067</v>
      </c>
      <c r="S406" s="10">
        <f t="shared" si="25"/>
        <v>41675.75277777778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6"/>
        <v>107.65957446808511</v>
      </c>
      <c r="O407" s="6">
        <f t="shared" si="27"/>
        <v>55.2</v>
      </c>
      <c r="P407" t="s">
        <v>8265</v>
      </c>
      <c r="Q407" t="s">
        <v>8270</v>
      </c>
      <c r="R407" s="10">
        <f t="shared" si="24"/>
        <v>41673.876608796294</v>
      </c>
      <c r="S407" s="10">
        <f t="shared" si="25"/>
        <v>41703.876608796294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6"/>
        <v>107.70464285714286</v>
      </c>
      <c r="O408" s="6">
        <f t="shared" si="27"/>
        <v>86.163714285714292</v>
      </c>
      <c r="P408" t="s">
        <v>8265</v>
      </c>
      <c r="Q408" t="s">
        <v>8270</v>
      </c>
      <c r="R408" s="10">
        <f t="shared" si="24"/>
        <v>40637.95413194444</v>
      </c>
      <c r="S408" s="10">
        <f t="shared" si="25"/>
        <v>40672.040972222218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6"/>
        <v>101.55000000000001</v>
      </c>
      <c r="O409" s="6">
        <f t="shared" si="27"/>
        <v>92.318181818181813</v>
      </c>
      <c r="P409" t="s">
        <v>8265</v>
      </c>
      <c r="Q409" t="s">
        <v>8270</v>
      </c>
      <c r="R409" s="10">
        <f t="shared" si="24"/>
        <v>40806.662615740737</v>
      </c>
      <c r="S409" s="10">
        <f t="shared" si="25"/>
        <v>40866.704282407409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6"/>
        <v>101.43766666666667</v>
      </c>
      <c r="O410" s="6">
        <f t="shared" si="27"/>
        <v>160.16473684210527</v>
      </c>
      <c r="P410" t="s">
        <v>8265</v>
      </c>
      <c r="Q410" t="s">
        <v>8270</v>
      </c>
      <c r="R410" s="10">
        <f t="shared" si="24"/>
        <v>41543.527662037035</v>
      </c>
      <c r="S410" s="10">
        <f t="shared" si="25"/>
        <v>41583.569328703699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6"/>
        <v>136.80000000000001</v>
      </c>
      <c r="O411" s="6">
        <f t="shared" si="27"/>
        <v>45.6</v>
      </c>
      <c r="P411" t="s">
        <v>8265</v>
      </c>
      <c r="Q411" t="s">
        <v>8270</v>
      </c>
      <c r="R411" s="10">
        <f t="shared" si="24"/>
        <v>42543.654444444437</v>
      </c>
      <c r="S411" s="10">
        <f t="shared" si="25"/>
        <v>42573.654444444437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6"/>
        <v>128.29999999999998</v>
      </c>
      <c r="O412" s="6">
        <f t="shared" si="27"/>
        <v>183.28571428571428</v>
      </c>
      <c r="P412" t="s">
        <v>8265</v>
      </c>
      <c r="Q412" t="s">
        <v>8270</v>
      </c>
      <c r="R412" s="10">
        <f t="shared" si="24"/>
        <v>42113.773113425923</v>
      </c>
      <c r="S412" s="10">
        <f t="shared" si="25"/>
        <v>42173.773113425923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6"/>
        <v>101.05</v>
      </c>
      <c r="O413" s="6">
        <f t="shared" si="27"/>
        <v>125.78838174273859</v>
      </c>
      <c r="P413" t="s">
        <v>8265</v>
      </c>
      <c r="Q413" t="s">
        <v>8270</v>
      </c>
      <c r="R413" s="10">
        <f t="shared" si="24"/>
        <v>41597.967638888884</v>
      </c>
      <c r="S413" s="10">
        <f t="shared" si="25"/>
        <v>41630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6"/>
        <v>126.84</v>
      </c>
      <c r="O414" s="6">
        <f t="shared" si="27"/>
        <v>57.654545454545456</v>
      </c>
      <c r="P414" t="s">
        <v>8265</v>
      </c>
      <c r="Q414" t="s">
        <v>8270</v>
      </c>
      <c r="R414" s="10">
        <f t="shared" si="24"/>
        <v>41099.534467592588</v>
      </c>
      <c r="S414" s="10">
        <f t="shared" si="25"/>
        <v>41115.534467592588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6"/>
        <v>105.0859375</v>
      </c>
      <c r="O415" s="6">
        <f t="shared" si="27"/>
        <v>78.660818713450297</v>
      </c>
      <c r="P415" t="s">
        <v>8265</v>
      </c>
      <c r="Q415" t="s">
        <v>8270</v>
      </c>
      <c r="R415" s="10">
        <f t="shared" si="24"/>
        <v>41079.66910879629</v>
      </c>
      <c r="S415" s="10">
        <f t="shared" si="25"/>
        <v>41109.66910879629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6"/>
        <v>102.85405405405406</v>
      </c>
      <c r="O416" s="6">
        <f t="shared" si="27"/>
        <v>91.480769230769226</v>
      </c>
      <c r="P416" t="s">
        <v>8265</v>
      </c>
      <c r="Q416" t="s">
        <v>8270</v>
      </c>
      <c r="R416" s="10">
        <f t="shared" si="24"/>
        <v>41528.85491898148</v>
      </c>
      <c r="S416" s="10">
        <f t="shared" si="25"/>
        <v>41558.85491898148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6"/>
        <v>102.14714285714285</v>
      </c>
      <c r="O417" s="6">
        <f t="shared" si="27"/>
        <v>68.09809523809524</v>
      </c>
      <c r="P417" t="s">
        <v>8265</v>
      </c>
      <c r="Q417" t="s">
        <v>8270</v>
      </c>
      <c r="R417" s="10">
        <f t="shared" si="24"/>
        <v>41904.643541666665</v>
      </c>
      <c r="S417" s="10">
        <f t="shared" si="25"/>
        <v>41929.291666666664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6"/>
        <v>120.21700000000001</v>
      </c>
      <c r="O418" s="6">
        <f t="shared" si="27"/>
        <v>48.086800000000004</v>
      </c>
      <c r="P418" t="s">
        <v>8265</v>
      </c>
      <c r="Q418" t="s">
        <v>8270</v>
      </c>
      <c r="R418" s="10">
        <f t="shared" si="24"/>
        <v>41648.187858796293</v>
      </c>
      <c r="S418" s="10">
        <f t="shared" si="25"/>
        <v>41678.187858796293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6"/>
        <v>100.24761904761905</v>
      </c>
      <c r="O419" s="6">
        <f t="shared" si="27"/>
        <v>202.42307692307693</v>
      </c>
      <c r="P419" t="s">
        <v>8265</v>
      </c>
      <c r="Q419" t="s">
        <v>8270</v>
      </c>
      <c r="R419" s="10">
        <f t="shared" si="24"/>
        <v>41360.762268518512</v>
      </c>
      <c r="S419" s="10">
        <f t="shared" si="25"/>
        <v>41371.981249999997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6"/>
        <v>100.63392857142857</v>
      </c>
      <c r="O420" s="6">
        <f t="shared" si="27"/>
        <v>216.75</v>
      </c>
      <c r="P420" t="s">
        <v>8265</v>
      </c>
      <c r="Q420" t="s">
        <v>8270</v>
      </c>
      <c r="R420" s="10">
        <f t="shared" si="24"/>
        <v>42178.07403935185</v>
      </c>
      <c r="S420" s="10">
        <f t="shared" si="25"/>
        <v>42208.07403935185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6"/>
        <v>100.4375</v>
      </c>
      <c r="O421" s="6">
        <f t="shared" si="27"/>
        <v>110.06849315068493</v>
      </c>
      <c r="P421" t="s">
        <v>8265</v>
      </c>
      <c r="Q421" t="s">
        <v>8270</v>
      </c>
      <c r="R421" s="10">
        <f t="shared" si="24"/>
        <v>41394.634108796294</v>
      </c>
      <c r="S421" s="10">
        <f t="shared" si="25"/>
        <v>41454.634108796294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6"/>
        <v>0.43939393939393934</v>
      </c>
      <c r="O422" s="6">
        <f t="shared" si="27"/>
        <v>4.833333333333333</v>
      </c>
      <c r="P422" t="s">
        <v>8265</v>
      </c>
      <c r="Q422" t="s">
        <v>8271</v>
      </c>
      <c r="R422" s="10">
        <f t="shared" si="24"/>
        <v>41682.028136574074</v>
      </c>
      <c r="S422" s="10">
        <f t="shared" si="25"/>
        <v>41711.986469907402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6"/>
        <v>2.0066666666666668</v>
      </c>
      <c r="O423" s="6">
        <f t="shared" si="27"/>
        <v>50.166666666666664</v>
      </c>
      <c r="P423" t="s">
        <v>8265</v>
      </c>
      <c r="Q423" t="s">
        <v>8271</v>
      </c>
      <c r="R423" s="10">
        <f t="shared" si="24"/>
        <v>42177.283055555548</v>
      </c>
      <c r="S423" s="10">
        <f t="shared" si="25"/>
        <v>42237.283055555548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6"/>
        <v>1.075</v>
      </c>
      <c r="O424" s="6">
        <f t="shared" si="27"/>
        <v>35.833333333333336</v>
      </c>
      <c r="P424" t="s">
        <v>8265</v>
      </c>
      <c r="Q424" t="s">
        <v>8271</v>
      </c>
      <c r="R424" s="10">
        <f t="shared" si="24"/>
        <v>41863.052048611113</v>
      </c>
      <c r="S424" s="10">
        <f t="shared" si="25"/>
        <v>41893.052048611113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6"/>
        <v>0.76500000000000001</v>
      </c>
      <c r="O425" s="6">
        <f t="shared" si="27"/>
        <v>11.76923076923077</v>
      </c>
      <c r="P425" t="s">
        <v>8265</v>
      </c>
      <c r="Q425" t="s">
        <v>8271</v>
      </c>
      <c r="R425" s="10">
        <f t="shared" si="24"/>
        <v>41400.717939814815</v>
      </c>
      <c r="S425" s="10">
        <f t="shared" si="25"/>
        <v>41430.717939814815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6"/>
        <v>6.7966666666666677</v>
      </c>
      <c r="O426" s="6">
        <f t="shared" si="27"/>
        <v>40.78</v>
      </c>
      <c r="P426" t="s">
        <v>8265</v>
      </c>
      <c r="Q426" t="s">
        <v>8271</v>
      </c>
      <c r="R426" s="10">
        <f t="shared" si="24"/>
        <v>40934.167812499996</v>
      </c>
      <c r="S426" s="10">
        <f t="shared" si="25"/>
        <v>40994.126145833332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6"/>
        <v>1.2E-2</v>
      </c>
      <c r="O427" s="6">
        <f t="shared" si="27"/>
        <v>3</v>
      </c>
      <c r="P427" t="s">
        <v>8265</v>
      </c>
      <c r="Q427" t="s">
        <v>8271</v>
      </c>
      <c r="R427" s="10">
        <f t="shared" si="24"/>
        <v>42275.652824074066</v>
      </c>
      <c r="S427" s="10">
        <f t="shared" si="25"/>
        <v>42335.694490740738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6"/>
        <v>1.3299999999999998</v>
      </c>
      <c r="O428" s="6">
        <f t="shared" si="27"/>
        <v>16.625</v>
      </c>
      <c r="P428" t="s">
        <v>8265</v>
      </c>
      <c r="Q428" t="s">
        <v>8271</v>
      </c>
      <c r="R428" s="10">
        <f t="shared" si="24"/>
        <v>42400.503634259258</v>
      </c>
      <c r="S428" s="10">
        <f t="shared" si="25"/>
        <v>42430.503634259258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6"/>
        <v>0</v>
      </c>
      <c r="O429" s="6" t="e">
        <f t="shared" si="27"/>
        <v>#DIV/0!</v>
      </c>
      <c r="P429" t="s">
        <v>8265</v>
      </c>
      <c r="Q429" t="s">
        <v>8271</v>
      </c>
      <c r="R429" s="10">
        <f t="shared" si="24"/>
        <v>42285.700694444444</v>
      </c>
      <c r="S429" s="10">
        <f t="shared" si="25"/>
        <v>42299.582638888889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6"/>
        <v>5.6333333333333329</v>
      </c>
      <c r="O430" s="6">
        <f t="shared" si="27"/>
        <v>52</v>
      </c>
      <c r="P430" t="s">
        <v>8265</v>
      </c>
      <c r="Q430" t="s">
        <v>8271</v>
      </c>
      <c r="R430" s="10">
        <f t="shared" si="24"/>
        <v>41778.558391203704</v>
      </c>
      <c r="S430" s="10">
        <f t="shared" si="25"/>
        <v>41806.708333333328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6"/>
        <v>0</v>
      </c>
      <c r="O431" s="6" t="e">
        <f t="shared" si="27"/>
        <v>#DIV/0!</v>
      </c>
      <c r="P431" t="s">
        <v>8265</v>
      </c>
      <c r="Q431" t="s">
        <v>8271</v>
      </c>
      <c r="R431" s="10">
        <f t="shared" si="24"/>
        <v>40070.693078703705</v>
      </c>
      <c r="S431" s="10">
        <f t="shared" si="25"/>
        <v>40143.999305555553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6"/>
        <v>2.4</v>
      </c>
      <c r="O432" s="6">
        <f t="shared" si="27"/>
        <v>4.8</v>
      </c>
      <c r="P432" t="s">
        <v>8265</v>
      </c>
      <c r="Q432" t="s">
        <v>8271</v>
      </c>
      <c r="R432" s="10">
        <f t="shared" si="24"/>
        <v>41512.898923611108</v>
      </c>
      <c r="S432" s="10">
        <f t="shared" si="25"/>
        <v>41527.898923611108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6"/>
        <v>13.833333333333334</v>
      </c>
      <c r="O433" s="6">
        <f t="shared" si="27"/>
        <v>51.875</v>
      </c>
      <c r="P433" t="s">
        <v>8265</v>
      </c>
      <c r="Q433" t="s">
        <v>8271</v>
      </c>
      <c r="R433" s="10">
        <f t="shared" si="24"/>
        <v>42526.662997685184</v>
      </c>
      <c r="S433" s="10">
        <f t="shared" si="25"/>
        <v>42556.662997685184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6"/>
        <v>9.5</v>
      </c>
      <c r="O434" s="6">
        <f t="shared" si="27"/>
        <v>71.25</v>
      </c>
      <c r="P434" t="s">
        <v>8265</v>
      </c>
      <c r="Q434" t="s">
        <v>8271</v>
      </c>
      <c r="R434" s="10">
        <f t="shared" si="24"/>
        <v>42238.51829861111</v>
      </c>
      <c r="S434" s="10">
        <f t="shared" si="25"/>
        <v>42298.51829861111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6"/>
        <v>0</v>
      </c>
      <c r="O435" s="6" t="e">
        <f t="shared" si="27"/>
        <v>#DIV/0!</v>
      </c>
      <c r="P435" t="s">
        <v>8265</v>
      </c>
      <c r="Q435" t="s">
        <v>8271</v>
      </c>
      <c r="R435" s="10">
        <f t="shared" si="24"/>
        <v>42228.421550925923</v>
      </c>
      <c r="S435" s="10">
        <f t="shared" si="25"/>
        <v>42288.421550925923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6"/>
        <v>5</v>
      </c>
      <c r="O436" s="6">
        <f t="shared" si="27"/>
        <v>62.5</v>
      </c>
      <c r="P436" t="s">
        <v>8265</v>
      </c>
      <c r="Q436" t="s">
        <v>8271</v>
      </c>
      <c r="R436" s="10">
        <f t="shared" si="24"/>
        <v>41576.626180555555</v>
      </c>
      <c r="S436" s="10">
        <f t="shared" si="25"/>
        <v>41609.667847222219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6"/>
        <v>2.7272727272727275E-3</v>
      </c>
      <c r="O437" s="6">
        <f t="shared" si="27"/>
        <v>1</v>
      </c>
      <c r="P437" t="s">
        <v>8265</v>
      </c>
      <c r="Q437" t="s">
        <v>8271</v>
      </c>
      <c r="R437" s="10">
        <f t="shared" si="24"/>
        <v>41500.539120370369</v>
      </c>
      <c r="S437" s="10">
        <f t="shared" si="25"/>
        <v>41530.539120370369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6"/>
        <v>0</v>
      </c>
      <c r="O438" s="6" t="e">
        <f t="shared" si="27"/>
        <v>#DIV/0!</v>
      </c>
      <c r="P438" t="s">
        <v>8265</v>
      </c>
      <c r="Q438" t="s">
        <v>8271</v>
      </c>
      <c r="R438" s="10">
        <f t="shared" si="24"/>
        <v>41456.154085648144</v>
      </c>
      <c r="S438" s="10">
        <f t="shared" si="25"/>
        <v>41486.154085648144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6"/>
        <v>0</v>
      </c>
      <c r="O439" s="6" t="e">
        <f t="shared" si="27"/>
        <v>#DIV/0!</v>
      </c>
      <c r="P439" t="s">
        <v>8265</v>
      </c>
      <c r="Q439" t="s">
        <v>8271</v>
      </c>
      <c r="R439" s="10">
        <f t="shared" si="24"/>
        <v>42591.110254629624</v>
      </c>
      <c r="S439" s="10">
        <f t="shared" si="25"/>
        <v>42651.110254629624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6"/>
        <v>9.379999999999999</v>
      </c>
      <c r="O440" s="6">
        <f t="shared" si="27"/>
        <v>170.54545454545453</v>
      </c>
      <c r="P440" t="s">
        <v>8265</v>
      </c>
      <c r="Q440" t="s">
        <v>8271</v>
      </c>
      <c r="R440" s="10">
        <f t="shared" si="24"/>
        <v>42296.052754629629</v>
      </c>
      <c r="S440" s="10">
        <f t="shared" si="25"/>
        <v>42326.094421296293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6"/>
        <v>0</v>
      </c>
      <c r="O441" s="6" t="e">
        <f t="shared" si="27"/>
        <v>#DIV/0!</v>
      </c>
      <c r="P441" t="s">
        <v>8265</v>
      </c>
      <c r="Q441" t="s">
        <v>8271</v>
      </c>
      <c r="R441" s="10">
        <f t="shared" si="24"/>
        <v>41919.553449074076</v>
      </c>
      <c r="S441" s="10">
        <f t="shared" si="25"/>
        <v>41929.553449074076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6"/>
        <v>0.1</v>
      </c>
      <c r="O442" s="6">
        <f t="shared" si="27"/>
        <v>5</v>
      </c>
      <c r="P442" t="s">
        <v>8265</v>
      </c>
      <c r="Q442" t="s">
        <v>8271</v>
      </c>
      <c r="R442" s="10">
        <f t="shared" si="24"/>
        <v>42423.777233796289</v>
      </c>
      <c r="S442" s="10">
        <f t="shared" si="25"/>
        <v>42453.735567129632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6"/>
        <v>0</v>
      </c>
      <c r="O443" s="6" t="e">
        <f t="shared" si="27"/>
        <v>#DIV/0!</v>
      </c>
      <c r="P443" t="s">
        <v>8265</v>
      </c>
      <c r="Q443" t="s">
        <v>8271</v>
      </c>
      <c r="R443" s="10">
        <f t="shared" si="24"/>
        <v>41550.585601851846</v>
      </c>
      <c r="S443" s="10">
        <f t="shared" si="25"/>
        <v>41580.585601851846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6"/>
        <v>39.358823529411765</v>
      </c>
      <c r="O444" s="6">
        <f t="shared" si="27"/>
        <v>393.58823529411762</v>
      </c>
      <c r="P444" t="s">
        <v>8265</v>
      </c>
      <c r="Q444" t="s">
        <v>8271</v>
      </c>
      <c r="R444" s="10">
        <f t="shared" si="24"/>
        <v>42024.680358796293</v>
      </c>
      <c r="S444" s="10">
        <f t="shared" si="25"/>
        <v>42054.680358796293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6"/>
        <v>0.1</v>
      </c>
      <c r="O445" s="6">
        <f t="shared" si="27"/>
        <v>5</v>
      </c>
      <c r="P445" t="s">
        <v>8265</v>
      </c>
      <c r="Q445" t="s">
        <v>8271</v>
      </c>
      <c r="R445" s="10">
        <f t="shared" si="24"/>
        <v>41649.806724537033</v>
      </c>
      <c r="S445" s="10">
        <f t="shared" si="25"/>
        <v>41679.806724537033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6"/>
        <v>5</v>
      </c>
      <c r="O446" s="6">
        <f t="shared" si="27"/>
        <v>50</v>
      </c>
      <c r="P446" t="s">
        <v>8265</v>
      </c>
      <c r="Q446" t="s">
        <v>8271</v>
      </c>
      <c r="R446" s="10">
        <f t="shared" si="24"/>
        <v>40894.69862268518</v>
      </c>
      <c r="S446" s="10">
        <f t="shared" si="25"/>
        <v>40954.69862268518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6"/>
        <v>3.3333333333333335E-3</v>
      </c>
      <c r="O447" s="6">
        <f t="shared" si="27"/>
        <v>1</v>
      </c>
      <c r="P447" t="s">
        <v>8265</v>
      </c>
      <c r="Q447" t="s">
        <v>8271</v>
      </c>
      <c r="R447" s="10">
        <f t="shared" si="24"/>
        <v>42130.127025462956</v>
      </c>
      <c r="S447" s="10">
        <f t="shared" si="25"/>
        <v>42145.127025462956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6"/>
        <v>7.2952380952380951</v>
      </c>
      <c r="O448" s="6">
        <f t="shared" si="27"/>
        <v>47.875</v>
      </c>
      <c r="P448" t="s">
        <v>8265</v>
      </c>
      <c r="Q448" t="s">
        <v>8271</v>
      </c>
      <c r="R448" s="10">
        <f t="shared" si="24"/>
        <v>42036.875231481477</v>
      </c>
      <c r="S448" s="10">
        <f t="shared" si="25"/>
        <v>42066.875231481477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6"/>
        <v>1.6666666666666666E-2</v>
      </c>
      <c r="O449" s="6">
        <f t="shared" si="27"/>
        <v>5</v>
      </c>
      <c r="P449" t="s">
        <v>8265</v>
      </c>
      <c r="Q449" t="s">
        <v>8271</v>
      </c>
      <c r="R449" s="10">
        <f t="shared" si="24"/>
        <v>41331.34679398148</v>
      </c>
      <c r="S449" s="10">
        <f t="shared" si="25"/>
        <v>41356.305127314808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6"/>
        <v>3.2804000000000002</v>
      </c>
      <c r="O450" s="6">
        <f t="shared" si="27"/>
        <v>20.502500000000001</v>
      </c>
      <c r="P450" t="s">
        <v>8265</v>
      </c>
      <c r="Q450" t="s">
        <v>8271</v>
      </c>
      <c r="R450" s="10">
        <f t="shared" ref="R450:R513" si="28">(J450/86400)+25569+(-5/24)</f>
        <v>41753.549710648142</v>
      </c>
      <c r="S450" s="10">
        <f t="shared" ref="S450:S513" si="29">(I450/86400)+25569+(-5/24)</f>
        <v>41773.549710648142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30">E451/D451*100</f>
        <v>2.25</v>
      </c>
      <c r="O451" s="6">
        <f t="shared" ref="O451:O514" si="31">E451/L451</f>
        <v>9</v>
      </c>
      <c r="P451" t="s">
        <v>8265</v>
      </c>
      <c r="Q451" t="s">
        <v>8271</v>
      </c>
      <c r="R451" s="10">
        <f t="shared" si="28"/>
        <v>41534.359780092593</v>
      </c>
      <c r="S451" s="10">
        <f t="shared" si="29"/>
        <v>41564.359780092593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30"/>
        <v>0.79200000000000004</v>
      </c>
      <c r="O452" s="6">
        <f t="shared" si="31"/>
        <v>56.571428571428569</v>
      </c>
      <c r="P452" t="s">
        <v>8265</v>
      </c>
      <c r="Q452" t="s">
        <v>8271</v>
      </c>
      <c r="R452" s="10">
        <f t="shared" si="28"/>
        <v>41654.73842592592</v>
      </c>
      <c r="S452" s="10">
        <f t="shared" si="29"/>
        <v>41684.73842592592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30"/>
        <v>0</v>
      </c>
      <c r="O453" s="6" t="e">
        <f t="shared" si="31"/>
        <v>#DIV/0!</v>
      </c>
      <c r="P453" t="s">
        <v>8265</v>
      </c>
      <c r="Q453" t="s">
        <v>8271</v>
      </c>
      <c r="R453" s="10">
        <f t="shared" si="28"/>
        <v>41634.506840277776</v>
      </c>
      <c r="S453" s="10">
        <f t="shared" si="29"/>
        <v>41664.506840277776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30"/>
        <v>64</v>
      </c>
      <c r="O454" s="6">
        <f t="shared" si="31"/>
        <v>40</v>
      </c>
      <c r="P454" t="s">
        <v>8265</v>
      </c>
      <c r="Q454" t="s">
        <v>8271</v>
      </c>
      <c r="R454" s="10">
        <f t="shared" si="28"/>
        <v>42107.49554398148</v>
      </c>
      <c r="S454" s="10">
        <f t="shared" si="29"/>
        <v>42137.49554398148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30"/>
        <v>2.7404479578392621E-2</v>
      </c>
      <c r="O455" s="6">
        <f t="shared" si="31"/>
        <v>13</v>
      </c>
      <c r="P455" t="s">
        <v>8265</v>
      </c>
      <c r="Q455" t="s">
        <v>8271</v>
      </c>
      <c r="R455" s="10">
        <f t="shared" si="28"/>
        <v>42038.616655092592</v>
      </c>
      <c r="S455" s="10">
        <f t="shared" si="29"/>
        <v>42054.616655092592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30"/>
        <v>0.82000000000000006</v>
      </c>
      <c r="O456" s="6">
        <f t="shared" si="31"/>
        <v>16.399999999999999</v>
      </c>
      <c r="P456" t="s">
        <v>8265</v>
      </c>
      <c r="Q456" t="s">
        <v>8271</v>
      </c>
      <c r="R456" s="10">
        <f t="shared" si="28"/>
        <v>41938.508923611109</v>
      </c>
      <c r="S456" s="10">
        <f t="shared" si="29"/>
        <v>41969.343055555553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30"/>
        <v>6.9230769230769221E-2</v>
      </c>
      <c r="O457" s="6">
        <f t="shared" si="31"/>
        <v>22.5</v>
      </c>
      <c r="P457" t="s">
        <v>8265</v>
      </c>
      <c r="Q457" t="s">
        <v>8271</v>
      </c>
      <c r="R457" s="10">
        <f t="shared" si="28"/>
        <v>40970.794236111113</v>
      </c>
      <c r="S457" s="10">
        <f t="shared" si="29"/>
        <v>41015.813194444439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30"/>
        <v>0.68631863186318631</v>
      </c>
      <c r="O458" s="6">
        <f t="shared" si="31"/>
        <v>20.333333333333332</v>
      </c>
      <c r="P458" t="s">
        <v>8265</v>
      </c>
      <c r="Q458" t="s">
        <v>8271</v>
      </c>
      <c r="R458" s="10">
        <f t="shared" si="28"/>
        <v>41547.486122685186</v>
      </c>
      <c r="S458" s="10">
        <f t="shared" si="29"/>
        <v>41568.957638888889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30"/>
        <v>0</v>
      </c>
      <c r="O459" s="6" t="e">
        <f t="shared" si="31"/>
        <v>#DIV/0!</v>
      </c>
      <c r="P459" t="s">
        <v>8265</v>
      </c>
      <c r="Q459" t="s">
        <v>8271</v>
      </c>
      <c r="R459" s="10">
        <f t="shared" si="28"/>
        <v>41837.559166666666</v>
      </c>
      <c r="S459" s="10">
        <f t="shared" si="29"/>
        <v>41867.559166666666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30"/>
        <v>8.2100000000000009</v>
      </c>
      <c r="O460" s="6">
        <f t="shared" si="31"/>
        <v>16.755102040816325</v>
      </c>
      <c r="P460" t="s">
        <v>8265</v>
      </c>
      <c r="Q460" t="s">
        <v>8271</v>
      </c>
      <c r="R460" s="10">
        <f t="shared" si="28"/>
        <v>41378.491435185184</v>
      </c>
      <c r="S460" s="10">
        <f t="shared" si="29"/>
        <v>41408.491435185184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30"/>
        <v>6.4102564102564097E-2</v>
      </c>
      <c r="O461" s="6">
        <f t="shared" si="31"/>
        <v>25</v>
      </c>
      <c r="P461" t="s">
        <v>8265</v>
      </c>
      <c r="Q461" t="s">
        <v>8271</v>
      </c>
      <c r="R461" s="10">
        <f t="shared" si="28"/>
        <v>40800.432025462964</v>
      </c>
      <c r="S461" s="10">
        <f t="shared" si="29"/>
        <v>40860.473692129628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30"/>
        <v>0.29411764705882354</v>
      </c>
      <c r="O462" s="6">
        <f t="shared" si="31"/>
        <v>12.5</v>
      </c>
      <c r="P462" t="s">
        <v>8265</v>
      </c>
      <c r="Q462" t="s">
        <v>8271</v>
      </c>
      <c r="R462" s="10">
        <f t="shared" si="28"/>
        <v>41759.334201388883</v>
      </c>
      <c r="S462" s="10">
        <f t="shared" si="29"/>
        <v>41790.958333333328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30"/>
        <v>0</v>
      </c>
      <c r="O463" s="6" t="e">
        <f t="shared" si="31"/>
        <v>#DIV/0!</v>
      </c>
      <c r="P463" t="s">
        <v>8265</v>
      </c>
      <c r="Q463" t="s">
        <v>8271</v>
      </c>
      <c r="R463" s="10">
        <f t="shared" si="28"/>
        <v>41407.638506944444</v>
      </c>
      <c r="S463" s="10">
        <f t="shared" si="29"/>
        <v>41427.638506944444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30"/>
        <v>0</v>
      </c>
      <c r="O464" s="6" t="e">
        <f t="shared" si="31"/>
        <v>#DIV/0!</v>
      </c>
      <c r="P464" t="s">
        <v>8265</v>
      </c>
      <c r="Q464" t="s">
        <v>8271</v>
      </c>
      <c r="R464" s="10">
        <f t="shared" si="28"/>
        <v>40704.918298611105</v>
      </c>
      <c r="S464" s="10">
        <f t="shared" si="29"/>
        <v>40764.918298611105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30"/>
        <v>2.2727272727272729</v>
      </c>
      <c r="O465" s="6">
        <f t="shared" si="31"/>
        <v>113.63636363636364</v>
      </c>
      <c r="P465" t="s">
        <v>8265</v>
      </c>
      <c r="Q465" t="s">
        <v>8271</v>
      </c>
      <c r="R465" s="10">
        <f t="shared" si="28"/>
        <v>40750.501770833333</v>
      </c>
      <c r="S465" s="10">
        <f t="shared" si="29"/>
        <v>40810.501770833333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30"/>
        <v>9.9009900990099015E-2</v>
      </c>
      <c r="O466" s="6">
        <f t="shared" si="31"/>
        <v>1</v>
      </c>
      <c r="P466" t="s">
        <v>8265</v>
      </c>
      <c r="Q466" t="s">
        <v>8271</v>
      </c>
      <c r="R466" s="10">
        <f t="shared" si="28"/>
        <v>42488.640451388885</v>
      </c>
      <c r="S466" s="10">
        <f t="shared" si="29"/>
        <v>42508.640451388885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30"/>
        <v>26.953125</v>
      </c>
      <c r="O467" s="6">
        <f t="shared" si="31"/>
        <v>17.25</v>
      </c>
      <c r="P467" t="s">
        <v>8265</v>
      </c>
      <c r="Q467" t="s">
        <v>8271</v>
      </c>
      <c r="R467" s="10">
        <f t="shared" si="28"/>
        <v>41800.911736111106</v>
      </c>
      <c r="S467" s="10">
        <f t="shared" si="29"/>
        <v>41816.911736111106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30"/>
        <v>0.76</v>
      </c>
      <c r="O468" s="6">
        <f t="shared" si="31"/>
        <v>15.2</v>
      </c>
      <c r="P468" t="s">
        <v>8265</v>
      </c>
      <c r="Q468" t="s">
        <v>8271</v>
      </c>
      <c r="R468" s="10">
        <f t="shared" si="28"/>
        <v>41129.734537037039</v>
      </c>
      <c r="S468" s="10">
        <f t="shared" si="29"/>
        <v>41159.734537037039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30"/>
        <v>21.574999999999999</v>
      </c>
      <c r="O469" s="6">
        <f t="shared" si="31"/>
        <v>110.64102564102564</v>
      </c>
      <c r="P469" t="s">
        <v>8265</v>
      </c>
      <c r="Q469" t="s">
        <v>8271</v>
      </c>
      <c r="R469" s="10">
        <f t="shared" si="28"/>
        <v>41135.471458333333</v>
      </c>
      <c r="S469" s="10">
        <f t="shared" si="29"/>
        <v>41180.471458333333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30"/>
        <v>0</v>
      </c>
      <c r="O470" s="6" t="e">
        <f t="shared" si="31"/>
        <v>#DIV/0!</v>
      </c>
      <c r="P470" t="s">
        <v>8265</v>
      </c>
      <c r="Q470" t="s">
        <v>8271</v>
      </c>
      <c r="R470" s="10">
        <f t="shared" si="28"/>
        <v>41040.959293981483</v>
      </c>
      <c r="S470" s="10">
        <f t="shared" si="29"/>
        <v>41100.952141203699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30"/>
        <v>0</v>
      </c>
      <c r="O471" s="6" t="e">
        <f t="shared" si="31"/>
        <v>#DIV/0!</v>
      </c>
      <c r="P471" t="s">
        <v>8265</v>
      </c>
      <c r="Q471" t="s">
        <v>8271</v>
      </c>
      <c r="R471" s="10">
        <f t="shared" si="28"/>
        <v>41827.781527777777</v>
      </c>
      <c r="S471" s="10">
        <f t="shared" si="29"/>
        <v>41887.781527777777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30"/>
        <v>1.02</v>
      </c>
      <c r="O472" s="6">
        <f t="shared" si="31"/>
        <v>25.5</v>
      </c>
      <c r="P472" t="s">
        <v>8265</v>
      </c>
      <c r="Q472" t="s">
        <v>8271</v>
      </c>
      <c r="R472" s="10">
        <f t="shared" si="28"/>
        <v>41604.959363425922</v>
      </c>
      <c r="S472" s="10">
        <f t="shared" si="29"/>
        <v>41654.958333333328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30"/>
        <v>11.892727272727273</v>
      </c>
      <c r="O473" s="6">
        <f t="shared" si="31"/>
        <v>38.476470588235294</v>
      </c>
      <c r="P473" t="s">
        <v>8265</v>
      </c>
      <c r="Q473" t="s">
        <v>8271</v>
      </c>
      <c r="R473" s="10">
        <f t="shared" si="28"/>
        <v>41703.513645833329</v>
      </c>
      <c r="S473" s="10">
        <f t="shared" si="29"/>
        <v>41748.471979166665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30"/>
        <v>17.625</v>
      </c>
      <c r="O474" s="6">
        <f t="shared" si="31"/>
        <v>28.2</v>
      </c>
      <c r="P474" t="s">
        <v>8265</v>
      </c>
      <c r="Q474" t="s">
        <v>8271</v>
      </c>
      <c r="R474" s="10">
        <f t="shared" si="28"/>
        <v>41844.714328703703</v>
      </c>
      <c r="S474" s="10">
        <f t="shared" si="29"/>
        <v>41874.714328703703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30"/>
        <v>2.87</v>
      </c>
      <c r="O475" s="6">
        <f t="shared" si="31"/>
        <v>61.5</v>
      </c>
      <c r="P475" t="s">
        <v>8265</v>
      </c>
      <c r="Q475" t="s">
        <v>8271</v>
      </c>
      <c r="R475" s="10">
        <f t="shared" si="28"/>
        <v>41869.489803240736</v>
      </c>
      <c r="S475" s="10">
        <f t="shared" si="29"/>
        <v>41899.489803240736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30"/>
        <v>3.0303030303030304E-2</v>
      </c>
      <c r="O476" s="6">
        <f t="shared" si="31"/>
        <v>1</v>
      </c>
      <c r="P476" t="s">
        <v>8265</v>
      </c>
      <c r="Q476" t="s">
        <v>8271</v>
      </c>
      <c r="R476" s="10">
        <f t="shared" si="28"/>
        <v>42753.120706018519</v>
      </c>
      <c r="S476" s="10">
        <f t="shared" si="29"/>
        <v>42783.120706018519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30"/>
        <v>0</v>
      </c>
      <c r="O477" s="6" t="e">
        <f t="shared" si="31"/>
        <v>#DIV/0!</v>
      </c>
      <c r="P477" t="s">
        <v>8265</v>
      </c>
      <c r="Q477" t="s">
        <v>8271</v>
      </c>
      <c r="R477" s="10">
        <f t="shared" si="28"/>
        <v>42099.877812500003</v>
      </c>
      <c r="S477" s="10">
        <f t="shared" si="29"/>
        <v>42129.877812500003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30"/>
        <v>2.230268181818182</v>
      </c>
      <c r="O478" s="6">
        <f t="shared" si="31"/>
        <v>39.569274193548388</v>
      </c>
      <c r="P478" t="s">
        <v>8265</v>
      </c>
      <c r="Q478" t="s">
        <v>8271</v>
      </c>
      <c r="R478" s="10">
        <f t="shared" si="28"/>
        <v>41757.76667824074</v>
      </c>
      <c r="S478" s="10">
        <f t="shared" si="29"/>
        <v>41792.957638888889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30"/>
        <v>0</v>
      </c>
      <c r="O479" s="6" t="e">
        <f t="shared" si="31"/>
        <v>#DIV/0!</v>
      </c>
      <c r="P479" t="s">
        <v>8265</v>
      </c>
      <c r="Q479" t="s">
        <v>8271</v>
      </c>
      <c r="R479" s="10">
        <f t="shared" si="28"/>
        <v>40987.626550925925</v>
      </c>
      <c r="S479" s="10">
        <f t="shared" si="29"/>
        <v>41047.626550925925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30"/>
        <v>0</v>
      </c>
      <c r="O480" s="6" t="e">
        <f t="shared" si="31"/>
        <v>#DIV/0!</v>
      </c>
      <c r="P480" t="s">
        <v>8265</v>
      </c>
      <c r="Q480" t="s">
        <v>8271</v>
      </c>
      <c r="R480" s="10">
        <f t="shared" si="28"/>
        <v>42065.702650462961</v>
      </c>
      <c r="S480" s="10">
        <f t="shared" si="29"/>
        <v>42095.660983796297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30"/>
        <v>32.56</v>
      </c>
      <c r="O481" s="6">
        <f t="shared" si="31"/>
        <v>88.8</v>
      </c>
      <c r="P481" t="s">
        <v>8265</v>
      </c>
      <c r="Q481" t="s">
        <v>8271</v>
      </c>
      <c r="R481" s="10">
        <f t="shared" si="28"/>
        <v>41904.199479166666</v>
      </c>
      <c r="S481" s="10">
        <f t="shared" si="29"/>
        <v>41964.24114583333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30"/>
        <v>19.41</v>
      </c>
      <c r="O482" s="6">
        <f t="shared" si="31"/>
        <v>55.457142857142856</v>
      </c>
      <c r="P482" t="s">
        <v>8265</v>
      </c>
      <c r="Q482" t="s">
        <v>8271</v>
      </c>
      <c r="R482" s="10">
        <f t="shared" si="28"/>
        <v>41465.29184027778</v>
      </c>
      <c r="S482" s="10">
        <f t="shared" si="29"/>
        <v>41495.29184027778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30"/>
        <v>6.1</v>
      </c>
      <c r="O483" s="6">
        <f t="shared" si="31"/>
        <v>87.142857142857139</v>
      </c>
      <c r="P483" t="s">
        <v>8265</v>
      </c>
      <c r="Q483" t="s">
        <v>8271</v>
      </c>
      <c r="R483" s="10">
        <f t="shared" si="28"/>
        <v>41162.46399305555</v>
      </c>
      <c r="S483" s="10">
        <f t="shared" si="29"/>
        <v>41192.46399305555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30"/>
        <v>0.1</v>
      </c>
      <c r="O484" s="6">
        <f t="shared" si="31"/>
        <v>10</v>
      </c>
      <c r="P484" t="s">
        <v>8265</v>
      </c>
      <c r="Q484" t="s">
        <v>8271</v>
      </c>
      <c r="R484" s="10">
        <f t="shared" si="28"/>
        <v>42447.688541666663</v>
      </c>
      <c r="S484" s="10">
        <f t="shared" si="29"/>
        <v>42474.398611111108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30"/>
        <v>50.2</v>
      </c>
      <c r="O485" s="6">
        <f t="shared" si="31"/>
        <v>51.224489795918366</v>
      </c>
      <c r="P485" t="s">
        <v>8265</v>
      </c>
      <c r="Q485" t="s">
        <v>8271</v>
      </c>
      <c r="R485" s="10">
        <f t="shared" si="28"/>
        <v>41242.989259259259</v>
      </c>
      <c r="S485" s="10">
        <f t="shared" si="29"/>
        <v>41302.989259259259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30"/>
        <v>0.18625</v>
      </c>
      <c r="O486" s="6">
        <f t="shared" si="31"/>
        <v>13.545454545454545</v>
      </c>
      <c r="P486" t="s">
        <v>8265</v>
      </c>
      <c r="Q486" t="s">
        <v>8271</v>
      </c>
      <c r="R486" s="10">
        <f t="shared" si="28"/>
        <v>42272.731157407405</v>
      </c>
      <c r="S486" s="10">
        <f t="shared" si="29"/>
        <v>42313.772824074076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30"/>
        <v>21.906971229845084</v>
      </c>
      <c r="O487" s="6">
        <f t="shared" si="31"/>
        <v>66.520080000000007</v>
      </c>
      <c r="P487" t="s">
        <v>8265</v>
      </c>
      <c r="Q487" t="s">
        <v>8271</v>
      </c>
      <c r="R487" s="10">
        <f t="shared" si="28"/>
        <v>41381.297442129631</v>
      </c>
      <c r="S487" s="10">
        <f t="shared" si="29"/>
        <v>41411.297442129631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30"/>
        <v>9.0909090909090905E-3</v>
      </c>
      <c r="O488" s="6">
        <f t="shared" si="31"/>
        <v>50</v>
      </c>
      <c r="P488" t="s">
        <v>8265</v>
      </c>
      <c r="Q488" t="s">
        <v>8271</v>
      </c>
      <c r="R488" s="10">
        <f t="shared" si="28"/>
        <v>41761.734247685185</v>
      </c>
      <c r="S488" s="10">
        <f t="shared" si="29"/>
        <v>41791.734247685185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30"/>
        <v>0</v>
      </c>
      <c r="O489" s="6" t="e">
        <f t="shared" si="31"/>
        <v>#DIV/0!</v>
      </c>
      <c r="P489" t="s">
        <v>8265</v>
      </c>
      <c r="Q489" t="s">
        <v>8271</v>
      </c>
      <c r="R489" s="10">
        <f t="shared" si="28"/>
        <v>42669.386504629627</v>
      </c>
      <c r="S489" s="10">
        <f t="shared" si="29"/>
        <v>42729.428171296291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30"/>
        <v>0</v>
      </c>
      <c r="O490" s="6" t="e">
        <f t="shared" si="31"/>
        <v>#DIV/0!</v>
      </c>
      <c r="P490" t="s">
        <v>8265</v>
      </c>
      <c r="Q490" t="s">
        <v>8271</v>
      </c>
      <c r="R490" s="10">
        <f t="shared" si="28"/>
        <v>42713.84606481481</v>
      </c>
      <c r="S490" s="10">
        <f t="shared" si="29"/>
        <v>42743.84606481481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30"/>
        <v>0.28667813379201834</v>
      </c>
      <c r="O491" s="6">
        <f t="shared" si="31"/>
        <v>71.666666666666671</v>
      </c>
      <c r="P491" t="s">
        <v>8265</v>
      </c>
      <c r="Q491" t="s">
        <v>8271</v>
      </c>
      <c r="R491" s="10">
        <f t="shared" si="28"/>
        <v>40882.273333333331</v>
      </c>
      <c r="S491" s="10">
        <f t="shared" si="29"/>
        <v>40913.272916666661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30"/>
        <v>0</v>
      </c>
      <c r="O492" s="6" t="e">
        <f t="shared" si="31"/>
        <v>#DIV/0!</v>
      </c>
      <c r="P492" t="s">
        <v>8265</v>
      </c>
      <c r="Q492" t="s">
        <v>8271</v>
      </c>
      <c r="R492" s="10">
        <f t="shared" si="28"/>
        <v>41113.760243055549</v>
      </c>
      <c r="S492" s="10">
        <f t="shared" si="29"/>
        <v>41143.760243055549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30"/>
        <v>0</v>
      </c>
      <c r="O493" s="6" t="e">
        <f t="shared" si="31"/>
        <v>#DIV/0!</v>
      </c>
      <c r="P493" t="s">
        <v>8265</v>
      </c>
      <c r="Q493" t="s">
        <v>8271</v>
      </c>
      <c r="R493" s="10">
        <f t="shared" si="28"/>
        <v>42366.774293981478</v>
      </c>
      <c r="S493" s="10">
        <f t="shared" si="29"/>
        <v>42396.774293981478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30"/>
        <v>0</v>
      </c>
      <c r="O494" s="6" t="e">
        <f t="shared" si="31"/>
        <v>#DIV/0!</v>
      </c>
      <c r="P494" t="s">
        <v>8265</v>
      </c>
      <c r="Q494" t="s">
        <v>8271</v>
      </c>
      <c r="R494" s="10">
        <f t="shared" si="28"/>
        <v>42595.826736111114</v>
      </c>
      <c r="S494" s="10">
        <f t="shared" si="29"/>
        <v>42655.826736111114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30"/>
        <v>0</v>
      </c>
      <c r="O495" s="6" t="e">
        <f t="shared" si="31"/>
        <v>#DIV/0!</v>
      </c>
      <c r="P495" t="s">
        <v>8265</v>
      </c>
      <c r="Q495" t="s">
        <v>8271</v>
      </c>
      <c r="R495" s="10">
        <f t="shared" si="28"/>
        <v>42114.517800925925</v>
      </c>
      <c r="S495" s="10">
        <f t="shared" si="29"/>
        <v>42144.517800925925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30"/>
        <v>0.155</v>
      </c>
      <c r="O496" s="6">
        <f t="shared" si="31"/>
        <v>10.333333333333334</v>
      </c>
      <c r="P496" t="s">
        <v>8265</v>
      </c>
      <c r="Q496" t="s">
        <v>8271</v>
      </c>
      <c r="R496" s="10">
        <f t="shared" si="28"/>
        <v>41799.62228009259</v>
      </c>
      <c r="S496" s="10">
        <f t="shared" si="29"/>
        <v>41822.916666666664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30"/>
        <v>0</v>
      </c>
      <c r="O497" s="6" t="e">
        <f t="shared" si="31"/>
        <v>#DIV/0!</v>
      </c>
      <c r="P497" t="s">
        <v>8265</v>
      </c>
      <c r="Q497" t="s">
        <v>8271</v>
      </c>
      <c r="R497" s="10">
        <f t="shared" si="28"/>
        <v>42171.619270833333</v>
      </c>
      <c r="S497" s="10">
        <f t="shared" si="29"/>
        <v>42201.619270833333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30"/>
        <v>1.6666666666666668E-3</v>
      </c>
      <c r="O498" s="6">
        <f t="shared" si="31"/>
        <v>1</v>
      </c>
      <c r="P498" t="s">
        <v>8265</v>
      </c>
      <c r="Q498" t="s">
        <v>8271</v>
      </c>
      <c r="R498" s="10">
        <f t="shared" si="28"/>
        <v>41620.723078703704</v>
      </c>
      <c r="S498" s="10">
        <f t="shared" si="29"/>
        <v>41680.723078703704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30"/>
        <v>0.6696428571428571</v>
      </c>
      <c r="O499" s="6">
        <f t="shared" si="31"/>
        <v>10</v>
      </c>
      <c r="P499" t="s">
        <v>8265</v>
      </c>
      <c r="Q499" t="s">
        <v>8271</v>
      </c>
      <c r="R499" s="10">
        <f t="shared" si="28"/>
        <v>41944.829456018517</v>
      </c>
      <c r="S499" s="10">
        <f t="shared" si="29"/>
        <v>41997.999999999993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30"/>
        <v>4.5985132395404564</v>
      </c>
      <c r="O500" s="6">
        <f t="shared" si="31"/>
        <v>136.09090909090909</v>
      </c>
      <c r="P500" t="s">
        <v>8265</v>
      </c>
      <c r="Q500" t="s">
        <v>8271</v>
      </c>
      <c r="R500" s="10">
        <f t="shared" si="28"/>
        <v>40858.553807870368</v>
      </c>
      <c r="S500" s="10">
        <f t="shared" si="29"/>
        <v>40900.553807870368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30"/>
        <v>9.5500000000000007</v>
      </c>
      <c r="O501" s="6">
        <f t="shared" si="31"/>
        <v>73.461538461538467</v>
      </c>
      <c r="P501" t="s">
        <v>8265</v>
      </c>
      <c r="Q501" t="s">
        <v>8271</v>
      </c>
      <c r="R501" s="10">
        <f t="shared" si="28"/>
        <v>40043.687129629623</v>
      </c>
      <c r="S501" s="10">
        <f t="shared" si="29"/>
        <v>40098.665972222218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30"/>
        <v>3.3076923076923079</v>
      </c>
      <c r="O502" s="6">
        <f t="shared" si="31"/>
        <v>53.75</v>
      </c>
      <c r="P502" t="s">
        <v>8265</v>
      </c>
      <c r="Q502" t="s">
        <v>8271</v>
      </c>
      <c r="R502" s="10">
        <f t="shared" si="28"/>
        <v>40247.677673611106</v>
      </c>
      <c r="S502" s="10">
        <f t="shared" si="29"/>
        <v>40306.719444444439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30"/>
        <v>0</v>
      </c>
      <c r="O503" s="6" t="e">
        <f t="shared" si="31"/>
        <v>#DIV/0!</v>
      </c>
      <c r="P503" t="s">
        <v>8265</v>
      </c>
      <c r="Q503" t="s">
        <v>8271</v>
      </c>
      <c r="R503" s="10">
        <f t="shared" si="28"/>
        <v>40703.026053240741</v>
      </c>
      <c r="S503" s="10">
        <f t="shared" si="29"/>
        <v>40733.026053240741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30"/>
        <v>1.1499999999999999</v>
      </c>
      <c r="O504" s="6">
        <f t="shared" si="31"/>
        <v>57.5</v>
      </c>
      <c r="P504" t="s">
        <v>8265</v>
      </c>
      <c r="Q504" t="s">
        <v>8271</v>
      </c>
      <c r="R504" s="10">
        <f t="shared" si="28"/>
        <v>40956.345196759255</v>
      </c>
      <c r="S504" s="10">
        <f t="shared" si="29"/>
        <v>40986.303530092591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30"/>
        <v>1.7538461538461538</v>
      </c>
      <c r="O505" s="6">
        <f t="shared" si="31"/>
        <v>12.666666666666666</v>
      </c>
      <c r="P505" t="s">
        <v>8265</v>
      </c>
      <c r="Q505" t="s">
        <v>8271</v>
      </c>
      <c r="R505" s="10">
        <f t="shared" si="28"/>
        <v>41991.318321759252</v>
      </c>
      <c r="S505" s="10">
        <f t="shared" si="29"/>
        <v>42021.318321759252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30"/>
        <v>1.3673469387755102</v>
      </c>
      <c r="O506" s="6">
        <f t="shared" si="31"/>
        <v>67</v>
      </c>
      <c r="P506" t="s">
        <v>8265</v>
      </c>
      <c r="Q506" t="s">
        <v>8271</v>
      </c>
      <c r="R506" s="10">
        <f t="shared" si="28"/>
        <v>40949.775312499994</v>
      </c>
      <c r="S506" s="10">
        <f t="shared" si="29"/>
        <v>41009.73364583333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30"/>
        <v>0.43333333333333329</v>
      </c>
      <c r="O507" s="6">
        <f t="shared" si="31"/>
        <v>3.7142857142857144</v>
      </c>
      <c r="P507" t="s">
        <v>8265</v>
      </c>
      <c r="Q507" t="s">
        <v>8271</v>
      </c>
      <c r="R507" s="10">
        <f t="shared" si="28"/>
        <v>42317.889884259253</v>
      </c>
      <c r="S507" s="10">
        <f t="shared" si="29"/>
        <v>42362.889884259253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30"/>
        <v>0.125</v>
      </c>
      <c r="O508" s="6">
        <f t="shared" si="31"/>
        <v>250</v>
      </c>
      <c r="P508" t="s">
        <v>8265</v>
      </c>
      <c r="Q508" t="s">
        <v>8271</v>
      </c>
      <c r="R508" s="10">
        <f t="shared" si="28"/>
        <v>41466.343981481477</v>
      </c>
      <c r="S508" s="10">
        <f t="shared" si="29"/>
        <v>41496.343981481477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30"/>
        <v>3.2</v>
      </c>
      <c r="O509" s="6">
        <f t="shared" si="31"/>
        <v>64</v>
      </c>
      <c r="P509" t="s">
        <v>8265</v>
      </c>
      <c r="Q509" t="s">
        <v>8271</v>
      </c>
      <c r="R509" s="10">
        <f t="shared" si="28"/>
        <v>41156.750659722216</v>
      </c>
      <c r="S509" s="10">
        <f t="shared" si="29"/>
        <v>41201.750659722216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30"/>
        <v>0.8</v>
      </c>
      <c r="O510" s="6">
        <f t="shared" si="31"/>
        <v>133.33333333333334</v>
      </c>
      <c r="P510" t="s">
        <v>8265</v>
      </c>
      <c r="Q510" t="s">
        <v>8271</v>
      </c>
      <c r="R510" s="10">
        <f t="shared" si="28"/>
        <v>40994.815983796296</v>
      </c>
      <c r="S510" s="10">
        <f t="shared" si="29"/>
        <v>41054.384722222218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30"/>
        <v>0.2</v>
      </c>
      <c r="O511" s="6">
        <f t="shared" si="31"/>
        <v>10</v>
      </c>
      <c r="P511" t="s">
        <v>8265</v>
      </c>
      <c r="Q511" t="s">
        <v>8271</v>
      </c>
      <c r="R511" s="10">
        <f t="shared" si="28"/>
        <v>42153.423263888886</v>
      </c>
      <c r="S511" s="10">
        <f t="shared" si="29"/>
        <v>42183.423263888886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30"/>
        <v>0</v>
      </c>
      <c r="O512" s="6" t="e">
        <f t="shared" si="31"/>
        <v>#DIV/0!</v>
      </c>
      <c r="P512" t="s">
        <v>8265</v>
      </c>
      <c r="Q512" t="s">
        <v>8271</v>
      </c>
      <c r="R512" s="10">
        <f t="shared" si="28"/>
        <v>42399.968043981477</v>
      </c>
      <c r="S512" s="10">
        <f t="shared" si="29"/>
        <v>42429.968043981477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30"/>
        <v>3</v>
      </c>
      <c r="O513" s="6">
        <f t="shared" si="31"/>
        <v>30</v>
      </c>
      <c r="P513" t="s">
        <v>8265</v>
      </c>
      <c r="Q513" t="s">
        <v>8271</v>
      </c>
      <c r="R513" s="10">
        <f t="shared" si="28"/>
        <v>41340.09469907407</v>
      </c>
      <c r="S513" s="10">
        <f t="shared" si="29"/>
        <v>41370.053032407406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30"/>
        <v>0.13749999999999998</v>
      </c>
      <c r="O514" s="6">
        <f t="shared" si="31"/>
        <v>5.5</v>
      </c>
      <c r="P514" t="s">
        <v>8265</v>
      </c>
      <c r="Q514" t="s">
        <v>8271</v>
      </c>
      <c r="R514" s="10">
        <f t="shared" ref="R514:R577" si="32">(J514/86400)+25569+(-5/24)</f>
        <v>42649.533877314818</v>
      </c>
      <c r="S514" s="10">
        <f t="shared" ref="S514:S577" si="33">(I514/86400)+25569+(-5/24)</f>
        <v>42694.575543981475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4">E515/D515*100</f>
        <v>13.923999999999999</v>
      </c>
      <c r="O515" s="6">
        <f t="shared" ref="O515:O578" si="35">E515/L515</f>
        <v>102.38235294117646</v>
      </c>
      <c r="P515" t="s">
        <v>8265</v>
      </c>
      <c r="Q515" t="s">
        <v>8271</v>
      </c>
      <c r="R515" s="10">
        <f t="shared" si="32"/>
        <v>42552.445659722223</v>
      </c>
      <c r="S515" s="10">
        <f t="shared" si="33"/>
        <v>42597.083333333336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4"/>
        <v>3.3333333333333335</v>
      </c>
      <c r="O516" s="6">
        <f t="shared" si="35"/>
        <v>16.666666666666668</v>
      </c>
      <c r="P516" t="s">
        <v>8265</v>
      </c>
      <c r="Q516" t="s">
        <v>8271</v>
      </c>
      <c r="R516" s="10">
        <f t="shared" si="32"/>
        <v>41830.405636574069</v>
      </c>
      <c r="S516" s="10">
        <f t="shared" si="33"/>
        <v>41860.405636574069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4"/>
        <v>25.41340206185567</v>
      </c>
      <c r="O517" s="6">
        <f t="shared" si="35"/>
        <v>725.02941176470586</v>
      </c>
      <c r="P517" t="s">
        <v>8265</v>
      </c>
      <c r="Q517" t="s">
        <v>8271</v>
      </c>
      <c r="R517" s="10">
        <f t="shared" si="32"/>
        <v>42327.282418981478</v>
      </c>
      <c r="S517" s="10">
        <f t="shared" si="33"/>
        <v>42367.282418981478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4"/>
        <v>0</v>
      </c>
      <c r="O518" s="6" t="e">
        <f t="shared" si="35"/>
        <v>#DIV/0!</v>
      </c>
      <c r="P518" t="s">
        <v>8265</v>
      </c>
      <c r="Q518" t="s">
        <v>8271</v>
      </c>
      <c r="R518" s="10">
        <f t="shared" si="32"/>
        <v>42091.570370370369</v>
      </c>
      <c r="S518" s="10">
        <f t="shared" si="33"/>
        <v>42151.570370370369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4"/>
        <v>1.3666666666666667</v>
      </c>
      <c r="O519" s="6">
        <f t="shared" si="35"/>
        <v>68.333333333333329</v>
      </c>
      <c r="P519" t="s">
        <v>8265</v>
      </c>
      <c r="Q519" t="s">
        <v>8271</v>
      </c>
      <c r="R519" s="10">
        <f t="shared" si="32"/>
        <v>42738.406956018516</v>
      </c>
      <c r="S519" s="10">
        <f t="shared" si="33"/>
        <v>42768.406956018516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4"/>
        <v>0</v>
      </c>
      <c r="O520" s="6" t="e">
        <f t="shared" si="35"/>
        <v>#DIV/0!</v>
      </c>
      <c r="P520" t="s">
        <v>8265</v>
      </c>
      <c r="Q520" t="s">
        <v>8271</v>
      </c>
      <c r="R520" s="10">
        <f t="shared" si="32"/>
        <v>42223.407685185179</v>
      </c>
      <c r="S520" s="10">
        <f t="shared" si="33"/>
        <v>42253.406944444439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4"/>
        <v>22.881426547787683</v>
      </c>
      <c r="O521" s="6">
        <f t="shared" si="35"/>
        <v>39.228571428571428</v>
      </c>
      <c r="P521" t="s">
        <v>8265</v>
      </c>
      <c r="Q521" t="s">
        <v>8271</v>
      </c>
      <c r="R521" s="10">
        <f t="shared" si="32"/>
        <v>41218.183113425919</v>
      </c>
      <c r="S521" s="10">
        <f t="shared" si="33"/>
        <v>41248.183113425919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4"/>
        <v>102.1</v>
      </c>
      <c r="O522" s="6">
        <f t="shared" si="35"/>
        <v>150.14705882352942</v>
      </c>
      <c r="P522" t="s">
        <v>8272</v>
      </c>
      <c r="Q522" t="s">
        <v>8273</v>
      </c>
      <c r="R522" s="10">
        <f t="shared" si="32"/>
        <v>42318.493761574071</v>
      </c>
      <c r="S522" s="10">
        <f t="shared" si="33"/>
        <v>42348.493761574071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4"/>
        <v>104.64</v>
      </c>
      <c r="O523" s="6">
        <f t="shared" si="35"/>
        <v>93.428571428571431</v>
      </c>
      <c r="P523" t="s">
        <v>8272</v>
      </c>
      <c r="Q523" t="s">
        <v>8273</v>
      </c>
      <c r="R523" s="10">
        <f t="shared" si="32"/>
        <v>42645.884479166663</v>
      </c>
      <c r="S523" s="10">
        <f t="shared" si="33"/>
        <v>42674.999305555553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4"/>
        <v>114.66666666666667</v>
      </c>
      <c r="O524" s="6">
        <f t="shared" si="35"/>
        <v>110.96774193548387</v>
      </c>
      <c r="P524" t="s">
        <v>8272</v>
      </c>
      <c r="Q524" t="s">
        <v>8273</v>
      </c>
      <c r="R524" s="10">
        <f t="shared" si="32"/>
        <v>42429.832465277774</v>
      </c>
      <c r="S524" s="10">
        <f t="shared" si="33"/>
        <v>42449.790798611109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4"/>
        <v>120.6</v>
      </c>
      <c r="O525" s="6">
        <f t="shared" si="35"/>
        <v>71.785714285714292</v>
      </c>
      <c r="P525" t="s">
        <v>8272</v>
      </c>
      <c r="Q525" t="s">
        <v>8273</v>
      </c>
      <c r="R525" s="10">
        <f t="shared" si="32"/>
        <v>42237.924490740734</v>
      </c>
      <c r="S525" s="10">
        <f t="shared" si="33"/>
        <v>42267.924490740734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4"/>
        <v>108.67285714285715</v>
      </c>
      <c r="O526" s="6">
        <f t="shared" si="35"/>
        <v>29.258076923076924</v>
      </c>
      <c r="P526" t="s">
        <v>8272</v>
      </c>
      <c r="Q526" t="s">
        <v>8273</v>
      </c>
      <c r="R526" s="10">
        <f t="shared" si="32"/>
        <v>42492.508900462963</v>
      </c>
      <c r="S526" s="10">
        <f t="shared" si="33"/>
        <v>42522.508900462963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4"/>
        <v>100</v>
      </c>
      <c r="O527" s="6">
        <f t="shared" si="35"/>
        <v>1000</v>
      </c>
      <c r="P527" t="s">
        <v>8272</v>
      </c>
      <c r="Q527" t="s">
        <v>8273</v>
      </c>
      <c r="R527" s="10">
        <f t="shared" si="32"/>
        <v>41850.192604166667</v>
      </c>
      <c r="S527" s="10">
        <f t="shared" si="33"/>
        <v>41895.192604166667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4"/>
        <v>113.99999999999999</v>
      </c>
      <c r="O528" s="6">
        <f t="shared" si="35"/>
        <v>74.347826086956516</v>
      </c>
      <c r="P528" t="s">
        <v>8272</v>
      </c>
      <c r="Q528" t="s">
        <v>8273</v>
      </c>
      <c r="R528" s="10">
        <f t="shared" si="32"/>
        <v>42192.383611111109</v>
      </c>
      <c r="S528" s="10">
        <f t="shared" si="33"/>
        <v>42223.499999999993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4"/>
        <v>100.85</v>
      </c>
      <c r="O529" s="6">
        <f t="shared" si="35"/>
        <v>63.829113924050631</v>
      </c>
      <c r="P529" t="s">
        <v>8272</v>
      </c>
      <c r="Q529" t="s">
        <v>8273</v>
      </c>
      <c r="R529" s="10">
        <f t="shared" si="32"/>
        <v>42752.997291666667</v>
      </c>
      <c r="S529" s="10">
        <f t="shared" si="33"/>
        <v>42783.461805555555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4"/>
        <v>115.65217391304347</v>
      </c>
      <c r="O530" s="6">
        <f t="shared" si="35"/>
        <v>44.333333333333336</v>
      </c>
      <c r="P530" t="s">
        <v>8272</v>
      </c>
      <c r="Q530" t="s">
        <v>8273</v>
      </c>
      <c r="R530" s="10">
        <f t="shared" si="32"/>
        <v>42155.71188657407</v>
      </c>
      <c r="S530" s="10">
        <f t="shared" si="33"/>
        <v>42176.680555555555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4"/>
        <v>130.41666666666666</v>
      </c>
      <c r="O531" s="6">
        <f t="shared" si="35"/>
        <v>86.944444444444443</v>
      </c>
      <c r="P531" t="s">
        <v>8272</v>
      </c>
      <c r="Q531" t="s">
        <v>8273</v>
      </c>
      <c r="R531" s="10">
        <f t="shared" si="32"/>
        <v>42724.822847222218</v>
      </c>
      <c r="S531" s="10">
        <f t="shared" si="33"/>
        <v>42745.999999999993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4"/>
        <v>107.78267254038178</v>
      </c>
      <c r="O532" s="6">
        <f t="shared" si="35"/>
        <v>126.55172413793103</v>
      </c>
      <c r="P532" t="s">
        <v>8272</v>
      </c>
      <c r="Q532" t="s">
        <v>8273</v>
      </c>
      <c r="R532" s="10">
        <f t="shared" si="32"/>
        <v>42157.382731481477</v>
      </c>
      <c r="S532" s="10">
        <f t="shared" si="33"/>
        <v>42178.874999999993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4"/>
        <v>100</v>
      </c>
      <c r="O533" s="6">
        <f t="shared" si="35"/>
        <v>129.03225806451613</v>
      </c>
      <c r="P533" t="s">
        <v>8272</v>
      </c>
      <c r="Q533" t="s">
        <v>8273</v>
      </c>
      <c r="R533" s="10">
        <f t="shared" si="32"/>
        <v>42675.856817129628</v>
      </c>
      <c r="S533" s="10">
        <f t="shared" si="33"/>
        <v>42721.082638888889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4"/>
        <v>123.25</v>
      </c>
      <c r="O534" s="6">
        <f t="shared" si="35"/>
        <v>71.242774566473983</v>
      </c>
      <c r="P534" t="s">
        <v>8272</v>
      </c>
      <c r="Q534" t="s">
        <v>8273</v>
      </c>
      <c r="R534" s="10">
        <f t="shared" si="32"/>
        <v>42472.798703703702</v>
      </c>
      <c r="S534" s="10">
        <f t="shared" si="33"/>
        <v>42502.798703703702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4"/>
        <v>100.2</v>
      </c>
      <c r="O535" s="6">
        <f t="shared" si="35"/>
        <v>117.88235294117646</v>
      </c>
      <c r="P535" t="s">
        <v>8272</v>
      </c>
      <c r="Q535" t="s">
        <v>8273</v>
      </c>
      <c r="R535" s="10">
        <f t="shared" si="32"/>
        <v>42482.226446759254</v>
      </c>
      <c r="S535" s="10">
        <f t="shared" si="33"/>
        <v>42506.226446759254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4"/>
        <v>104.66666666666666</v>
      </c>
      <c r="O536" s="6">
        <f t="shared" si="35"/>
        <v>327.08333333333331</v>
      </c>
      <c r="P536" t="s">
        <v>8272</v>
      </c>
      <c r="Q536" t="s">
        <v>8273</v>
      </c>
      <c r="R536" s="10">
        <f t="shared" si="32"/>
        <v>42270.602662037032</v>
      </c>
      <c r="S536" s="10">
        <f t="shared" si="33"/>
        <v>42309.749999999993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4"/>
        <v>102.49999999999999</v>
      </c>
      <c r="O537" s="6">
        <f t="shared" si="35"/>
        <v>34.745762711864408</v>
      </c>
      <c r="P537" t="s">
        <v>8272</v>
      </c>
      <c r="Q537" t="s">
        <v>8273</v>
      </c>
      <c r="R537" s="10">
        <f t="shared" si="32"/>
        <v>42711.336863425924</v>
      </c>
      <c r="S537" s="10">
        <f t="shared" si="33"/>
        <v>42741.336863425924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4"/>
        <v>118.25757575757576</v>
      </c>
      <c r="O538" s="6">
        <f t="shared" si="35"/>
        <v>100.06410256410257</v>
      </c>
      <c r="P538" t="s">
        <v>8272</v>
      </c>
      <c r="Q538" t="s">
        <v>8273</v>
      </c>
      <c r="R538" s="10">
        <f t="shared" si="32"/>
        <v>42179.136655092589</v>
      </c>
      <c r="S538" s="10">
        <f t="shared" si="33"/>
        <v>42219.541666666664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4"/>
        <v>120.5</v>
      </c>
      <c r="O539" s="6">
        <f t="shared" si="35"/>
        <v>40.847457627118644</v>
      </c>
      <c r="P539" t="s">
        <v>8272</v>
      </c>
      <c r="Q539" t="s">
        <v>8273</v>
      </c>
      <c r="R539" s="10">
        <f t="shared" si="32"/>
        <v>42282.560081018521</v>
      </c>
      <c r="S539" s="10">
        <f t="shared" si="33"/>
        <v>42312.601747685178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4"/>
        <v>302.42</v>
      </c>
      <c r="O540" s="6">
        <f t="shared" si="35"/>
        <v>252.01666666666668</v>
      </c>
      <c r="P540" t="s">
        <v>8272</v>
      </c>
      <c r="Q540" t="s">
        <v>8273</v>
      </c>
      <c r="R540" s="10">
        <f t="shared" si="32"/>
        <v>42473.586377314808</v>
      </c>
      <c r="S540" s="10">
        <f t="shared" si="33"/>
        <v>42503.586377314808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4"/>
        <v>100.64400000000001</v>
      </c>
      <c r="O541" s="6">
        <f t="shared" si="35"/>
        <v>25.161000000000001</v>
      </c>
      <c r="P541" t="s">
        <v>8272</v>
      </c>
      <c r="Q541" t="s">
        <v>8273</v>
      </c>
      <c r="R541" s="10">
        <f t="shared" si="32"/>
        <v>42534.841516203705</v>
      </c>
      <c r="S541" s="10">
        <f t="shared" si="33"/>
        <v>42555.841516203705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4"/>
        <v>6.6666666666666671E-3</v>
      </c>
      <c r="O542" s="6">
        <f t="shared" si="35"/>
        <v>1</v>
      </c>
      <c r="P542" t="s">
        <v>8274</v>
      </c>
      <c r="Q542" t="s">
        <v>8275</v>
      </c>
      <c r="R542" s="10">
        <f t="shared" si="32"/>
        <v>42009.608865740738</v>
      </c>
      <c r="S542" s="10">
        <f t="shared" si="33"/>
        <v>42039.608865740738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4"/>
        <v>0.55555555555555558</v>
      </c>
      <c r="O543" s="6">
        <f t="shared" si="35"/>
        <v>25</v>
      </c>
      <c r="P543" t="s">
        <v>8274</v>
      </c>
      <c r="Q543" t="s">
        <v>8275</v>
      </c>
      <c r="R543" s="10">
        <f t="shared" si="32"/>
        <v>42275.838356481479</v>
      </c>
      <c r="S543" s="10">
        <f t="shared" si="33"/>
        <v>42305.838356481479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4"/>
        <v>3.9999999999999996E-4</v>
      </c>
      <c r="O544" s="6">
        <f t="shared" si="35"/>
        <v>1</v>
      </c>
      <c r="P544" t="s">
        <v>8274</v>
      </c>
      <c r="Q544" t="s">
        <v>8275</v>
      </c>
      <c r="R544" s="10">
        <f t="shared" si="32"/>
        <v>42433.529120370367</v>
      </c>
      <c r="S544" s="10">
        <f t="shared" si="33"/>
        <v>42493.487453703703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4"/>
        <v>0.31818181818181818</v>
      </c>
      <c r="O545" s="6">
        <f t="shared" si="35"/>
        <v>35</v>
      </c>
      <c r="P545" t="s">
        <v>8274</v>
      </c>
      <c r="Q545" t="s">
        <v>8275</v>
      </c>
      <c r="R545" s="10">
        <f t="shared" si="32"/>
        <v>41913.88381944444</v>
      </c>
      <c r="S545" s="10">
        <f t="shared" si="33"/>
        <v>41943.88381944444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4"/>
        <v>1.2</v>
      </c>
      <c r="O546" s="6">
        <f t="shared" si="35"/>
        <v>3</v>
      </c>
      <c r="P546" t="s">
        <v>8274</v>
      </c>
      <c r="Q546" t="s">
        <v>8275</v>
      </c>
      <c r="R546" s="10">
        <f t="shared" si="32"/>
        <v>42525.448611111111</v>
      </c>
      <c r="S546" s="10">
        <f t="shared" si="33"/>
        <v>42555.448611111111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4"/>
        <v>27.383999999999997</v>
      </c>
      <c r="O547" s="6">
        <f t="shared" si="35"/>
        <v>402.70588235294116</v>
      </c>
      <c r="P547" t="s">
        <v>8274</v>
      </c>
      <c r="Q547" t="s">
        <v>8275</v>
      </c>
      <c r="R547" s="10">
        <f t="shared" si="32"/>
        <v>42283.38413194444</v>
      </c>
      <c r="S547" s="10">
        <f t="shared" si="33"/>
        <v>42323.425798611112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4"/>
        <v>8.666666666666667E-2</v>
      </c>
      <c r="O548" s="6">
        <f t="shared" si="35"/>
        <v>26</v>
      </c>
      <c r="P548" t="s">
        <v>8274</v>
      </c>
      <c r="Q548" t="s">
        <v>8275</v>
      </c>
      <c r="R548" s="10">
        <f t="shared" si="32"/>
        <v>42249.459664351853</v>
      </c>
      <c r="S548" s="10">
        <f t="shared" si="33"/>
        <v>42294.459664351853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4"/>
        <v>0</v>
      </c>
      <c r="O549" s="6" t="e">
        <f t="shared" si="35"/>
        <v>#DIV/0!</v>
      </c>
      <c r="P549" t="s">
        <v>8274</v>
      </c>
      <c r="Q549" t="s">
        <v>8275</v>
      </c>
      <c r="R549" s="10">
        <f t="shared" si="32"/>
        <v>42380.488009259258</v>
      </c>
      <c r="S549" s="10">
        <f t="shared" si="33"/>
        <v>42410.488009259258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4"/>
        <v>0.09</v>
      </c>
      <c r="O550" s="6">
        <f t="shared" si="35"/>
        <v>9</v>
      </c>
      <c r="P550" t="s">
        <v>8274</v>
      </c>
      <c r="Q550" t="s">
        <v>8275</v>
      </c>
      <c r="R550" s="10">
        <f t="shared" si="32"/>
        <v>42276.695</v>
      </c>
      <c r="S550" s="10">
        <f t="shared" si="33"/>
        <v>42306.695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4"/>
        <v>2.7199999999999998</v>
      </c>
      <c r="O551" s="6">
        <f t="shared" si="35"/>
        <v>8.5</v>
      </c>
      <c r="P551" t="s">
        <v>8274</v>
      </c>
      <c r="Q551" t="s">
        <v>8275</v>
      </c>
      <c r="R551" s="10">
        <f t="shared" si="32"/>
        <v>42163.428495370368</v>
      </c>
      <c r="S551" s="10">
        <f t="shared" si="33"/>
        <v>42193.428495370368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4"/>
        <v>0.70000000000000007</v>
      </c>
      <c r="O552" s="6">
        <f t="shared" si="35"/>
        <v>8.75</v>
      </c>
      <c r="P552" t="s">
        <v>8274</v>
      </c>
      <c r="Q552" t="s">
        <v>8275</v>
      </c>
      <c r="R552" s="10">
        <f t="shared" si="32"/>
        <v>42753.47042824074</v>
      </c>
      <c r="S552" s="10">
        <f t="shared" si="33"/>
        <v>42765.999999999993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4"/>
        <v>5.0413333333333332</v>
      </c>
      <c r="O553" s="6">
        <f t="shared" si="35"/>
        <v>135.03571428571428</v>
      </c>
      <c r="P553" t="s">
        <v>8274</v>
      </c>
      <c r="Q553" t="s">
        <v>8275</v>
      </c>
      <c r="R553" s="10">
        <f t="shared" si="32"/>
        <v>42173.067407407405</v>
      </c>
      <c r="S553" s="10">
        <f t="shared" si="33"/>
        <v>42217.536805555552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4"/>
        <v>0</v>
      </c>
      <c r="O554" s="6" t="e">
        <f t="shared" si="35"/>
        <v>#DIV/0!</v>
      </c>
      <c r="P554" t="s">
        <v>8274</v>
      </c>
      <c r="Q554" t="s">
        <v>8275</v>
      </c>
      <c r="R554" s="10">
        <f t="shared" si="32"/>
        <v>42318.408518518518</v>
      </c>
      <c r="S554" s="10">
        <f t="shared" si="33"/>
        <v>42378.408518518518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4"/>
        <v>0.49199999999999999</v>
      </c>
      <c r="O555" s="6">
        <f t="shared" si="35"/>
        <v>20.5</v>
      </c>
      <c r="P555" t="s">
        <v>8274</v>
      </c>
      <c r="Q555" t="s">
        <v>8275</v>
      </c>
      <c r="R555" s="10">
        <f t="shared" si="32"/>
        <v>41927.511469907404</v>
      </c>
      <c r="S555" s="10">
        <f t="shared" si="33"/>
        <v>41957.553136574068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4"/>
        <v>36.589147286821706</v>
      </c>
      <c r="O556" s="6">
        <f t="shared" si="35"/>
        <v>64.36363636363636</v>
      </c>
      <c r="P556" t="s">
        <v>8274</v>
      </c>
      <c r="Q556" t="s">
        <v>8275</v>
      </c>
      <c r="R556" s="10">
        <f t="shared" si="32"/>
        <v>41901.476527777777</v>
      </c>
      <c r="S556" s="10">
        <f t="shared" si="33"/>
        <v>41931.476527777777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4"/>
        <v>0</v>
      </c>
      <c r="O557" s="6" t="e">
        <f t="shared" si="35"/>
        <v>#DIV/0!</v>
      </c>
      <c r="P557" t="s">
        <v>8274</v>
      </c>
      <c r="Q557" t="s">
        <v>8275</v>
      </c>
      <c r="R557" s="10">
        <f t="shared" si="32"/>
        <v>42503.145173611112</v>
      </c>
      <c r="S557" s="10">
        <f t="shared" si="33"/>
        <v>42533.145173611112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4"/>
        <v>2.5</v>
      </c>
      <c r="O558" s="6">
        <f t="shared" si="35"/>
        <v>200</v>
      </c>
      <c r="P558" t="s">
        <v>8274</v>
      </c>
      <c r="Q558" t="s">
        <v>8275</v>
      </c>
      <c r="R558" s="10">
        <f t="shared" si="32"/>
        <v>42345.651817129627</v>
      </c>
      <c r="S558" s="10">
        <f t="shared" si="33"/>
        <v>42375.651817129627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4"/>
        <v>0.91066666666666674</v>
      </c>
      <c r="O559" s="6">
        <f t="shared" si="35"/>
        <v>68.3</v>
      </c>
      <c r="P559" t="s">
        <v>8274</v>
      </c>
      <c r="Q559" t="s">
        <v>8275</v>
      </c>
      <c r="R559" s="10">
        <f t="shared" si="32"/>
        <v>42676.733831018515</v>
      </c>
      <c r="S559" s="10">
        <f t="shared" si="33"/>
        <v>42706.775497685179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4"/>
        <v>0</v>
      </c>
      <c r="O560" s="6" t="e">
        <f t="shared" si="35"/>
        <v>#DIV/0!</v>
      </c>
      <c r="P560" t="s">
        <v>8274</v>
      </c>
      <c r="Q560" t="s">
        <v>8275</v>
      </c>
      <c r="R560" s="10">
        <f t="shared" si="32"/>
        <v>42057.674826388888</v>
      </c>
      <c r="S560" s="10">
        <f t="shared" si="33"/>
        <v>42087.633159722223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4"/>
        <v>2.0833333333333336E-2</v>
      </c>
      <c r="O561" s="6">
        <f t="shared" si="35"/>
        <v>50</v>
      </c>
      <c r="P561" t="s">
        <v>8274</v>
      </c>
      <c r="Q561" t="s">
        <v>8275</v>
      </c>
      <c r="R561" s="10">
        <f t="shared" si="32"/>
        <v>42321.074768518512</v>
      </c>
      <c r="S561" s="10">
        <f t="shared" si="33"/>
        <v>42351.074768518512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4"/>
        <v>1.2E-2</v>
      </c>
      <c r="O562" s="6">
        <f t="shared" si="35"/>
        <v>4</v>
      </c>
      <c r="P562" t="s">
        <v>8274</v>
      </c>
      <c r="Q562" t="s">
        <v>8275</v>
      </c>
      <c r="R562" s="10">
        <f t="shared" si="32"/>
        <v>41960.563020833331</v>
      </c>
      <c r="S562" s="10">
        <f t="shared" si="33"/>
        <v>41990.563020833331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4"/>
        <v>0.36666666666666664</v>
      </c>
      <c r="O563" s="6">
        <f t="shared" si="35"/>
        <v>27.5</v>
      </c>
      <c r="P563" t="s">
        <v>8274</v>
      </c>
      <c r="Q563" t="s">
        <v>8275</v>
      </c>
      <c r="R563" s="10">
        <f t="shared" si="32"/>
        <v>42268.450381944444</v>
      </c>
      <c r="S563" s="10">
        <f t="shared" si="33"/>
        <v>42303.450381944444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4"/>
        <v>0</v>
      </c>
      <c r="O564" s="6" t="e">
        <f t="shared" si="35"/>
        <v>#DIV/0!</v>
      </c>
      <c r="P564" t="s">
        <v>8274</v>
      </c>
      <c r="Q564" t="s">
        <v>8275</v>
      </c>
      <c r="R564" s="10">
        <f t="shared" si="32"/>
        <v>42692.180729166663</v>
      </c>
      <c r="S564" s="10">
        <f t="shared" si="33"/>
        <v>42722.180729166663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4"/>
        <v>9.0666666666666659E-2</v>
      </c>
      <c r="O565" s="6">
        <f t="shared" si="35"/>
        <v>34</v>
      </c>
      <c r="P565" t="s">
        <v>8274</v>
      </c>
      <c r="Q565" t="s">
        <v>8275</v>
      </c>
      <c r="R565" s="10">
        <f t="shared" si="32"/>
        <v>42021.861655092587</v>
      </c>
      <c r="S565" s="10">
        <f t="shared" si="33"/>
        <v>42051.861655092587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4"/>
        <v>5.5555555555555558E-3</v>
      </c>
      <c r="O566" s="6">
        <f t="shared" si="35"/>
        <v>1</v>
      </c>
      <c r="P566" t="s">
        <v>8274</v>
      </c>
      <c r="Q566" t="s">
        <v>8275</v>
      </c>
      <c r="R566" s="10">
        <f t="shared" si="32"/>
        <v>42411.734664351847</v>
      </c>
      <c r="S566" s="10">
        <f t="shared" si="33"/>
        <v>42441.734664351847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4"/>
        <v>0</v>
      </c>
      <c r="O567" s="6" t="e">
        <f t="shared" si="35"/>
        <v>#DIV/0!</v>
      </c>
      <c r="P567" t="s">
        <v>8274</v>
      </c>
      <c r="Q567" t="s">
        <v>8275</v>
      </c>
      <c r="R567" s="10">
        <f t="shared" si="32"/>
        <v>42165.576956018514</v>
      </c>
      <c r="S567" s="10">
        <f t="shared" si="33"/>
        <v>42195.576956018514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4"/>
        <v>0.02</v>
      </c>
      <c r="O568" s="6">
        <f t="shared" si="35"/>
        <v>1</v>
      </c>
      <c r="P568" t="s">
        <v>8274</v>
      </c>
      <c r="Q568" t="s">
        <v>8275</v>
      </c>
      <c r="R568" s="10">
        <f t="shared" si="32"/>
        <v>42535.476076388884</v>
      </c>
      <c r="S568" s="10">
        <f t="shared" si="33"/>
        <v>42565.476076388884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4"/>
        <v>0</v>
      </c>
      <c r="O569" s="6" t="e">
        <f t="shared" si="35"/>
        <v>#DIV/0!</v>
      </c>
      <c r="P569" t="s">
        <v>8274</v>
      </c>
      <c r="Q569" t="s">
        <v>8275</v>
      </c>
      <c r="R569" s="10">
        <f t="shared" si="32"/>
        <v>41975.634189814817</v>
      </c>
      <c r="S569" s="10">
        <f t="shared" si="33"/>
        <v>42005.634189814817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4"/>
        <v>1</v>
      </c>
      <c r="O570" s="6">
        <f t="shared" si="35"/>
        <v>49</v>
      </c>
      <c r="P570" t="s">
        <v>8274</v>
      </c>
      <c r="Q570" t="s">
        <v>8275</v>
      </c>
      <c r="R570" s="10">
        <f t="shared" si="32"/>
        <v>42348.713229166664</v>
      </c>
      <c r="S570" s="10">
        <f t="shared" si="33"/>
        <v>42385.249999999993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4"/>
        <v>0.8</v>
      </c>
      <c r="O571" s="6">
        <f t="shared" si="35"/>
        <v>20</v>
      </c>
      <c r="P571" t="s">
        <v>8274</v>
      </c>
      <c r="Q571" t="s">
        <v>8275</v>
      </c>
      <c r="R571" s="10">
        <f t="shared" si="32"/>
        <v>42340.639027777775</v>
      </c>
      <c r="S571" s="10">
        <f t="shared" si="33"/>
        <v>42370.639027777775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4"/>
        <v>0.16705882352941176</v>
      </c>
      <c r="O572" s="6">
        <f t="shared" si="35"/>
        <v>142</v>
      </c>
      <c r="P572" t="s">
        <v>8274</v>
      </c>
      <c r="Q572" t="s">
        <v>8275</v>
      </c>
      <c r="R572" s="10">
        <f t="shared" si="32"/>
        <v>42388.589918981474</v>
      </c>
      <c r="S572" s="10">
        <f t="shared" si="33"/>
        <v>42418.589918981474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4"/>
        <v>0.42399999999999999</v>
      </c>
      <c r="O573" s="6">
        <f t="shared" si="35"/>
        <v>53</v>
      </c>
      <c r="P573" t="s">
        <v>8274</v>
      </c>
      <c r="Q573" t="s">
        <v>8275</v>
      </c>
      <c r="R573" s="10">
        <f t="shared" si="32"/>
        <v>42192.607905092591</v>
      </c>
      <c r="S573" s="10">
        <f t="shared" si="33"/>
        <v>42211.957638888889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4"/>
        <v>0</v>
      </c>
      <c r="O574" s="6" t="e">
        <f t="shared" si="35"/>
        <v>#DIV/0!</v>
      </c>
      <c r="P574" t="s">
        <v>8274</v>
      </c>
      <c r="Q574" t="s">
        <v>8275</v>
      </c>
      <c r="R574" s="10">
        <f t="shared" si="32"/>
        <v>42282.507962962962</v>
      </c>
      <c r="S574" s="10">
        <f t="shared" si="33"/>
        <v>42312.549629629626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4"/>
        <v>0.38925389253892539</v>
      </c>
      <c r="O575" s="6">
        <f t="shared" si="35"/>
        <v>38.444444444444443</v>
      </c>
      <c r="P575" t="s">
        <v>8274</v>
      </c>
      <c r="Q575" t="s">
        <v>8275</v>
      </c>
      <c r="R575" s="10">
        <f t="shared" si="32"/>
        <v>41962.841793981475</v>
      </c>
      <c r="S575" s="10">
        <f t="shared" si="33"/>
        <v>42021.841666666667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4"/>
        <v>0.7155635062611807</v>
      </c>
      <c r="O576" s="6">
        <f t="shared" si="35"/>
        <v>20</v>
      </c>
      <c r="P576" t="s">
        <v>8274</v>
      </c>
      <c r="Q576" t="s">
        <v>8275</v>
      </c>
      <c r="R576" s="10">
        <f t="shared" si="32"/>
        <v>42632.235034722216</v>
      </c>
      <c r="S576" s="10">
        <f t="shared" si="33"/>
        <v>42662.235034722216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4"/>
        <v>0.43166666666666664</v>
      </c>
      <c r="O577" s="6">
        <f t="shared" si="35"/>
        <v>64.75</v>
      </c>
      <c r="P577" t="s">
        <v>8274</v>
      </c>
      <c r="Q577" t="s">
        <v>8275</v>
      </c>
      <c r="R577" s="10">
        <f t="shared" si="32"/>
        <v>42138.484293981477</v>
      </c>
      <c r="S577" s="10">
        <f t="shared" si="33"/>
        <v>42168.484293981477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4"/>
        <v>1.25E-3</v>
      </c>
      <c r="O578" s="6">
        <f t="shared" si="35"/>
        <v>1</v>
      </c>
      <c r="P578" t="s">
        <v>8274</v>
      </c>
      <c r="Q578" t="s">
        <v>8275</v>
      </c>
      <c r="R578" s="10">
        <f t="shared" ref="R578:R641" si="36">(J578/86400)+25569+(-5/24)</f>
        <v>42031.263333333329</v>
      </c>
      <c r="S578" s="10">
        <f t="shared" ref="S578:S641" si="37">(I578/86400)+25569+(-5/24)</f>
        <v>42091.221666666665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8">E579/D579*100</f>
        <v>0.2</v>
      </c>
      <c r="O579" s="6">
        <f t="shared" ref="O579:O642" si="39">E579/L579</f>
        <v>10</v>
      </c>
      <c r="P579" t="s">
        <v>8274</v>
      </c>
      <c r="Q579" t="s">
        <v>8275</v>
      </c>
      <c r="R579" s="10">
        <f t="shared" si="36"/>
        <v>42450.380810185183</v>
      </c>
      <c r="S579" s="10">
        <f t="shared" si="37"/>
        <v>42510.380810185183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8"/>
        <v>1.12E-2</v>
      </c>
      <c r="O580" s="6">
        <f t="shared" si="39"/>
        <v>2</v>
      </c>
      <c r="P580" t="s">
        <v>8274</v>
      </c>
      <c r="Q580" t="s">
        <v>8275</v>
      </c>
      <c r="R580" s="10">
        <f t="shared" si="36"/>
        <v>42230.370289351849</v>
      </c>
      <c r="S580" s="10">
        <f t="shared" si="37"/>
        <v>42254.370289351849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8"/>
        <v>1.4583333333333333</v>
      </c>
      <c r="O581" s="6">
        <f t="shared" si="39"/>
        <v>35</v>
      </c>
      <c r="P581" t="s">
        <v>8274</v>
      </c>
      <c r="Q581" t="s">
        <v>8275</v>
      </c>
      <c r="R581" s="10">
        <f t="shared" si="36"/>
        <v>41968.643784722219</v>
      </c>
      <c r="S581" s="10">
        <f t="shared" si="37"/>
        <v>41998.643784722219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8"/>
        <v>3.3333333333333333E-2</v>
      </c>
      <c r="O582" s="6">
        <f t="shared" si="39"/>
        <v>1</v>
      </c>
      <c r="P582" t="s">
        <v>8274</v>
      </c>
      <c r="Q582" t="s">
        <v>8275</v>
      </c>
      <c r="R582" s="10">
        <f t="shared" si="36"/>
        <v>42605.699849537035</v>
      </c>
      <c r="S582" s="10">
        <f t="shared" si="37"/>
        <v>42635.699849537035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8"/>
        <v>0</v>
      </c>
      <c r="O583" s="6" t="e">
        <f t="shared" si="39"/>
        <v>#DIV/0!</v>
      </c>
      <c r="P583" t="s">
        <v>8274</v>
      </c>
      <c r="Q583" t="s">
        <v>8275</v>
      </c>
      <c r="R583" s="10">
        <f t="shared" si="36"/>
        <v>42187.804444444446</v>
      </c>
      <c r="S583" s="10">
        <f t="shared" si="37"/>
        <v>42217.804444444446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8"/>
        <v>0</v>
      </c>
      <c r="O584" s="6" t="e">
        <f t="shared" si="39"/>
        <v>#DIV/0!</v>
      </c>
      <c r="P584" t="s">
        <v>8274</v>
      </c>
      <c r="Q584" t="s">
        <v>8275</v>
      </c>
      <c r="R584" s="10">
        <f t="shared" si="36"/>
        <v>42055.531469907401</v>
      </c>
      <c r="S584" s="10">
        <f t="shared" si="37"/>
        <v>42078.541666666664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8"/>
        <v>1.1111111111111112E-2</v>
      </c>
      <c r="O585" s="6">
        <f t="shared" si="39"/>
        <v>1</v>
      </c>
      <c r="P585" t="s">
        <v>8274</v>
      </c>
      <c r="Q585" t="s">
        <v>8275</v>
      </c>
      <c r="R585" s="10">
        <f t="shared" si="36"/>
        <v>42052.730173611104</v>
      </c>
      <c r="S585" s="10">
        <f t="shared" si="37"/>
        <v>42082.688506944447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8"/>
        <v>1</v>
      </c>
      <c r="O586" s="6">
        <f t="shared" si="39"/>
        <v>5</v>
      </c>
      <c r="P586" t="s">
        <v>8274</v>
      </c>
      <c r="Q586" t="s">
        <v>8275</v>
      </c>
      <c r="R586" s="10">
        <f t="shared" si="36"/>
        <v>42049.508287037032</v>
      </c>
      <c r="S586" s="10">
        <f t="shared" si="37"/>
        <v>42079.466620370367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8"/>
        <v>0</v>
      </c>
      <c r="O587" s="6" t="e">
        <f t="shared" si="39"/>
        <v>#DIV/0!</v>
      </c>
      <c r="P587" t="s">
        <v>8274</v>
      </c>
      <c r="Q587" t="s">
        <v>8275</v>
      </c>
      <c r="R587" s="10">
        <f t="shared" si="36"/>
        <v>42283.182604166665</v>
      </c>
      <c r="S587" s="10">
        <f t="shared" si="37"/>
        <v>42338.791666666664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8"/>
        <v>0.55999999999999994</v>
      </c>
      <c r="O588" s="6">
        <f t="shared" si="39"/>
        <v>14</v>
      </c>
      <c r="P588" t="s">
        <v>8274</v>
      </c>
      <c r="Q588" t="s">
        <v>8275</v>
      </c>
      <c r="R588" s="10">
        <f t="shared" si="36"/>
        <v>42020.645914351851</v>
      </c>
      <c r="S588" s="10">
        <f t="shared" si="37"/>
        <v>42050.645914351851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8"/>
        <v>9.0833333333333339</v>
      </c>
      <c r="O589" s="6">
        <f t="shared" si="39"/>
        <v>389.28571428571428</v>
      </c>
      <c r="P589" t="s">
        <v>8274</v>
      </c>
      <c r="Q589" t="s">
        <v>8275</v>
      </c>
      <c r="R589" s="10">
        <f t="shared" si="36"/>
        <v>42080.548993055556</v>
      </c>
      <c r="S589" s="10">
        <f t="shared" si="37"/>
        <v>42110.548993055556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8"/>
        <v>3.3444444444444441</v>
      </c>
      <c r="O590" s="6">
        <f t="shared" si="39"/>
        <v>150.5</v>
      </c>
      <c r="P590" t="s">
        <v>8274</v>
      </c>
      <c r="Q590" t="s">
        <v>8275</v>
      </c>
      <c r="R590" s="10">
        <f t="shared" si="36"/>
        <v>42631.561180555553</v>
      </c>
      <c r="S590" s="10">
        <f t="shared" si="37"/>
        <v>42691.602847222217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8"/>
        <v>1.3333333333333334E-2</v>
      </c>
      <c r="O591" s="6">
        <f t="shared" si="39"/>
        <v>1</v>
      </c>
      <c r="P591" t="s">
        <v>8274</v>
      </c>
      <c r="Q591" t="s">
        <v>8275</v>
      </c>
      <c r="R591" s="10">
        <f t="shared" si="36"/>
        <v>42178.406238425923</v>
      </c>
      <c r="S591" s="10">
        <f t="shared" si="37"/>
        <v>42193.406238425923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8"/>
        <v>4.46</v>
      </c>
      <c r="O592" s="6">
        <f t="shared" si="39"/>
        <v>24.777777777777779</v>
      </c>
      <c r="P592" t="s">
        <v>8274</v>
      </c>
      <c r="Q592" t="s">
        <v>8275</v>
      </c>
      <c r="R592" s="10">
        <f t="shared" si="36"/>
        <v>42377.34642361111</v>
      </c>
      <c r="S592" s="10">
        <f t="shared" si="37"/>
        <v>42408.334027777775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8"/>
        <v>6.0999999999999999E-2</v>
      </c>
      <c r="O593" s="6">
        <f t="shared" si="39"/>
        <v>30.5</v>
      </c>
      <c r="P593" t="s">
        <v>8274</v>
      </c>
      <c r="Q593" t="s">
        <v>8275</v>
      </c>
      <c r="R593" s="10">
        <f t="shared" si="36"/>
        <v>42177.334837962961</v>
      </c>
      <c r="S593" s="10">
        <f t="shared" si="37"/>
        <v>42207.334837962961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8"/>
        <v>3.3333333333333335</v>
      </c>
      <c r="O594" s="6">
        <f t="shared" si="39"/>
        <v>250</v>
      </c>
      <c r="P594" t="s">
        <v>8274</v>
      </c>
      <c r="Q594" t="s">
        <v>8275</v>
      </c>
      <c r="R594" s="10">
        <f t="shared" si="36"/>
        <v>41946.023842592593</v>
      </c>
      <c r="S594" s="10">
        <f t="shared" si="37"/>
        <v>41976.023842592585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8"/>
        <v>23</v>
      </c>
      <c r="O595" s="6">
        <f t="shared" si="39"/>
        <v>16.428571428571427</v>
      </c>
      <c r="P595" t="s">
        <v>8274</v>
      </c>
      <c r="Q595" t="s">
        <v>8275</v>
      </c>
      <c r="R595" s="10">
        <f t="shared" si="36"/>
        <v>42070.469270833331</v>
      </c>
      <c r="S595" s="10">
        <f t="shared" si="37"/>
        <v>42100.427604166667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8"/>
        <v>0.104</v>
      </c>
      <c r="O596" s="6">
        <f t="shared" si="39"/>
        <v>13</v>
      </c>
      <c r="P596" t="s">
        <v>8274</v>
      </c>
      <c r="Q596" t="s">
        <v>8275</v>
      </c>
      <c r="R596" s="10">
        <f t="shared" si="36"/>
        <v>42446.571828703702</v>
      </c>
      <c r="S596" s="10">
        <f t="shared" si="37"/>
        <v>42476.571828703702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8"/>
        <v>0.42599999999999999</v>
      </c>
      <c r="O597" s="6">
        <f t="shared" si="39"/>
        <v>53.25</v>
      </c>
      <c r="P597" t="s">
        <v>8274</v>
      </c>
      <c r="Q597" t="s">
        <v>8275</v>
      </c>
      <c r="R597" s="10">
        <f t="shared" si="36"/>
        <v>42082.861550925925</v>
      </c>
      <c r="S597" s="10">
        <f t="shared" si="37"/>
        <v>42127.861550925925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8"/>
        <v>0.03</v>
      </c>
      <c r="O598" s="6">
        <f t="shared" si="39"/>
        <v>3</v>
      </c>
      <c r="P598" t="s">
        <v>8274</v>
      </c>
      <c r="Q598" t="s">
        <v>8275</v>
      </c>
      <c r="R598" s="10">
        <f t="shared" si="36"/>
        <v>42646.688564814809</v>
      </c>
      <c r="S598" s="10">
        <f t="shared" si="37"/>
        <v>42676.688564814809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8"/>
        <v>0.26666666666666666</v>
      </c>
      <c r="O599" s="6">
        <f t="shared" si="39"/>
        <v>10</v>
      </c>
      <c r="P599" t="s">
        <v>8274</v>
      </c>
      <c r="Q599" t="s">
        <v>8275</v>
      </c>
      <c r="R599" s="10">
        <f t="shared" si="36"/>
        <v>42545.496932870366</v>
      </c>
      <c r="S599" s="10">
        <f t="shared" si="37"/>
        <v>42582.458333333336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8"/>
        <v>34</v>
      </c>
      <c r="O600" s="6">
        <f t="shared" si="39"/>
        <v>121.42857142857143</v>
      </c>
      <c r="P600" t="s">
        <v>8274</v>
      </c>
      <c r="Q600" t="s">
        <v>8275</v>
      </c>
      <c r="R600" s="10">
        <f t="shared" si="36"/>
        <v>41947.793761574074</v>
      </c>
      <c r="S600" s="10">
        <f t="shared" si="37"/>
        <v>41977.793761574074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8"/>
        <v>6.2E-2</v>
      </c>
      <c r="O601" s="6">
        <f t="shared" si="39"/>
        <v>15.5</v>
      </c>
      <c r="P601" t="s">
        <v>8274</v>
      </c>
      <c r="Q601" t="s">
        <v>8275</v>
      </c>
      <c r="R601" s="10">
        <f t="shared" si="36"/>
        <v>42047.604189814818</v>
      </c>
      <c r="S601" s="10">
        <f t="shared" si="37"/>
        <v>42071.427777777775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8"/>
        <v>2</v>
      </c>
      <c r="O602" s="6">
        <f t="shared" si="39"/>
        <v>100</v>
      </c>
      <c r="P602" t="s">
        <v>8274</v>
      </c>
      <c r="Q602" t="s">
        <v>8275</v>
      </c>
      <c r="R602" s="10">
        <f t="shared" si="36"/>
        <v>42073.589837962958</v>
      </c>
      <c r="S602" s="10">
        <f t="shared" si="37"/>
        <v>42133.589837962958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8"/>
        <v>1.4000000000000001</v>
      </c>
      <c r="O603" s="6">
        <f t="shared" si="39"/>
        <v>23.333333333333332</v>
      </c>
      <c r="P603" t="s">
        <v>8274</v>
      </c>
      <c r="Q603" t="s">
        <v>8275</v>
      </c>
      <c r="R603" s="10">
        <f t="shared" si="36"/>
        <v>41969.64975694444</v>
      </c>
      <c r="S603" s="10">
        <f t="shared" si="37"/>
        <v>41999.64975694444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8"/>
        <v>0</v>
      </c>
      <c r="O604" s="6" t="e">
        <f t="shared" si="39"/>
        <v>#DIV/0!</v>
      </c>
      <c r="P604" t="s">
        <v>8274</v>
      </c>
      <c r="Q604" t="s">
        <v>8275</v>
      </c>
      <c r="R604" s="10">
        <f t="shared" si="36"/>
        <v>42143.585821759254</v>
      </c>
      <c r="S604" s="10">
        <f t="shared" si="37"/>
        <v>42173.585821759254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8"/>
        <v>3.9334666666666664</v>
      </c>
      <c r="O605" s="6">
        <f t="shared" si="39"/>
        <v>45.386153846153846</v>
      </c>
      <c r="P605" t="s">
        <v>8274</v>
      </c>
      <c r="Q605" t="s">
        <v>8275</v>
      </c>
      <c r="R605" s="10">
        <f t="shared" si="36"/>
        <v>41835.430821759255</v>
      </c>
      <c r="S605" s="10">
        <f t="shared" si="37"/>
        <v>41865.430821759255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8"/>
        <v>0</v>
      </c>
      <c r="O606" s="6" t="e">
        <f t="shared" si="39"/>
        <v>#DIV/0!</v>
      </c>
      <c r="P606" t="s">
        <v>8274</v>
      </c>
      <c r="Q606" t="s">
        <v>8275</v>
      </c>
      <c r="R606" s="10">
        <f t="shared" si="36"/>
        <v>41848.827037037037</v>
      </c>
      <c r="S606" s="10">
        <f t="shared" si="37"/>
        <v>41878.827037037037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8"/>
        <v>2.62</v>
      </c>
      <c r="O607" s="6">
        <f t="shared" si="39"/>
        <v>16.375</v>
      </c>
      <c r="P607" t="s">
        <v>8274</v>
      </c>
      <c r="Q607" t="s">
        <v>8275</v>
      </c>
      <c r="R607" s="10">
        <f t="shared" si="36"/>
        <v>42194.149398148147</v>
      </c>
      <c r="S607" s="10">
        <f t="shared" si="37"/>
        <v>42239.149398148147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8"/>
        <v>0.2</v>
      </c>
      <c r="O608" s="6">
        <f t="shared" si="39"/>
        <v>10</v>
      </c>
      <c r="P608" t="s">
        <v>8274</v>
      </c>
      <c r="Q608" t="s">
        <v>8275</v>
      </c>
      <c r="R608" s="10">
        <f t="shared" si="36"/>
        <v>42102.442233796297</v>
      </c>
      <c r="S608" s="10">
        <f t="shared" si="37"/>
        <v>42148.416666666664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8"/>
        <v>0</v>
      </c>
      <c r="O609" s="6" t="e">
        <f t="shared" si="39"/>
        <v>#DIV/0!</v>
      </c>
      <c r="P609" t="s">
        <v>8274</v>
      </c>
      <c r="Q609" t="s">
        <v>8275</v>
      </c>
      <c r="R609" s="10">
        <f t="shared" si="36"/>
        <v>42300.617314814815</v>
      </c>
      <c r="S609" s="10">
        <f t="shared" si="37"/>
        <v>42330.65898148148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8"/>
        <v>0.97400000000000009</v>
      </c>
      <c r="O610" s="6">
        <f t="shared" si="39"/>
        <v>292.2</v>
      </c>
      <c r="P610" t="s">
        <v>8274</v>
      </c>
      <c r="Q610" t="s">
        <v>8275</v>
      </c>
      <c r="R610" s="10">
        <f t="shared" si="36"/>
        <v>42140.712731481479</v>
      </c>
      <c r="S610" s="10">
        <f t="shared" si="37"/>
        <v>42170.712731481479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8"/>
        <v>0.64102564102564097</v>
      </c>
      <c r="O611" s="6">
        <f t="shared" si="39"/>
        <v>5</v>
      </c>
      <c r="P611" t="s">
        <v>8274</v>
      </c>
      <c r="Q611" t="s">
        <v>8275</v>
      </c>
      <c r="R611" s="10">
        <f t="shared" si="36"/>
        <v>42306.825740740744</v>
      </c>
      <c r="S611" s="10">
        <f t="shared" si="37"/>
        <v>42336.867407407401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8"/>
        <v>0</v>
      </c>
      <c r="O612" s="6" t="e">
        <f t="shared" si="39"/>
        <v>#DIV/0!</v>
      </c>
      <c r="P612" t="s">
        <v>8274</v>
      </c>
      <c r="Q612" t="s">
        <v>8275</v>
      </c>
      <c r="R612" s="10">
        <f t="shared" si="36"/>
        <v>42086.622523148144</v>
      </c>
      <c r="S612" s="10">
        <f t="shared" si="37"/>
        <v>42116.622523148144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8"/>
        <v>0</v>
      </c>
      <c r="O613" s="6" t="e">
        <f t="shared" si="39"/>
        <v>#DIV/0!</v>
      </c>
      <c r="P613" t="s">
        <v>8274</v>
      </c>
      <c r="Q613" t="s">
        <v>8275</v>
      </c>
      <c r="R613" s="10">
        <f t="shared" si="36"/>
        <v>42328.352280092593</v>
      </c>
      <c r="S613" s="10">
        <f t="shared" si="37"/>
        <v>42388.352280092593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8"/>
        <v>0</v>
      </c>
      <c r="O614" s="6" t="e">
        <f t="shared" si="39"/>
        <v>#DIV/0!</v>
      </c>
      <c r="P614" t="s">
        <v>8274</v>
      </c>
      <c r="Q614" t="s">
        <v>8275</v>
      </c>
      <c r="R614" s="10">
        <f t="shared" si="36"/>
        <v>42584.823449074072</v>
      </c>
      <c r="S614" s="10">
        <f t="shared" si="37"/>
        <v>42614.823449074072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8"/>
        <v>21.363333333333333</v>
      </c>
      <c r="O615" s="6">
        <f t="shared" si="39"/>
        <v>105.93388429752066</v>
      </c>
      <c r="P615" t="s">
        <v>8274</v>
      </c>
      <c r="Q615" t="s">
        <v>8275</v>
      </c>
      <c r="R615" s="10">
        <f t="shared" si="36"/>
        <v>42247.288425925923</v>
      </c>
      <c r="S615" s="10">
        <f t="shared" si="37"/>
        <v>42277.999305555553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8"/>
        <v>0</v>
      </c>
      <c r="O616" s="6" t="e">
        <f t="shared" si="39"/>
        <v>#DIV/0!</v>
      </c>
      <c r="P616" t="s">
        <v>8274</v>
      </c>
      <c r="Q616" t="s">
        <v>8275</v>
      </c>
      <c r="R616" s="10">
        <f t="shared" si="36"/>
        <v>42514.853472222218</v>
      </c>
      <c r="S616" s="10">
        <f t="shared" si="37"/>
        <v>42544.853472222218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8"/>
        <v>0</v>
      </c>
      <c r="O617" s="6" t="e">
        <f t="shared" si="39"/>
        <v>#DIV/0!</v>
      </c>
      <c r="P617" t="s">
        <v>8274</v>
      </c>
      <c r="Q617" t="s">
        <v>8275</v>
      </c>
      <c r="R617" s="10">
        <f t="shared" si="36"/>
        <v>42241.913877314808</v>
      </c>
      <c r="S617" s="10">
        <f t="shared" si="37"/>
        <v>42271.913877314808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8"/>
        <v>0</v>
      </c>
      <c r="O618" s="6" t="e">
        <f t="shared" si="39"/>
        <v>#DIV/0!</v>
      </c>
      <c r="P618" t="s">
        <v>8274</v>
      </c>
      <c r="Q618" t="s">
        <v>8275</v>
      </c>
      <c r="R618" s="10">
        <f t="shared" si="36"/>
        <v>42761.167905092589</v>
      </c>
      <c r="S618" s="10">
        <f t="shared" si="37"/>
        <v>42791.167905092589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8"/>
        <v>3</v>
      </c>
      <c r="O619" s="6">
        <f t="shared" si="39"/>
        <v>20</v>
      </c>
      <c r="P619" t="s">
        <v>8274</v>
      </c>
      <c r="Q619" t="s">
        <v>8275</v>
      </c>
      <c r="R619" s="10">
        <f t="shared" si="36"/>
        <v>42087.134756944441</v>
      </c>
      <c r="S619" s="10">
        <f t="shared" si="37"/>
        <v>42132.134756944441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8"/>
        <v>0</v>
      </c>
      <c r="O620" s="6" t="e">
        <f t="shared" si="39"/>
        <v>#DIV/0!</v>
      </c>
      <c r="P620" t="s">
        <v>8274</v>
      </c>
      <c r="Q620" t="s">
        <v>8275</v>
      </c>
      <c r="R620" s="10">
        <f t="shared" si="36"/>
        <v>42317.60188657407</v>
      </c>
      <c r="S620" s="10">
        <f t="shared" si="37"/>
        <v>42347.60188657407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8"/>
        <v>3.9999999999999996E-5</v>
      </c>
      <c r="O621" s="6">
        <f t="shared" si="39"/>
        <v>1</v>
      </c>
      <c r="P621" t="s">
        <v>8274</v>
      </c>
      <c r="Q621" t="s">
        <v>8275</v>
      </c>
      <c r="R621" s="10">
        <f t="shared" si="36"/>
        <v>41908.442013888889</v>
      </c>
      <c r="S621" s="10">
        <f t="shared" si="37"/>
        <v>41968.483680555553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8"/>
        <v>1</v>
      </c>
      <c r="O622" s="6">
        <f t="shared" si="39"/>
        <v>300</v>
      </c>
      <c r="P622" t="s">
        <v>8274</v>
      </c>
      <c r="Q622" t="s">
        <v>8275</v>
      </c>
      <c r="R622" s="10">
        <f t="shared" si="36"/>
        <v>41831.508541666662</v>
      </c>
      <c r="S622" s="10">
        <f t="shared" si="37"/>
        <v>41876.508541666662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8"/>
        <v>1.044</v>
      </c>
      <c r="O623" s="6">
        <f t="shared" si="39"/>
        <v>87</v>
      </c>
      <c r="P623" t="s">
        <v>8274</v>
      </c>
      <c r="Q623" t="s">
        <v>8275</v>
      </c>
      <c r="R623" s="10">
        <f t="shared" si="36"/>
        <v>42528.779363425921</v>
      </c>
      <c r="S623" s="10">
        <f t="shared" si="37"/>
        <v>42558.779363425921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8"/>
        <v>5.6833333333333336</v>
      </c>
      <c r="O624" s="6">
        <f t="shared" si="39"/>
        <v>37.888888888888886</v>
      </c>
      <c r="P624" t="s">
        <v>8274</v>
      </c>
      <c r="Q624" t="s">
        <v>8275</v>
      </c>
      <c r="R624" s="10">
        <f t="shared" si="36"/>
        <v>42532.566412037035</v>
      </c>
      <c r="S624" s="10">
        <f t="shared" si="37"/>
        <v>42552.566412037035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8"/>
        <v>0</v>
      </c>
      <c r="O625" s="6" t="e">
        <f t="shared" si="39"/>
        <v>#DIV/0!</v>
      </c>
      <c r="P625" t="s">
        <v>8274</v>
      </c>
      <c r="Q625" t="s">
        <v>8275</v>
      </c>
      <c r="R625" s="10">
        <f t="shared" si="36"/>
        <v>42121.800891203697</v>
      </c>
      <c r="S625" s="10">
        <f t="shared" si="37"/>
        <v>42151.800891203697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8"/>
        <v>0</v>
      </c>
      <c r="O626" s="6" t="e">
        <f t="shared" si="39"/>
        <v>#DIV/0!</v>
      </c>
      <c r="P626" t="s">
        <v>8274</v>
      </c>
      <c r="Q626" t="s">
        <v>8275</v>
      </c>
      <c r="R626" s="10">
        <f t="shared" si="36"/>
        <v>42108.78056712963</v>
      </c>
      <c r="S626" s="10">
        <f t="shared" si="37"/>
        <v>42138.78056712963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8"/>
        <v>0</v>
      </c>
      <c r="O627" s="6" t="e">
        <f t="shared" si="39"/>
        <v>#DIV/0!</v>
      </c>
      <c r="P627" t="s">
        <v>8274</v>
      </c>
      <c r="Q627" t="s">
        <v>8275</v>
      </c>
      <c r="R627" s="10">
        <f t="shared" si="36"/>
        <v>42790.687233796292</v>
      </c>
      <c r="S627" s="10">
        <f t="shared" si="37"/>
        <v>42820.645567129628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8"/>
        <v>17.380000000000003</v>
      </c>
      <c r="O628" s="6">
        <f t="shared" si="39"/>
        <v>111.41025641025641</v>
      </c>
      <c r="P628" t="s">
        <v>8274</v>
      </c>
      <c r="Q628" t="s">
        <v>8275</v>
      </c>
      <c r="R628" s="10">
        <f t="shared" si="36"/>
        <v>42198.351145833331</v>
      </c>
      <c r="S628" s="10">
        <f t="shared" si="37"/>
        <v>42231.348611111105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8"/>
        <v>0.02</v>
      </c>
      <c r="O629" s="6">
        <f t="shared" si="39"/>
        <v>90</v>
      </c>
      <c r="P629" t="s">
        <v>8274</v>
      </c>
      <c r="Q629" t="s">
        <v>8275</v>
      </c>
      <c r="R629" s="10">
        <f t="shared" si="36"/>
        <v>42384.098506944443</v>
      </c>
      <c r="S629" s="10">
        <f t="shared" si="37"/>
        <v>42443.749999999993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8"/>
        <v>0</v>
      </c>
      <c r="O630" s="6" t="e">
        <f t="shared" si="39"/>
        <v>#DIV/0!</v>
      </c>
      <c r="P630" t="s">
        <v>8274</v>
      </c>
      <c r="Q630" t="s">
        <v>8275</v>
      </c>
      <c r="R630" s="10">
        <f t="shared" si="36"/>
        <v>41803.484456018516</v>
      </c>
      <c r="S630" s="10">
        <f t="shared" si="37"/>
        <v>41833.484456018516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8"/>
        <v>0.17500000000000002</v>
      </c>
      <c r="O631" s="6">
        <f t="shared" si="39"/>
        <v>116.66666666666667</v>
      </c>
      <c r="P631" t="s">
        <v>8274</v>
      </c>
      <c r="Q631" t="s">
        <v>8275</v>
      </c>
      <c r="R631" s="10">
        <f t="shared" si="36"/>
        <v>42474.429490740738</v>
      </c>
      <c r="S631" s="10">
        <f t="shared" si="37"/>
        <v>42504.429490740738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8"/>
        <v>8.3340278356529712E-2</v>
      </c>
      <c r="O632" s="6">
        <f t="shared" si="39"/>
        <v>10</v>
      </c>
      <c r="P632" t="s">
        <v>8274</v>
      </c>
      <c r="Q632" t="s">
        <v>8275</v>
      </c>
      <c r="R632" s="10">
        <f t="shared" si="36"/>
        <v>42223.411122685182</v>
      </c>
      <c r="S632" s="10">
        <f t="shared" si="37"/>
        <v>42253.006944444445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8"/>
        <v>1.38</v>
      </c>
      <c r="O633" s="6">
        <f t="shared" si="39"/>
        <v>76.666666666666671</v>
      </c>
      <c r="P633" t="s">
        <v>8274</v>
      </c>
      <c r="Q633" t="s">
        <v>8275</v>
      </c>
      <c r="R633" s="10">
        <f t="shared" si="36"/>
        <v>42489.563993055555</v>
      </c>
      <c r="S633" s="10">
        <f t="shared" si="37"/>
        <v>42518.563993055555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8"/>
        <v>0</v>
      </c>
      <c r="O634" s="6" t="e">
        <f t="shared" si="39"/>
        <v>#DIV/0!</v>
      </c>
      <c r="P634" t="s">
        <v>8274</v>
      </c>
      <c r="Q634" t="s">
        <v>8275</v>
      </c>
      <c r="R634" s="10">
        <f t="shared" si="36"/>
        <v>42303.450983796291</v>
      </c>
      <c r="S634" s="10">
        <f t="shared" si="37"/>
        <v>42333.492650462962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8"/>
        <v>12.45</v>
      </c>
      <c r="O635" s="6">
        <f t="shared" si="39"/>
        <v>49.8</v>
      </c>
      <c r="P635" t="s">
        <v>8274</v>
      </c>
      <c r="Q635" t="s">
        <v>8275</v>
      </c>
      <c r="R635" s="10">
        <f t="shared" si="36"/>
        <v>42507.090995370367</v>
      </c>
      <c r="S635" s="10">
        <f t="shared" si="37"/>
        <v>42538.749999999993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8"/>
        <v>0.02</v>
      </c>
      <c r="O636" s="6">
        <f t="shared" si="39"/>
        <v>1</v>
      </c>
      <c r="P636" t="s">
        <v>8274</v>
      </c>
      <c r="Q636" t="s">
        <v>8275</v>
      </c>
      <c r="R636" s="10">
        <f t="shared" si="36"/>
        <v>42031.720243055555</v>
      </c>
      <c r="S636" s="10">
        <f t="shared" si="37"/>
        <v>42061.720243055555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8"/>
        <v>8.0000000000000002E-3</v>
      </c>
      <c r="O637" s="6">
        <f t="shared" si="39"/>
        <v>2</v>
      </c>
      <c r="P637" t="s">
        <v>8274</v>
      </c>
      <c r="Q637" t="s">
        <v>8275</v>
      </c>
      <c r="R637" s="10">
        <f t="shared" si="36"/>
        <v>42075.883819444447</v>
      </c>
      <c r="S637" s="10">
        <f t="shared" si="37"/>
        <v>42105.883819444447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8"/>
        <v>0.2</v>
      </c>
      <c r="O638" s="6">
        <f t="shared" si="39"/>
        <v>4</v>
      </c>
      <c r="P638" t="s">
        <v>8274</v>
      </c>
      <c r="Q638" t="s">
        <v>8275</v>
      </c>
      <c r="R638" s="10">
        <f t="shared" si="36"/>
        <v>42131.247106481482</v>
      </c>
      <c r="S638" s="10">
        <f t="shared" si="37"/>
        <v>42161.240972222215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8"/>
        <v>0</v>
      </c>
      <c r="O639" s="6" t="e">
        <f t="shared" si="39"/>
        <v>#DIV/0!</v>
      </c>
      <c r="P639" t="s">
        <v>8274</v>
      </c>
      <c r="Q639" t="s">
        <v>8275</v>
      </c>
      <c r="R639" s="10">
        <f t="shared" si="36"/>
        <v>42762.75368055555</v>
      </c>
      <c r="S639" s="10">
        <f t="shared" si="37"/>
        <v>42791.75277777778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8"/>
        <v>9.0000000000000011E-3</v>
      </c>
      <c r="O640" s="6">
        <f t="shared" si="39"/>
        <v>3</v>
      </c>
      <c r="P640" t="s">
        <v>8274</v>
      </c>
      <c r="Q640" t="s">
        <v>8275</v>
      </c>
      <c r="R640" s="10">
        <f t="shared" si="36"/>
        <v>42759.384976851848</v>
      </c>
      <c r="S640" s="10">
        <f t="shared" si="37"/>
        <v>42819.343310185184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8"/>
        <v>9.9999999999999991E-5</v>
      </c>
      <c r="O641" s="6">
        <f t="shared" si="39"/>
        <v>1</v>
      </c>
      <c r="P641" t="s">
        <v>8274</v>
      </c>
      <c r="Q641" t="s">
        <v>8275</v>
      </c>
      <c r="R641" s="10">
        <f t="shared" si="36"/>
        <v>41865.374942129631</v>
      </c>
      <c r="S641" s="10">
        <f t="shared" si="37"/>
        <v>41925.374942129631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8"/>
        <v>144.28571428571428</v>
      </c>
      <c r="O642" s="6">
        <f t="shared" si="39"/>
        <v>50.5</v>
      </c>
      <c r="P642" t="s">
        <v>8274</v>
      </c>
      <c r="Q642" t="s">
        <v>8276</v>
      </c>
      <c r="R642" s="10">
        <f t="shared" ref="R642:R705" si="40">(J642/86400)+25569+(-5/24)</f>
        <v>42683.211979166663</v>
      </c>
      <c r="S642" s="10">
        <f t="shared" ref="S642:S705" si="41">(I642/86400)+25569+(-5/24)</f>
        <v>42698.749999999993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2">E643/D643*100</f>
        <v>119.16249999999999</v>
      </c>
      <c r="O643" s="6">
        <f t="shared" ref="O643:O706" si="43">E643/L643</f>
        <v>151.31746031746033</v>
      </c>
      <c r="P643" t="s">
        <v>8274</v>
      </c>
      <c r="Q643" t="s">
        <v>8276</v>
      </c>
      <c r="R643" s="10">
        <f t="shared" si="40"/>
        <v>42199.361666666664</v>
      </c>
      <c r="S643" s="10">
        <f t="shared" si="41"/>
        <v>42229.361666666664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2"/>
        <v>1460.4850000000001</v>
      </c>
      <c r="O644" s="6">
        <f t="shared" si="43"/>
        <v>134.3592456301748</v>
      </c>
      <c r="P644" t="s">
        <v>8274</v>
      </c>
      <c r="Q644" t="s">
        <v>8276</v>
      </c>
      <c r="R644" s="10">
        <f t="shared" si="40"/>
        <v>42199.442986111106</v>
      </c>
      <c r="S644" s="10">
        <f t="shared" si="41"/>
        <v>42235.442986111106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2"/>
        <v>105.80799999999999</v>
      </c>
      <c r="O645" s="6">
        <f t="shared" si="43"/>
        <v>174.02631578947367</v>
      </c>
      <c r="P645" t="s">
        <v>8274</v>
      </c>
      <c r="Q645" t="s">
        <v>8276</v>
      </c>
      <c r="R645" s="10">
        <f t="shared" si="40"/>
        <v>42100.43373842592</v>
      </c>
      <c r="S645" s="10">
        <f t="shared" si="41"/>
        <v>42155.43373842592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2"/>
        <v>300.11791999999997</v>
      </c>
      <c r="O646" s="6">
        <f t="shared" si="43"/>
        <v>73.486268364348675</v>
      </c>
      <c r="P646" t="s">
        <v>8274</v>
      </c>
      <c r="Q646" t="s">
        <v>8276</v>
      </c>
      <c r="R646" s="10">
        <f t="shared" si="40"/>
        <v>41898.457627314812</v>
      </c>
      <c r="S646" s="10">
        <f t="shared" si="41"/>
        <v>41940.833333333328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2"/>
        <v>278.7</v>
      </c>
      <c r="O647" s="6">
        <f t="shared" si="43"/>
        <v>23.518987341772153</v>
      </c>
      <c r="P647" t="s">
        <v>8274</v>
      </c>
      <c r="Q647" t="s">
        <v>8276</v>
      </c>
      <c r="R647" s="10">
        <f t="shared" si="40"/>
        <v>42563.817986111106</v>
      </c>
      <c r="S647" s="10">
        <f t="shared" si="41"/>
        <v>42593.817986111106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2"/>
        <v>131.87625</v>
      </c>
      <c r="O648" s="6">
        <f t="shared" si="43"/>
        <v>39.074444444444445</v>
      </c>
      <c r="P648" t="s">
        <v>8274</v>
      </c>
      <c r="Q648" t="s">
        <v>8276</v>
      </c>
      <c r="R648" s="10">
        <f t="shared" si="40"/>
        <v>41832.644293981481</v>
      </c>
      <c r="S648" s="10">
        <f t="shared" si="41"/>
        <v>41862.644293981481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2"/>
        <v>107.05</v>
      </c>
      <c r="O649" s="6">
        <f t="shared" si="43"/>
        <v>125.94117647058823</v>
      </c>
      <c r="P649" t="s">
        <v>8274</v>
      </c>
      <c r="Q649" t="s">
        <v>8276</v>
      </c>
      <c r="R649" s="10">
        <f t="shared" si="40"/>
        <v>42416.559594907405</v>
      </c>
      <c r="S649" s="10">
        <f t="shared" si="41"/>
        <v>42446.517928240741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2"/>
        <v>126.82285714285715</v>
      </c>
      <c r="O650" s="6">
        <f t="shared" si="43"/>
        <v>1644</v>
      </c>
      <c r="P650" t="s">
        <v>8274</v>
      </c>
      <c r="Q650" t="s">
        <v>8276</v>
      </c>
      <c r="R650" s="10">
        <f t="shared" si="40"/>
        <v>41891.485046296293</v>
      </c>
      <c r="S650" s="10">
        <f t="shared" si="41"/>
        <v>41926.485046296293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2"/>
        <v>139.96</v>
      </c>
      <c r="O651" s="6">
        <f t="shared" si="43"/>
        <v>42.670731707317074</v>
      </c>
      <c r="P651" t="s">
        <v>8274</v>
      </c>
      <c r="Q651" t="s">
        <v>8276</v>
      </c>
      <c r="R651" s="10">
        <f t="shared" si="40"/>
        <v>41877.703854166662</v>
      </c>
      <c r="S651" s="10">
        <f t="shared" si="41"/>
        <v>41898.703854166662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2"/>
        <v>112.4</v>
      </c>
      <c r="O652" s="6">
        <f t="shared" si="43"/>
        <v>35.125</v>
      </c>
      <c r="P652" t="s">
        <v>8274</v>
      </c>
      <c r="Q652" t="s">
        <v>8276</v>
      </c>
      <c r="R652" s="10">
        <f t="shared" si="40"/>
        <v>41931.828518518516</v>
      </c>
      <c r="S652" s="10">
        <f t="shared" si="41"/>
        <v>41991.870185185187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2"/>
        <v>100.52799999999999</v>
      </c>
      <c r="O653" s="6">
        <f t="shared" si="43"/>
        <v>239.35238095238094</v>
      </c>
      <c r="P653" t="s">
        <v>8274</v>
      </c>
      <c r="Q653" t="s">
        <v>8276</v>
      </c>
      <c r="R653" s="10">
        <f t="shared" si="40"/>
        <v>41955.809155092589</v>
      </c>
      <c r="S653" s="10">
        <f t="shared" si="41"/>
        <v>41985.809155092589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2"/>
        <v>100.46666666666665</v>
      </c>
      <c r="O654" s="6">
        <f t="shared" si="43"/>
        <v>107.64285714285714</v>
      </c>
      <c r="P654" t="s">
        <v>8274</v>
      </c>
      <c r="Q654" t="s">
        <v>8276</v>
      </c>
      <c r="R654" s="10">
        <f t="shared" si="40"/>
        <v>42675.482060185182</v>
      </c>
      <c r="S654" s="10">
        <f t="shared" si="41"/>
        <v>42705.523726851847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2"/>
        <v>141.446</v>
      </c>
      <c r="O655" s="6">
        <f t="shared" si="43"/>
        <v>95.830623306233065</v>
      </c>
      <c r="P655" t="s">
        <v>8274</v>
      </c>
      <c r="Q655" t="s">
        <v>8276</v>
      </c>
      <c r="R655" s="10">
        <f t="shared" si="40"/>
        <v>42199.410185185181</v>
      </c>
      <c r="S655" s="10">
        <f t="shared" si="41"/>
        <v>42236.410185185181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2"/>
        <v>267.29166666666669</v>
      </c>
      <c r="O656" s="6">
        <f t="shared" si="43"/>
        <v>31.663376110562684</v>
      </c>
      <c r="P656" t="s">
        <v>8274</v>
      </c>
      <c r="Q656" t="s">
        <v>8276</v>
      </c>
      <c r="R656" s="10">
        <f t="shared" si="40"/>
        <v>42163.748993055553</v>
      </c>
      <c r="S656" s="10">
        <f t="shared" si="41"/>
        <v>42193.748993055553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2"/>
        <v>146.88749999999999</v>
      </c>
      <c r="O657" s="6">
        <f t="shared" si="43"/>
        <v>42.886861313868614</v>
      </c>
      <c r="P657" t="s">
        <v>8274</v>
      </c>
      <c r="Q657" t="s">
        <v>8276</v>
      </c>
      <c r="R657" s="10">
        <f t="shared" si="40"/>
        <v>42045.748981481483</v>
      </c>
      <c r="S657" s="10">
        <f t="shared" si="41"/>
        <v>42075.707314814812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2"/>
        <v>213.56</v>
      </c>
      <c r="O658" s="6">
        <f t="shared" si="43"/>
        <v>122.73563218390805</v>
      </c>
      <c r="P658" t="s">
        <v>8274</v>
      </c>
      <c r="Q658" t="s">
        <v>8276</v>
      </c>
      <c r="R658" s="10">
        <f t="shared" si="40"/>
        <v>42417.596284722218</v>
      </c>
      <c r="S658" s="10">
        <f t="shared" si="41"/>
        <v>42477.554618055554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2"/>
        <v>125.69999999999999</v>
      </c>
      <c r="O659" s="6">
        <f t="shared" si="43"/>
        <v>190.45454545454547</v>
      </c>
      <c r="P659" t="s">
        <v>8274</v>
      </c>
      <c r="Q659" t="s">
        <v>8276</v>
      </c>
      <c r="R659" s="10">
        <f t="shared" si="40"/>
        <v>42331.637407407405</v>
      </c>
      <c r="S659" s="10">
        <f t="shared" si="41"/>
        <v>42361.637407407405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2"/>
        <v>104.46206037108834</v>
      </c>
      <c r="O660" s="6">
        <f t="shared" si="43"/>
        <v>109.33695652173913</v>
      </c>
      <c r="P660" t="s">
        <v>8274</v>
      </c>
      <c r="Q660" t="s">
        <v>8276</v>
      </c>
      <c r="R660" s="10">
        <f t="shared" si="40"/>
        <v>42178.952418981477</v>
      </c>
      <c r="S660" s="10">
        <f t="shared" si="41"/>
        <v>42211.541666666664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2"/>
        <v>100.56666666666668</v>
      </c>
      <c r="O661" s="6">
        <f t="shared" si="43"/>
        <v>143.66666666666666</v>
      </c>
      <c r="P661" t="s">
        <v>8274</v>
      </c>
      <c r="Q661" t="s">
        <v>8276</v>
      </c>
      <c r="R661" s="10">
        <f t="shared" si="40"/>
        <v>42209.385358796295</v>
      </c>
      <c r="S661" s="10">
        <f t="shared" si="41"/>
        <v>42239.385358796295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2"/>
        <v>3.0579999999999998</v>
      </c>
      <c r="O662" s="6">
        <f t="shared" si="43"/>
        <v>84.944444444444443</v>
      </c>
      <c r="P662" t="s">
        <v>8274</v>
      </c>
      <c r="Q662" t="s">
        <v>8276</v>
      </c>
      <c r="R662" s="10">
        <f t="shared" si="40"/>
        <v>41922.533321759256</v>
      </c>
      <c r="S662" s="10">
        <f t="shared" si="41"/>
        <v>41952.57498842592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2"/>
        <v>0.95</v>
      </c>
      <c r="O663" s="6">
        <f t="shared" si="43"/>
        <v>10.555555555555555</v>
      </c>
      <c r="P663" t="s">
        <v>8274</v>
      </c>
      <c r="Q663" t="s">
        <v>8276</v>
      </c>
      <c r="R663" s="10">
        <f t="shared" si="40"/>
        <v>42636.437025462961</v>
      </c>
      <c r="S663" s="10">
        <f t="shared" si="41"/>
        <v>42666.437025462961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2"/>
        <v>0.4</v>
      </c>
      <c r="O664" s="6">
        <f t="shared" si="43"/>
        <v>39</v>
      </c>
      <c r="P664" t="s">
        <v>8274</v>
      </c>
      <c r="Q664" t="s">
        <v>8276</v>
      </c>
      <c r="R664" s="10">
        <f t="shared" si="40"/>
        <v>41990.229710648149</v>
      </c>
      <c r="S664" s="10">
        <f t="shared" si="41"/>
        <v>42020.229710648149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2"/>
        <v>0.35000000000000003</v>
      </c>
      <c r="O665" s="6">
        <f t="shared" si="43"/>
        <v>100</v>
      </c>
      <c r="P665" t="s">
        <v>8274</v>
      </c>
      <c r="Q665" t="s">
        <v>8276</v>
      </c>
      <c r="R665" s="10">
        <f t="shared" si="40"/>
        <v>42173.634907407402</v>
      </c>
      <c r="S665" s="10">
        <f t="shared" si="41"/>
        <v>42203.634907407402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2"/>
        <v>7.5333333333333332</v>
      </c>
      <c r="O666" s="6">
        <f t="shared" si="43"/>
        <v>31.172413793103448</v>
      </c>
      <c r="P666" t="s">
        <v>8274</v>
      </c>
      <c r="Q666" t="s">
        <v>8276</v>
      </c>
      <c r="R666" s="10">
        <f t="shared" si="40"/>
        <v>42077.458043981482</v>
      </c>
      <c r="S666" s="10">
        <f t="shared" si="41"/>
        <v>42107.458043981482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2"/>
        <v>18.64</v>
      </c>
      <c r="O667" s="6">
        <f t="shared" si="43"/>
        <v>155.33333333333334</v>
      </c>
      <c r="P667" t="s">
        <v>8274</v>
      </c>
      <c r="Q667" t="s">
        <v>8276</v>
      </c>
      <c r="R667" s="10">
        <f t="shared" si="40"/>
        <v>42688.503020833326</v>
      </c>
      <c r="S667" s="10">
        <f t="shared" si="41"/>
        <v>42748.503020833326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2"/>
        <v>4.0000000000000001E-3</v>
      </c>
      <c r="O668" s="6">
        <f t="shared" si="43"/>
        <v>2</v>
      </c>
      <c r="P668" t="s">
        <v>8274</v>
      </c>
      <c r="Q668" t="s">
        <v>8276</v>
      </c>
      <c r="R668" s="10">
        <f t="shared" si="40"/>
        <v>41838.623819444438</v>
      </c>
      <c r="S668" s="10">
        <f t="shared" si="41"/>
        <v>41868.623819444438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2"/>
        <v>10.02</v>
      </c>
      <c r="O669" s="6">
        <f t="shared" si="43"/>
        <v>178.92857142857142</v>
      </c>
      <c r="P669" t="s">
        <v>8274</v>
      </c>
      <c r="Q669" t="s">
        <v>8276</v>
      </c>
      <c r="R669" s="10">
        <f t="shared" si="40"/>
        <v>42632.165081018517</v>
      </c>
      <c r="S669" s="10">
        <f t="shared" si="41"/>
        <v>42672.165081018517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2"/>
        <v>4.5600000000000005</v>
      </c>
      <c r="O670" s="6">
        <f t="shared" si="43"/>
        <v>27.36</v>
      </c>
      <c r="P670" t="s">
        <v>8274</v>
      </c>
      <c r="Q670" t="s">
        <v>8276</v>
      </c>
      <c r="R670" s="10">
        <f t="shared" si="40"/>
        <v>42090.622939814813</v>
      </c>
      <c r="S670" s="10">
        <f t="shared" si="41"/>
        <v>42135.622939814813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2"/>
        <v>21.5075</v>
      </c>
      <c r="O671" s="6">
        <f t="shared" si="43"/>
        <v>1536.25</v>
      </c>
      <c r="P671" t="s">
        <v>8274</v>
      </c>
      <c r="Q671" t="s">
        <v>8276</v>
      </c>
      <c r="R671" s="10">
        <f t="shared" si="40"/>
        <v>42527.417337962957</v>
      </c>
      <c r="S671" s="10">
        <f t="shared" si="41"/>
        <v>42557.417337962957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2"/>
        <v>29.276666666666667</v>
      </c>
      <c r="O672" s="6">
        <f t="shared" si="43"/>
        <v>84.99677419354839</v>
      </c>
      <c r="P672" t="s">
        <v>8274</v>
      </c>
      <c r="Q672" t="s">
        <v>8276</v>
      </c>
      <c r="R672" s="10">
        <f t="shared" si="40"/>
        <v>42506.501388888886</v>
      </c>
      <c r="S672" s="10">
        <f t="shared" si="41"/>
        <v>42540.131944444445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2"/>
        <v>39.426666666666662</v>
      </c>
      <c r="O673" s="6">
        <f t="shared" si="43"/>
        <v>788.5333333333333</v>
      </c>
      <c r="P673" t="s">
        <v>8274</v>
      </c>
      <c r="Q673" t="s">
        <v>8276</v>
      </c>
      <c r="R673" s="10">
        <f t="shared" si="40"/>
        <v>41984.484398148146</v>
      </c>
      <c r="S673" s="10">
        <f t="shared" si="41"/>
        <v>42017.958333333336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2"/>
        <v>21.628</v>
      </c>
      <c r="O674" s="6">
        <f t="shared" si="43"/>
        <v>50.29767441860465</v>
      </c>
      <c r="P674" t="s">
        <v>8274</v>
      </c>
      <c r="Q674" t="s">
        <v>8276</v>
      </c>
      <c r="R674" s="10">
        <f t="shared" si="40"/>
        <v>41974.011157407404</v>
      </c>
      <c r="S674" s="10">
        <f t="shared" si="41"/>
        <v>42004.999305555553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2"/>
        <v>0.20500000000000002</v>
      </c>
      <c r="O675" s="6">
        <f t="shared" si="43"/>
        <v>68.333333333333329</v>
      </c>
      <c r="P675" t="s">
        <v>8274</v>
      </c>
      <c r="Q675" t="s">
        <v>8276</v>
      </c>
      <c r="R675" s="10">
        <f t="shared" si="40"/>
        <v>41838.6321412037</v>
      </c>
      <c r="S675" s="10">
        <f t="shared" si="41"/>
        <v>41883.6321412037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2"/>
        <v>0.03</v>
      </c>
      <c r="O676" s="6">
        <f t="shared" si="43"/>
        <v>7.5</v>
      </c>
      <c r="P676" t="s">
        <v>8274</v>
      </c>
      <c r="Q676" t="s">
        <v>8276</v>
      </c>
      <c r="R676" s="10">
        <f t="shared" si="40"/>
        <v>41802.907719907402</v>
      </c>
      <c r="S676" s="10">
        <f t="shared" si="41"/>
        <v>41862.907719907402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2"/>
        <v>14.85</v>
      </c>
      <c r="O677" s="6">
        <f t="shared" si="43"/>
        <v>34.269230769230766</v>
      </c>
      <c r="P677" t="s">
        <v>8274</v>
      </c>
      <c r="Q677" t="s">
        <v>8276</v>
      </c>
      <c r="R677" s="10">
        <f t="shared" si="40"/>
        <v>41975.722268518519</v>
      </c>
      <c r="S677" s="10">
        <f t="shared" si="41"/>
        <v>42005.082638888889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2"/>
        <v>1.4710000000000001</v>
      </c>
      <c r="O678" s="6">
        <f t="shared" si="43"/>
        <v>61.291666666666664</v>
      </c>
      <c r="P678" t="s">
        <v>8274</v>
      </c>
      <c r="Q678" t="s">
        <v>8276</v>
      </c>
      <c r="R678" s="10">
        <f t="shared" si="40"/>
        <v>42012.559965277775</v>
      </c>
      <c r="S678" s="10">
        <f t="shared" si="41"/>
        <v>42042.559965277775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2"/>
        <v>25.584</v>
      </c>
      <c r="O679" s="6">
        <f t="shared" si="43"/>
        <v>133.25</v>
      </c>
      <c r="P679" t="s">
        <v>8274</v>
      </c>
      <c r="Q679" t="s">
        <v>8276</v>
      </c>
      <c r="R679" s="10">
        <f t="shared" si="40"/>
        <v>42504.195543981477</v>
      </c>
      <c r="S679" s="10">
        <f t="shared" si="41"/>
        <v>42549.195543981477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2"/>
        <v>3.8206896551724134</v>
      </c>
      <c r="O680" s="6">
        <f t="shared" si="43"/>
        <v>65.17647058823529</v>
      </c>
      <c r="P680" t="s">
        <v>8274</v>
      </c>
      <c r="Q680" t="s">
        <v>8276</v>
      </c>
      <c r="R680" s="10">
        <f t="shared" si="40"/>
        <v>42481.168263888881</v>
      </c>
      <c r="S680" s="10">
        <f t="shared" si="41"/>
        <v>42511.168263888881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2"/>
        <v>15.485964912280703</v>
      </c>
      <c r="O681" s="6">
        <f t="shared" si="43"/>
        <v>93.90425531914893</v>
      </c>
      <c r="P681" t="s">
        <v>8274</v>
      </c>
      <c r="Q681" t="s">
        <v>8276</v>
      </c>
      <c r="R681" s="10">
        <f t="shared" si="40"/>
        <v>42556.487372685187</v>
      </c>
      <c r="S681" s="10">
        <f t="shared" si="41"/>
        <v>42616.487372685187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2"/>
        <v>25.912000000000003</v>
      </c>
      <c r="O682" s="6">
        <f t="shared" si="43"/>
        <v>150.65116279069767</v>
      </c>
      <c r="P682" t="s">
        <v>8274</v>
      </c>
      <c r="Q682" t="s">
        <v>8276</v>
      </c>
      <c r="R682" s="10">
        <f t="shared" si="40"/>
        <v>41864.293182870366</v>
      </c>
      <c r="S682" s="10">
        <f t="shared" si="41"/>
        <v>41899.293182870366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2"/>
        <v>0.04</v>
      </c>
      <c r="O683" s="6">
        <f t="shared" si="43"/>
        <v>1</v>
      </c>
      <c r="P683" t="s">
        <v>8274</v>
      </c>
      <c r="Q683" t="s">
        <v>8276</v>
      </c>
      <c r="R683" s="10">
        <f t="shared" si="40"/>
        <v>42639.597268518519</v>
      </c>
      <c r="S683" s="10">
        <f t="shared" si="41"/>
        <v>42669.597268518519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2"/>
        <v>0.106</v>
      </c>
      <c r="O684" s="6">
        <f t="shared" si="43"/>
        <v>13.25</v>
      </c>
      <c r="P684" t="s">
        <v>8274</v>
      </c>
      <c r="Q684" t="s">
        <v>8276</v>
      </c>
      <c r="R684" s="10">
        <f t="shared" si="40"/>
        <v>42778.556967592587</v>
      </c>
      <c r="S684" s="10">
        <f t="shared" si="41"/>
        <v>42808.515300925923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2"/>
        <v>0.85142857142857142</v>
      </c>
      <c r="O685" s="6">
        <f t="shared" si="43"/>
        <v>99.333333333333329</v>
      </c>
      <c r="P685" t="s">
        <v>8274</v>
      </c>
      <c r="Q685" t="s">
        <v>8276</v>
      </c>
      <c r="R685" s="10">
        <f t="shared" si="40"/>
        <v>42634.691712962966</v>
      </c>
      <c r="S685" s="10">
        <f t="shared" si="41"/>
        <v>42674.691712962966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2"/>
        <v>7.4837500000000006</v>
      </c>
      <c r="O686" s="6">
        <f t="shared" si="43"/>
        <v>177.39259259259259</v>
      </c>
      <c r="P686" t="s">
        <v>8274</v>
      </c>
      <c r="Q686" t="s">
        <v>8276</v>
      </c>
      <c r="R686" s="10">
        <f t="shared" si="40"/>
        <v>41809.26494212963</v>
      </c>
      <c r="S686" s="10">
        <f t="shared" si="41"/>
        <v>41844.916666666664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2"/>
        <v>27.650000000000002</v>
      </c>
      <c r="O687" s="6">
        <f t="shared" si="43"/>
        <v>55.3</v>
      </c>
      <c r="P687" t="s">
        <v>8274</v>
      </c>
      <c r="Q687" t="s">
        <v>8276</v>
      </c>
      <c r="R687" s="10">
        <f t="shared" si="40"/>
        <v>41971.658240740733</v>
      </c>
      <c r="S687" s="10">
        <f t="shared" si="41"/>
        <v>42016.658240740733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2"/>
        <v>0</v>
      </c>
      <c r="O688" s="6" t="e">
        <f t="shared" si="43"/>
        <v>#DIV/0!</v>
      </c>
      <c r="P688" t="s">
        <v>8274</v>
      </c>
      <c r="Q688" t="s">
        <v>8276</v>
      </c>
      <c r="R688" s="10">
        <f t="shared" si="40"/>
        <v>42189.464930555558</v>
      </c>
      <c r="S688" s="10">
        <f t="shared" si="41"/>
        <v>42219.464930555558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2"/>
        <v>3.55</v>
      </c>
      <c r="O689" s="6">
        <f t="shared" si="43"/>
        <v>591.66666666666663</v>
      </c>
      <c r="P689" t="s">
        <v>8274</v>
      </c>
      <c r="Q689" t="s">
        <v>8276</v>
      </c>
      <c r="R689" s="10">
        <f t="shared" si="40"/>
        <v>42711.542280092595</v>
      </c>
      <c r="S689" s="10">
        <f t="shared" si="41"/>
        <v>42771.542280092595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2"/>
        <v>72.989999999999995</v>
      </c>
      <c r="O690" s="6">
        <f t="shared" si="43"/>
        <v>405.5</v>
      </c>
      <c r="P690" t="s">
        <v>8274</v>
      </c>
      <c r="Q690" t="s">
        <v>8276</v>
      </c>
      <c r="R690" s="10">
        <f t="shared" si="40"/>
        <v>42261.896446759252</v>
      </c>
      <c r="S690" s="10">
        <f t="shared" si="41"/>
        <v>42291.896446759252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2"/>
        <v>57.648750000000007</v>
      </c>
      <c r="O691" s="6">
        <f t="shared" si="43"/>
        <v>343.14732142857144</v>
      </c>
      <c r="P691" t="s">
        <v>8274</v>
      </c>
      <c r="Q691" t="s">
        <v>8276</v>
      </c>
      <c r="R691" s="10">
        <f t="shared" si="40"/>
        <v>42675.459456018514</v>
      </c>
      <c r="S691" s="10">
        <f t="shared" si="41"/>
        <v>42711.999305555553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2"/>
        <v>12.34</v>
      </c>
      <c r="O692" s="6">
        <f t="shared" si="43"/>
        <v>72.588235294117652</v>
      </c>
      <c r="P692" t="s">
        <v>8274</v>
      </c>
      <c r="Q692" t="s">
        <v>8276</v>
      </c>
      <c r="R692" s="10">
        <f t="shared" si="40"/>
        <v>42579.426400462959</v>
      </c>
      <c r="S692" s="10">
        <f t="shared" si="41"/>
        <v>42622.041666666664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2"/>
        <v>0.52</v>
      </c>
      <c r="O693" s="6">
        <f t="shared" si="43"/>
        <v>26</v>
      </c>
      <c r="P693" t="s">
        <v>8274</v>
      </c>
      <c r="Q693" t="s">
        <v>8276</v>
      </c>
      <c r="R693" s="10">
        <f t="shared" si="40"/>
        <v>42157.819976851846</v>
      </c>
      <c r="S693" s="10">
        <f t="shared" si="41"/>
        <v>42185.819976851846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2"/>
        <v>6.5299999999999994</v>
      </c>
      <c r="O694" s="6">
        <f t="shared" si="43"/>
        <v>6.4975124378109452</v>
      </c>
      <c r="P694" t="s">
        <v>8274</v>
      </c>
      <c r="Q694" t="s">
        <v>8276</v>
      </c>
      <c r="R694" s="10">
        <f t="shared" si="40"/>
        <v>42696.167395833334</v>
      </c>
      <c r="S694" s="10">
        <f t="shared" si="41"/>
        <v>42726.167395833334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2"/>
        <v>35.338000000000001</v>
      </c>
      <c r="O695" s="6">
        <f t="shared" si="43"/>
        <v>119.38513513513513</v>
      </c>
      <c r="P695" t="s">
        <v>8274</v>
      </c>
      <c r="Q695" t="s">
        <v>8276</v>
      </c>
      <c r="R695" s="10">
        <f t="shared" si="40"/>
        <v>42094.599849537037</v>
      </c>
      <c r="S695" s="10">
        <f t="shared" si="41"/>
        <v>42124.599849537037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2"/>
        <v>0.39333333333333331</v>
      </c>
      <c r="O696" s="6">
        <f t="shared" si="43"/>
        <v>84.285714285714292</v>
      </c>
      <c r="P696" t="s">
        <v>8274</v>
      </c>
      <c r="Q696" t="s">
        <v>8276</v>
      </c>
      <c r="R696" s="10">
        <f t="shared" si="40"/>
        <v>42737.455543981479</v>
      </c>
      <c r="S696" s="10">
        <f t="shared" si="41"/>
        <v>42767.455543981479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2"/>
        <v>1.06</v>
      </c>
      <c r="O697" s="6">
        <f t="shared" si="43"/>
        <v>90.857142857142861</v>
      </c>
      <c r="P697" t="s">
        <v>8274</v>
      </c>
      <c r="Q697" t="s">
        <v>8276</v>
      </c>
      <c r="R697" s="10">
        <f t="shared" si="40"/>
        <v>41913.312731481477</v>
      </c>
      <c r="S697" s="10">
        <f t="shared" si="41"/>
        <v>41943.312731481477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2"/>
        <v>5.7142857142857147E-4</v>
      </c>
      <c r="O698" s="6">
        <f t="shared" si="43"/>
        <v>1</v>
      </c>
      <c r="P698" t="s">
        <v>8274</v>
      </c>
      <c r="Q698" t="s">
        <v>8276</v>
      </c>
      <c r="R698" s="10">
        <f t="shared" si="40"/>
        <v>41815.718773148146</v>
      </c>
      <c r="S698" s="10">
        <f t="shared" si="41"/>
        <v>41845.718773148146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2"/>
        <v>46.379999999999995</v>
      </c>
      <c r="O699" s="6">
        <f t="shared" si="43"/>
        <v>20.342105263157894</v>
      </c>
      <c r="P699" t="s">
        <v>8274</v>
      </c>
      <c r="Q699" t="s">
        <v>8276</v>
      </c>
      <c r="R699" s="10">
        <f t="shared" si="40"/>
        <v>42388.314687500002</v>
      </c>
      <c r="S699" s="10">
        <f t="shared" si="41"/>
        <v>42403.314687500002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2"/>
        <v>15.39</v>
      </c>
      <c r="O700" s="6">
        <f t="shared" si="43"/>
        <v>530.68965517241384</v>
      </c>
      <c r="P700" t="s">
        <v>8274</v>
      </c>
      <c r="Q700" t="s">
        <v>8276</v>
      </c>
      <c r="R700" s="10">
        <f t="shared" si="40"/>
        <v>41866.722743055558</v>
      </c>
      <c r="S700" s="10">
        <f t="shared" si="41"/>
        <v>41899.875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2"/>
        <v>82.422107692307705</v>
      </c>
      <c r="O701" s="6">
        <f t="shared" si="43"/>
        <v>120.39184269662923</v>
      </c>
      <c r="P701" t="s">
        <v>8274</v>
      </c>
      <c r="Q701" t="s">
        <v>8276</v>
      </c>
      <c r="R701" s="10">
        <f t="shared" si="40"/>
        <v>41563.277175925927</v>
      </c>
      <c r="S701" s="10">
        <f t="shared" si="41"/>
        <v>41600.458333333328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2"/>
        <v>2.6866666666666665</v>
      </c>
      <c r="O702" s="6">
        <f t="shared" si="43"/>
        <v>13</v>
      </c>
      <c r="P702" t="s">
        <v>8274</v>
      </c>
      <c r="Q702" t="s">
        <v>8276</v>
      </c>
      <c r="R702" s="10">
        <f t="shared" si="40"/>
        <v>42715.480104166665</v>
      </c>
      <c r="S702" s="10">
        <f t="shared" si="41"/>
        <v>42745.480104166665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2"/>
        <v>26.6</v>
      </c>
      <c r="O703" s="6">
        <f t="shared" si="43"/>
        <v>291.33333333333331</v>
      </c>
      <c r="P703" t="s">
        <v>8274</v>
      </c>
      <c r="Q703" t="s">
        <v>8276</v>
      </c>
      <c r="R703" s="10">
        <f t="shared" si="40"/>
        <v>41813.454629629625</v>
      </c>
      <c r="S703" s="10">
        <f t="shared" si="41"/>
        <v>41843.454629629625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2"/>
        <v>30.813400000000001</v>
      </c>
      <c r="O704" s="6">
        <f t="shared" si="43"/>
        <v>124.9191891891892</v>
      </c>
      <c r="P704" t="s">
        <v>8274</v>
      </c>
      <c r="Q704" t="s">
        <v>8276</v>
      </c>
      <c r="R704" s="10">
        <f t="shared" si="40"/>
        <v>42668.518368055556</v>
      </c>
      <c r="S704" s="10">
        <f t="shared" si="41"/>
        <v>42698.560034722221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2"/>
        <v>5.58</v>
      </c>
      <c r="O705" s="6">
        <f t="shared" si="43"/>
        <v>119.57142857142857</v>
      </c>
      <c r="P705" t="s">
        <v>8274</v>
      </c>
      <c r="Q705" t="s">
        <v>8276</v>
      </c>
      <c r="R705" s="10">
        <f t="shared" si="40"/>
        <v>42711.742465277777</v>
      </c>
      <c r="S705" s="10">
        <f t="shared" si="41"/>
        <v>42766.772222222215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2"/>
        <v>0.87454545454545463</v>
      </c>
      <c r="O706" s="6">
        <f t="shared" si="43"/>
        <v>120.25</v>
      </c>
      <c r="P706" t="s">
        <v>8274</v>
      </c>
      <c r="Q706" t="s">
        <v>8276</v>
      </c>
      <c r="R706" s="10">
        <f t="shared" ref="R706:R769" si="44">(J706/86400)+25569+(-5/24)</f>
        <v>42725.984583333331</v>
      </c>
      <c r="S706" s="10">
        <f t="shared" ref="S706:S769" si="45">(I706/86400)+25569+(-5/24)</f>
        <v>42785.984583333331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6">E707/D707*100</f>
        <v>0.97699999999999987</v>
      </c>
      <c r="O707" s="6">
        <f t="shared" ref="O707:O770" si="47">E707/L707</f>
        <v>195.4</v>
      </c>
      <c r="P707" t="s">
        <v>8274</v>
      </c>
      <c r="Q707" t="s">
        <v>8276</v>
      </c>
      <c r="R707" s="10">
        <f t="shared" si="44"/>
        <v>42726.283310185179</v>
      </c>
      <c r="S707" s="10">
        <f t="shared" si="45"/>
        <v>42756.283310185179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6"/>
        <v>0</v>
      </c>
      <c r="O708" s="6" t="e">
        <f t="shared" si="47"/>
        <v>#DIV/0!</v>
      </c>
      <c r="P708" t="s">
        <v>8274</v>
      </c>
      <c r="Q708" t="s">
        <v>8276</v>
      </c>
      <c r="R708" s="10">
        <f t="shared" si="44"/>
        <v>42676.786840277775</v>
      </c>
      <c r="S708" s="10">
        <f t="shared" si="45"/>
        <v>42718.568749999999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6"/>
        <v>78.927352941176466</v>
      </c>
      <c r="O709" s="6">
        <f t="shared" si="47"/>
        <v>117.69868421052631</v>
      </c>
      <c r="P709" t="s">
        <v>8274</v>
      </c>
      <c r="Q709" t="s">
        <v>8276</v>
      </c>
      <c r="R709" s="10">
        <f t="shared" si="44"/>
        <v>42696.45517361111</v>
      </c>
      <c r="S709" s="10">
        <f t="shared" si="45"/>
        <v>42736.45517361111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6"/>
        <v>22.092500000000001</v>
      </c>
      <c r="O710" s="6">
        <f t="shared" si="47"/>
        <v>23.948509485094849</v>
      </c>
      <c r="P710" t="s">
        <v>8274</v>
      </c>
      <c r="Q710" t="s">
        <v>8276</v>
      </c>
      <c r="R710" s="10">
        <f t="shared" si="44"/>
        <v>41835.372685185182</v>
      </c>
      <c r="S710" s="10">
        <f t="shared" si="45"/>
        <v>41895.372685185182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6"/>
        <v>0.40666666666666662</v>
      </c>
      <c r="O711" s="6">
        <f t="shared" si="47"/>
        <v>30.5</v>
      </c>
      <c r="P711" t="s">
        <v>8274</v>
      </c>
      <c r="Q711" t="s">
        <v>8276</v>
      </c>
      <c r="R711" s="10">
        <f t="shared" si="44"/>
        <v>41947.832858796297</v>
      </c>
      <c r="S711" s="10">
        <f t="shared" si="45"/>
        <v>41977.832858796297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6"/>
        <v>0</v>
      </c>
      <c r="O712" s="6" t="e">
        <f t="shared" si="47"/>
        <v>#DIV/0!</v>
      </c>
      <c r="P712" t="s">
        <v>8274</v>
      </c>
      <c r="Q712" t="s">
        <v>8276</v>
      </c>
      <c r="R712" s="10">
        <f t="shared" si="44"/>
        <v>41837.776643518519</v>
      </c>
      <c r="S712" s="10">
        <f t="shared" si="45"/>
        <v>41870.822222222218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6"/>
        <v>33.790999999999997</v>
      </c>
      <c r="O713" s="6">
        <f t="shared" si="47"/>
        <v>99.973372781065095</v>
      </c>
      <c r="P713" t="s">
        <v>8274</v>
      </c>
      <c r="Q713" t="s">
        <v>8276</v>
      </c>
      <c r="R713" s="10">
        <f t="shared" si="44"/>
        <v>42678.250787037039</v>
      </c>
      <c r="S713" s="10">
        <f t="shared" si="45"/>
        <v>42718.292453703696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6"/>
        <v>0.21649484536082475</v>
      </c>
      <c r="O714" s="6">
        <f t="shared" si="47"/>
        <v>26.25</v>
      </c>
      <c r="P714" t="s">
        <v>8274</v>
      </c>
      <c r="Q714" t="s">
        <v>8276</v>
      </c>
      <c r="R714" s="10">
        <f t="shared" si="44"/>
        <v>42384.472592592589</v>
      </c>
      <c r="S714" s="10">
        <f t="shared" si="45"/>
        <v>42414.472592592589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6"/>
        <v>0.79600000000000004</v>
      </c>
      <c r="O715" s="6">
        <f t="shared" si="47"/>
        <v>199</v>
      </c>
      <c r="P715" t="s">
        <v>8274</v>
      </c>
      <c r="Q715" t="s">
        <v>8276</v>
      </c>
      <c r="R715" s="10">
        <f t="shared" si="44"/>
        <v>42496.320972222216</v>
      </c>
      <c r="S715" s="10">
        <f t="shared" si="45"/>
        <v>42526.320972222216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6"/>
        <v>14.993333333333334</v>
      </c>
      <c r="O716" s="6">
        <f t="shared" si="47"/>
        <v>80.321428571428569</v>
      </c>
      <c r="P716" t="s">
        <v>8274</v>
      </c>
      <c r="Q716" t="s">
        <v>8276</v>
      </c>
      <c r="R716" s="10">
        <f t="shared" si="44"/>
        <v>42734.579652777778</v>
      </c>
      <c r="S716" s="10">
        <f t="shared" si="45"/>
        <v>42794.579652777778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6"/>
        <v>5.0509090909090908</v>
      </c>
      <c r="O717" s="6">
        <f t="shared" si="47"/>
        <v>115.75</v>
      </c>
      <c r="P717" t="s">
        <v>8274</v>
      </c>
      <c r="Q717" t="s">
        <v>8276</v>
      </c>
      <c r="R717" s="10">
        <f t="shared" si="44"/>
        <v>42272.8824074074</v>
      </c>
      <c r="S717" s="10">
        <f t="shared" si="45"/>
        <v>42312.924074074072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6"/>
        <v>10.214285714285715</v>
      </c>
      <c r="O718" s="6">
        <f t="shared" si="47"/>
        <v>44.6875</v>
      </c>
      <c r="P718" t="s">
        <v>8274</v>
      </c>
      <c r="Q718" t="s">
        <v>8276</v>
      </c>
      <c r="R718" s="10">
        <f t="shared" si="44"/>
        <v>41940.450312499997</v>
      </c>
      <c r="S718" s="10">
        <f t="shared" si="45"/>
        <v>41973.791666666664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6"/>
        <v>0.30499999999999999</v>
      </c>
      <c r="O719" s="6">
        <f t="shared" si="47"/>
        <v>76.25</v>
      </c>
      <c r="P719" t="s">
        <v>8274</v>
      </c>
      <c r="Q719" t="s">
        <v>8276</v>
      </c>
      <c r="R719" s="10">
        <f t="shared" si="44"/>
        <v>41857.645856481475</v>
      </c>
      <c r="S719" s="10">
        <f t="shared" si="45"/>
        <v>41887.645856481475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6"/>
        <v>0.75</v>
      </c>
      <c r="O720" s="6">
        <f t="shared" si="47"/>
        <v>22.5</v>
      </c>
      <c r="P720" t="s">
        <v>8274</v>
      </c>
      <c r="Q720" t="s">
        <v>8276</v>
      </c>
      <c r="R720" s="10">
        <f t="shared" si="44"/>
        <v>42752.637118055551</v>
      </c>
      <c r="S720" s="10">
        <f t="shared" si="45"/>
        <v>42784.040972222218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6"/>
        <v>1.2933333333333332</v>
      </c>
      <c r="O721" s="6">
        <f t="shared" si="47"/>
        <v>19.399999999999999</v>
      </c>
      <c r="P721" t="s">
        <v>8274</v>
      </c>
      <c r="Q721" t="s">
        <v>8276</v>
      </c>
      <c r="R721" s="10">
        <f t="shared" si="44"/>
        <v>42408.83189814815</v>
      </c>
      <c r="S721" s="10">
        <f t="shared" si="45"/>
        <v>42422.83189814815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6"/>
        <v>143.94736842105263</v>
      </c>
      <c r="O722" s="6">
        <f t="shared" si="47"/>
        <v>66.707317073170728</v>
      </c>
      <c r="P722" t="s">
        <v>8277</v>
      </c>
      <c r="Q722" t="s">
        <v>8278</v>
      </c>
      <c r="R722" s="10">
        <f t="shared" si="44"/>
        <v>40909.440868055557</v>
      </c>
      <c r="S722" s="10">
        <f t="shared" si="45"/>
        <v>40937.440868055557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6"/>
        <v>122.10975609756099</v>
      </c>
      <c r="O723" s="6">
        <f t="shared" si="47"/>
        <v>84.142857142857139</v>
      </c>
      <c r="P723" t="s">
        <v>8277</v>
      </c>
      <c r="Q723" t="s">
        <v>8278</v>
      </c>
      <c r="R723" s="10">
        <f t="shared" si="44"/>
        <v>41807.363506944443</v>
      </c>
      <c r="S723" s="10">
        <f t="shared" si="45"/>
        <v>41852.363506944443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6"/>
        <v>132.024</v>
      </c>
      <c r="O724" s="6">
        <f t="shared" si="47"/>
        <v>215.72549019607843</v>
      </c>
      <c r="P724" t="s">
        <v>8277</v>
      </c>
      <c r="Q724" t="s">
        <v>8278</v>
      </c>
      <c r="R724" s="10">
        <f t="shared" si="44"/>
        <v>40977.596967592588</v>
      </c>
      <c r="S724" s="10">
        <f t="shared" si="45"/>
        <v>41007.555300925924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6"/>
        <v>109.38000000000001</v>
      </c>
      <c r="O725" s="6">
        <f t="shared" si="47"/>
        <v>54.69</v>
      </c>
      <c r="P725" t="s">
        <v>8277</v>
      </c>
      <c r="Q725" t="s">
        <v>8278</v>
      </c>
      <c r="R725" s="10">
        <f t="shared" si="44"/>
        <v>42184.608206018514</v>
      </c>
      <c r="S725" s="10">
        <f t="shared" si="45"/>
        <v>42214.957638888889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6"/>
        <v>105.47157142857144</v>
      </c>
      <c r="O726" s="6">
        <f t="shared" si="47"/>
        <v>51.62944055944056</v>
      </c>
      <c r="P726" t="s">
        <v>8277</v>
      </c>
      <c r="Q726" t="s">
        <v>8278</v>
      </c>
      <c r="R726" s="10">
        <f t="shared" si="44"/>
        <v>40694.430127314808</v>
      </c>
      <c r="S726" s="10">
        <f t="shared" si="45"/>
        <v>40724.430127314808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6"/>
        <v>100.35000000000001</v>
      </c>
      <c r="O727" s="6">
        <f t="shared" si="47"/>
        <v>143.35714285714286</v>
      </c>
      <c r="P727" t="s">
        <v>8277</v>
      </c>
      <c r="Q727" t="s">
        <v>8278</v>
      </c>
      <c r="R727" s="10">
        <f t="shared" si="44"/>
        <v>42321.417962962958</v>
      </c>
      <c r="S727" s="10">
        <f t="shared" si="45"/>
        <v>42351.417962962958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6"/>
        <v>101.4</v>
      </c>
      <c r="O728" s="6">
        <f t="shared" si="47"/>
        <v>72.428571428571431</v>
      </c>
      <c r="P728" t="s">
        <v>8277</v>
      </c>
      <c r="Q728" t="s">
        <v>8278</v>
      </c>
      <c r="R728" s="10">
        <f t="shared" si="44"/>
        <v>41345.834340277775</v>
      </c>
      <c r="S728" s="10">
        <f t="shared" si="45"/>
        <v>41375.834340277775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6"/>
        <v>155.51428571428571</v>
      </c>
      <c r="O729" s="6">
        <f t="shared" si="47"/>
        <v>36.530201342281877</v>
      </c>
      <c r="P729" t="s">
        <v>8277</v>
      </c>
      <c r="Q729" t="s">
        <v>8278</v>
      </c>
      <c r="R729" s="10">
        <f t="shared" si="44"/>
        <v>41246.811909722222</v>
      </c>
      <c r="S729" s="10">
        <f t="shared" si="45"/>
        <v>41288.680555555555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6"/>
        <v>105.566</v>
      </c>
      <c r="O730" s="6">
        <f t="shared" si="47"/>
        <v>60.903461538461535</v>
      </c>
      <c r="P730" t="s">
        <v>8277</v>
      </c>
      <c r="Q730" t="s">
        <v>8278</v>
      </c>
      <c r="R730" s="10">
        <f t="shared" si="44"/>
        <v>40731.629131944443</v>
      </c>
      <c r="S730" s="10">
        <f t="shared" si="45"/>
        <v>40776.629131944443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6"/>
        <v>130.65</v>
      </c>
      <c r="O731" s="6">
        <f t="shared" si="47"/>
        <v>43.55</v>
      </c>
      <c r="P731" t="s">
        <v>8277</v>
      </c>
      <c r="Q731" t="s">
        <v>8278</v>
      </c>
      <c r="R731" s="10">
        <f t="shared" si="44"/>
        <v>41110.97755787037</v>
      </c>
      <c r="S731" s="10">
        <f t="shared" si="45"/>
        <v>41170.97755787037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6"/>
        <v>132.19</v>
      </c>
      <c r="O732" s="6">
        <f t="shared" si="47"/>
        <v>99.766037735849054</v>
      </c>
      <c r="P732" t="s">
        <v>8277</v>
      </c>
      <c r="Q732" t="s">
        <v>8278</v>
      </c>
      <c r="R732" s="10">
        <f t="shared" si="44"/>
        <v>40854.536932870367</v>
      </c>
      <c r="S732" s="10">
        <f t="shared" si="45"/>
        <v>40884.536932870367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6"/>
        <v>126</v>
      </c>
      <c r="O733" s="6">
        <f t="shared" si="47"/>
        <v>88.732394366197184</v>
      </c>
      <c r="P733" t="s">
        <v>8277</v>
      </c>
      <c r="Q733" t="s">
        <v>8278</v>
      </c>
      <c r="R733" s="10">
        <f t="shared" si="44"/>
        <v>40879.587349537032</v>
      </c>
      <c r="S733" s="10">
        <f t="shared" si="45"/>
        <v>40930.041666666664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6"/>
        <v>160</v>
      </c>
      <c r="O734" s="6">
        <f t="shared" si="47"/>
        <v>4.9230769230769234</v>
      </c>
      <c r="P734" t="s">
        <v>8277</v>
      </c>
      <c r="Q734" t="s">
        <v>8278</v>
      </c>
      <c r="R734" s="10">
        <f t="shared" si="44"/>
        <v>41486.21598379629</v>
      </c>
      <c r="S734" s="10">
        <f t="shared" si="45"/>
        <v>41546.21598379629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6"/>
        <v>120.48</v>
      </c>
      <c r="O735" s="6">
        <f t="shared" si="47"/>
        <v>17.822485207100591</v>
      </c>
      <c r="P735" t="s">
        <v>8277</v>
      </c>
      <c r="Q735" t="s">
        <v>8278</v>
      </c>
      <c r="R735" s="10">
        <f t="shared" si="44"/>
        <v>41598.211712962962</v>
      </c>
      <c r="S735" s="10">
        <f t="shared" si="45"/>
        <v>41628.211712962962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6"/>
        <v>125.52941176470588</v>
      </c>
      <c r="O736" s="6">
        <f t="shared" si="47"/>
        <v>187.19298245614036</v>
      </c>
      <c r="P736" t="s">
        <v>8277</v>
      </c>
      <c r="Q736" t="s">
        <v>8278</v>
      </c>
      <c r="R736" s="10">
        <f t="shared" si="44"/>
        <v>42101.956249999996</v>
      </c>
      <c r="S736" s="10">
        <f t="shared" si="45"/>
        <v>42132.999999999993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6"/>
        <v>114.40638297872341</v>
      </c>
      <c r="O737" s="6">
        <f t="shared" si="47"/>
        <v>234.80786026200875</v>
      </c>
      <c r="P737" t="s">
        <v>8277</v>
      </c>
      <c r="Q737" t="s">
        <v>8278</v>
      </c>
      <c r="R737" s="10">
        <f t="shared" si="44"/>
        <v>41945.821134259255</v>
      </c>
      <c r="S737" s="10">
        <f t="shared" si="45"/>
        <v>41976.818749999999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6"/>
        <v>315.13888888888891</v>
      </c>
      <c r="O738" s="6">
        <f t="shared" si="47"/>
        <v>105.04629629629629</v>
      </c>
      <c r="P738" t="s">
        <v>8277</v>
      </c>
      <c r="Q738" t="s">
        <v>8278</v>
      </c>
      <c r="R738" s="10">
        <f t="shared" si="44"/>
        <v>41579.525925925926</v>
      </c>
      <c r="S738" s="10">
        <f t="shared" si="45"/>
        <v>41598.999305555553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6"/>
        <v>122.39999999999999</v>
      </c>
      <c r="O739" s="6">
        <f t="shared" si="47"/>
        <v>56.666666666666664</v>
      </c>
      <c r="P739" t="s">
        <v>8277</v>
      </c>
      <c r="Q739" t="s">
        <v>8278</v>
      </c>
      <c r="R739" s="10">
        <f t="shared" si="44"/>
        <v>41667.066979166666</v>
      </c>
      <c r="S739" s="10">
        <f t="shared" si="45"/>
        <v>41684.625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6"/>
        <v>106.73333333333332</v>
      </c>
      <c r="O740" s="6">
        <f t="shared" si="47"/>
        <v>39.048780487804876</v>
      </c>
      <c r="P740" t="s">
        <v>8277</v>
      </c>
      <c r="Q740" t="s">
        <v>8278</v>
      </c>
      <c r="R740" s="10">
        <f t="shared" si="44"/>
        <v>41943.39576388889</v>
      </c>
      <c r="S740" s="10">
        <f t="shared" si="45"/>
        <v>41973.999305555553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6"/>
        <v>158.33333333333331</v>
      </c>
      <c r="O741" s="6">
        <f t="shared" si="47"/>
        <v>68.345323741007192</v>
      </c>
      <c r="P741" t="s">
        <v>8277</v>
      </c>
      <c r="Q741" t="s">
        <v>8278</v>
      </c>
      <c r="R741" s="10">
        <f t="shared" si="44"/>
        <v>41829.294317129628</v>
      </c>
      <c r="S741" s="10">
        <f t="shared" si="45"/>
        <v>41862.294317129628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6"/>
        <v>107.4</v>
      </c>
      <c r="O742" s="6">
        <f t="shared" si="47"/>
        <v>169.57894736842104</v>
      </c>
      <c r="P742" t="s">
        <v>8277</v>
      </c>
      <c r="Q742" t="s">
        <v>8278</v>
      </c>
      <c r="R742" s="10">
        <f t="shared" si="44"/>
        <v>42161.93844907407</v>
      </c>
      <c r="S742" s="10">
        <f t="shared" si="45"/>
        <v>42175.93844907407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6"/>
        <v>102.25999999999999</v>
      </c>
      <c r="O743" s="6">
        <f t="shared" si="47"/>
        <v>141.42340425531913</v>
      </c>
      <c r="P743" t="s">
        <v>8277</v>
      </c>
      <c r="Q743" t="s">
        <v>8278</v>
      </c>
      <c r="R743" s="10">
        <f t="shared" si="44"/>
        <v>41401.439884259256</v>
      </c>
      <c r="S743" s="10">
        <f t="shared" si="45"/>
        <v>41436.439884259256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6"/>
        <v>110.71428571428572</v>
      </c>
      <c r="O744" s="6">
        <f t="shared" si="47"/>
        <v>67.391304347826093</v>
      </c>
      <c r="P744" t="s">
        <v>8277</v>
      </c>
      <c r="Q744" t="s">
        <v>8278</v>
      </c>
      <c r="R744" s="10">
        <f t="shared" si="44"/>
        <v>41689.709629629629</v>
      </c>
      <c r="S744" s="10">
        <f t="shared" si="45"/>
        <v>41719.667962962958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6"/>
        <v>148</v>
      </c>
      <c r="O745" s="6">
        <f t="shared" si="47"/>
        <v>54.266666666666666</v>
      </c>
      <c r="P745" t="s">
        <v>8277</v>
      </c>
      <c r="Q745" t="s">
        <v>8278</v>
      </c>
      <c r="R745" s="10">
        <f t="shared" si="44"/>
        <v>40990.500983796293</v>
      </c>
      <c r="S745" s="10">
        <f t="shared" si="45"/>
        <v>41015.666666666664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6"/>
        <v>102.32000000000001</v>
      </c>
      <c r="O746" s="6">
        <f t="shared" si="47"/>
        <v>82.516129032258064</v>
      </c>
      <c r="P746" t="s">
        <v>8277</v>
      </c>
      <c r="Q746" t="s">
        <v>8278</v>
      </c>
      <c r="R746" s="10">
        <f t="shared" si="44"/>
        <v>41226.748877314814</v>
      </c>
      <c r="S746" s="10">
        <f t="shared" si="45"/>
        <v>41256.748877314814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6"/>
        <v>179.09909909909908</v>
      </c>
      <c r="O747" s="6">
        <f t="shared" si="47"/>
        <v>53.729729729729726</v>
      </c>
      <c r="P747" t="s">
        <v>8277</v>
      </c>
      <c r="Q747" t="s">
        <v>8278</v>
      </c>
      <c r="R747" s="10">
        <f t="shared" si="44"/>
        <v>41367.363946759258</v>
      </c>
      <c r="S747" s="10">
        <f t="shared" si="45"/>
        <v>41397.363946759258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6"/>
        <v>111.08135252761969</v>
      </c>
      <c r="O748" s="6">
        <f t="shared" si="47"/>
        <v>34.206185567010309</v>
      </c>
      <c r="P748" t="s">
        <v>8277</v>
      </c>
      <c r="Q748" t="s">
        <v>8278</v>
      </c>
      <c r="R748" s="10">
        <f t="shared" si="44"/>
        <v>41156.834594907406</v>
      </c>
      <c r="S748" s="10">
        <f t="shared" si="45"/>
        <v>41174.957638888889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6"/>
        <v>100.04285714285714</v>
      </c>
      <c r="O749" s="6">
        <f t="shared" si="47"/>
        <v>127.32727272727273</v>
      </c>
      <c r="P749" t="s">
        <v>8277</v>
      </c>
      <c r="Q749" t="s">
        <v>8278</v>
      </c>
      <c r="R749" s="10">
        <f t="shared" si="44"/>
        <v>41988.340497685182</v>
      </c>
      <c r="S749" s="10">
        <f t="shared" si="45"/>
        <v>42019.245833333327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6"/>
        <v>100.25</v>
      </c>
      <c r="O750" s="6">
        <f t="shared" si="47"/>
        <v>45.56818181818182</v>
      </c>
      <c r="P750" t="s">
        <v>8277</v>
      </c>
      <c r="Q750" t="s">
        <v>8278</v>
      </c>
      <c r="R750" s="10">
        <f t="shared" si="44"/>
        <v>41831.638495370367</v>
      </c>
      <c r="S750" s="10">
        <f t="shared" si="45"/>
        <v>41861.638495370367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6"/>
        <v>105.56</v>
      </c>
      <c r="O751" s="6">
        <f t="shared" si="47"/>
        <v>95.963636363636368</v>
      </c>
      <c r="P751" t="s">
        <v>8277</v>
      </c>
      <c r="Q751" t="s">
        <v>8278</v>
      </c>
      <c r="R751" s="10">
        <f t="shared" si="44"/>
        <v>42733.732986111114</v>
      </c>
      <c r="S751" s="10">
        <f t="shared" si="45"/>
        <v>42763.732986111114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6"/>
        <v>102.58775877587757</v>
      </c>
      <c r="O752" s="6">
        <f t="shared" si="47"/>
        <v>77.271186440677965</v>
      </c>
      <c r="P752" t="s">
        <v>8277</v>
      </c>
      <c r="Q752" t="s">
        <v>8278</v>
      </c>
      <c r="R752" s="10">
        <f t="shared" si="44"/>
        <v>41299.669814814813</v>
      </c>
      <c r="S752" s="10">
        <f t="shared" si="45"/>
        <v>41329.669814814813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6"/>
        <v>118.5</v>
      </c>
      <c r="O753" s="6">
        <f t="shared" si="47"/>
        <v>57.338709677419352</v>
      </c>
      <c r="P753" t="s">
        <v>8277</v>
      </c>
      <c r="Q753" t="s">
        <v>8278</v>
      </c>
      <c r="R753" s="10">
        <f t="shared" si="44"/>
        <v>40713.422164351847</v>
      </c>
      <c r="S753" s="10">
        <f t="shared" si="45"/>
        <v>40759.422164351847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6"/>
        <v>111.7</v>
      </c>
      <c r="O754" s="6">
        <f t="shared" si="47"/>
        <v>53.19047619047619</v>
      </c>
      <c r="P754" t="s">
        <v>8277</v>
      </c>
      <c r="Q754" t="s">
        <v>8278</v>
      </c>
      <c r="R754" s="10">
        <f t="shared" si="44"/>
        <v>42639.213159722225</v>
      </c>
      <c r="S754" s="10">
        <f t="shared" si="45"/>
        <v>42659.249999999993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6"/>
        <v>128</v>
      </c>
      <c r="O755" s="6">
        <f t="shared" si="47"/>
        <v>492.30769230769232</v>
      </c>
      <c r="P755" t="s">
        <v>8277</v>
      </c>
      <c r="Q755" t="s">
        <v>8278</v>
      </c>
      <c r="R755" s="10">
        <f t="shared" si="44"/>
        <v>42019.381840277776</v>
      </c>
      <c r="S755" s="10">
        <f t="shared" si="45"/>
        <v>42049.381840277776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6"/>
        <v>103.75000000000001</v>
      </c>
      <c r="O756" s="6">
        <f t="shared" si="47"/>
        <v>42.346938775510203</v>
      </c>
      <c r="P756" t="s">
        <v>8277</v>
      </c>
      <c r="Q756" t="s">
        <v>8278</v>
      </c>
      <c r="R756" s="10">
        <f t="shared" si="44"/>
        <v>41249.54075231481</v>
      </c>
      <c r="S756" s="10">
        <f t="shared" si="45"/>
        <v>41279.54075231481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6"/>
        <v>101.9076</v>
      </c>
      <c r="O757" s="6">
        <f t="shared" si="47"/>
        <v>37.466029411764708</v>
      </c>
      <c r="P757" t="s">
        <v>8277</v>
      </c>
      <c r="Q757" t="s">
        <v>8278</v>
      </c>
      <c r="R757" s="10">
        <f t="shared" si="44"/>
        <v>41383.396724537037</v>
      </c>
      <c r="S757" s="10">
        <f t="shared" si="45"/>
        <v>41413.820138888885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6"/>
        <v>117.71428571428571</v>
      </c>
      <c r="O758" s="6">
        <f t="shared" si="47"/>
        <v>37.454545454545453</v>
      </c>
      <c r="P758" t="s">
        <v>8277</v>
      </c>
      <c r="Q758" t="s">
        <v>8278</v>
      </c>
      <c r="R758" s="10">
        <f t="shared" si="44"/>
        <v>40590.558553240735</v>
      </c>
      <c r="S758" s="10">
        <f t="shared" si="45"/>
        <v>40651.516886574071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6"/>
        <v>238</v>
      </c>
      <c r="O759" s="6">
        <f t="shared" si="47"/>
        <v>33.055555555555557</v>
      </c>
      <c r="P759" t="s">
        <v>8277</v>
      </c>
      <c r="Q759" t="s">
        <v>8278</v>
      </c>
      <c r="R759" s="10">
        <f t="shared" si="44"/>
        <v>41234.846226851849</v>
      </c>
      <c r="S759" s="10">
        <f t="shared" si="45"/>
        <v>41248.846226851849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6"/>
        <v>102</v>
      </c>
      <c r="O760" s="6">
        <f t="shared" si="47"/>
        <v>134.21052631578948</v>
      </c>
      <c r="P760" t="s">
        <v>8277</v>
      </c>
      <c r="Q760" t="s">
        <v>8278</v>
      </c>
      <c r="R760" s="10">
        <f t="shared" si="44"/>
        <v>40429.628101851849</v>
      </c>
      <c r="S760" s="10">
        <f t="shared" si="45"/>
        <v>40459.628101851849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6"/>
        <v>101.92000000000002</v>
      </c>
      <c r="O761" s="6">
        <f t="shared" si="47"/>
        <v>51.474747474747474</v>
      </c>
      <c r="P761" t="s">
        <v>8277</v>
      </c>
      <c r="Q761" t="s">
        <v>8278</v>
      </c>
      <c r="R761" s="10">
        <f t="shared" si="44"/>
        <v>41789.121979166666</v>
      </c>
      <c r="S761" s="10">
        <f t="shared" si="45"/>
        <v>41829.121979166666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6"/>
        <v>0</v>
      </c>
      <c r="O762" s="6" t="e">
        <f t="shared" si="47"/>
        <v>#DIV/0!</v>
      </c>
      <c r="P762" t="s">
        <v>8277</v>
      </c>
      <c r="Q762" t="s">
        <v>8279</v>
      </c>
      <c r="R762" s="10">
        <f t="shared" si="44"/>
        <v>42670.555706018517</v>
      </c>
      <c r="S762" s="10">
        <f t="shared" si="45"/>
        <v>42700.597372685188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6"/>
        <v>4.7</v>
      </c>
      <c r="O763" s="6">
        <f t="shared" si="47"/>
        <v>39.166666666666664</v>
      </c>
      <c r="P763" t="s">
        <v>8277</v>
      </c>
      <c r="Q763" t="s">
        <v>8279</v>
      </c>
      <c r="R763" s="10">
        <f t="shared" si="44"/>
        <v>41642.543124999997</v>
      </c>
      <c r="S763" s="10">
        <f t="shared" si="45"/>
        <v>41672.543124999997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6"/>
        <v>0</v>
      </c>
      <c r="O764" s="6" t="e">
        <f t="shared" si="47"/>
        <v>#DIV/0!</v>
      </c>
      <c r="P764" t="s">
        <v>8277</v>
      </c>
      <c r="Q764" t="s">
        <v>8279</v>
      </c>
      <c r="R764" s="10">
        <f t="shared" si="44"/>
        <v>42690.65011574074</v>
      </c>
      <c r="S764" s="10">
        <f t="shared" si="45"/>
        <v>42708.041666666664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6"/>
        <v>0.11655011655011654</v>
      </c>
      <c r="O765" s="6">
        <f t="shared" si="47"/>
        <v>5</v>
      </c>
      <c r="P765" t="s">
        <v>8277</v>
      </c>
      <c r="Q765" t="s">
        <v>8279</v>
      </c>
      <c r="R765" s="10">
        <f t="shared" si="44"/>
        <v>41471.238518518519</v>
      </c>
      <c r="S765" s="10">
        <f t="shared" si="45"/>
        <v>41501.238518518519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6"/>
        <v>0</v>
      </c>
      <c r="O766" s="6" t="e">
        <f t="shared" si="47"/>
        <v>#DIV/0!</v>
      </c>
      <c r="P766" t="s">
        <v>8277</v>
      </c>
      <c r="Q766" t="s">
        <v>8279</v>
      </c>
      <c r="R766" s="10">
        <f t="shared" si="44"/>
        <v>42226.964826388888</v>
      </c>
      <c r="S766" s="10">
        <f t="shared" si="45"/>
        <v>42256.964826388888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6"/>
        <v>36.014285714285712</v>
      </c>
      <c r="O767" s="6">
        <f t="shared" si="47"/>
        <v>57.295454545454547</v>
      </c>
      <c r="P767" t="s">
        <v>8277</v>
      </c>
      <c r="Q767" t="s">
        <v>8279</v>
      </c>
      <c r="R767" s="10">
        <f t="shared" si="44"/>
        <v>41901.334305555552</v>
      </c>
      <c r="S767" s="10">
        <f t="shared" si="45"/>
        <v>41931.334305555552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6"/>
        <v>0</v>
      </c>
      <c r="O768" s="6" t="e">
        <f t="shared" si="47"/>
        <v>#DIV/0!</v>
      </c>
      <c r="P768" t="s">
        <v>8277</v>
      </c>
      <c r="Q768" t="s">
        <v>8279</v>
      </c>
      <c r="R768" s="10">
        <f t="shared" si="44"/>
        <v>42021.57503472222</v>
      </c>
      <c r="S768" s="10">
        <f t="shared" si="45"/>
        <v>42051.57503472222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6"/>
        <v>3.54</v>
      </c>
      <c r="O769" s="6">
        <f t="shared" si="47"/>
        <v>59</v>
      </c>
      <c r="P769" t="s">
        <v>8277</v>
      </c>
      <c r="Q769" t="s">
        <v>8279</v>
      </c>
      <c r="R769" s="10">
        <f t="shared" si="44"/>
        <v>42114.935300925928</v>
      </c>
      <c r="S769" s="10">
        <f t="shared" si="45"/>
        <v>42144.935300925928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6"/>
        <v>0</v>
      </c>
      <c r="O770" s="6" t="e">
        <f t="shared" si="47"/>
        <v>#DIV/0!</v>
      </c>
      <c r="P770" t="s">
        <v>8277</v>
      </c>
      <c r="Q770" t="s">
        <v>8279</v>
      </c>
      <c r="R770" s="10">
        <f t="shared" ref="R770:R833" si="48">(J770/86400)+25569+(-5/24)</f>
        <v>41593.998726851853</v>
      </c>
      <c r="S770" s="10">
        <f t="shared" ref="S770:S833" si="49">(I770/86400)+25569+(-5/24)</f>
        <v>41623.998726851853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50">E771/D771*100</f>
        <v>41.4</v>
      </c>
      <c r="O771" s="6">
        <f t="shared" ref="O771:O834" si="51">E771/L771</f>
        <v>31.846153846153847</v>
      </c>
      <c r="P771" t="s">
        <v>8277</v>
      </c>
      <c r="Q771" t="s">
        <v>8279</v>
      </c>
      <c r="R771" s="10">
        <f t="shared" si="48"/>
        <v>41604.788124999999</v>
      </c>
      <c r="S771" s="10">
        <f t="shared" si="49"/>
        <v>41634.788124999999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50"/>
        <v>0</v>
      </c>
      <c r="O772" s="6" t="e">
        <f t="shared" si="51"/>
        <v>#DIV/0!</v>
      </c>
      <c r="P772" t="s">
        <v>8277</v>
      </c>
      <c r="Q772" t="s">
        <v>8279</v>
      </c>
      <c r="R772" s="10">
        <f t="shared" si="48"/>
        <v>41289.791307870364</v>
      </c>
      <c r="S772" s="10">
        <f t="shared" si="49"/>
        <v>41329.791307870364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50"/>
        <v>2.6315789473684209E-2</v>
      </c>
      <c r="O773" s="6">
        <f t="shared" si="51"/>
        <v>10</v>
      </c>
      <c r="P773" t="s">
        <v>8277</v>
      </c>
      <c r="Q773" t="s">
        <v>8279</v>
      </c>
      <c r="R773" s="10">
        <f t="shared" si="48"/>
        <v>42349.615763888891</v>
      </c>
      <c r="S773" s="10">
        <f t="shared" si="49"/>
        <v>42399.615763888891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50"/>
        <v>3.3333333333333335</v>
      </c>
      <c r="O774" s="6">
        <f t="shared" si="51"/>
        <v>50</v>
      </c>
      <c r="P774" t="s">
        <v>8277</v>
      </c>
      <c r="Q774" t="s">
        <v>8279</v>
      </c>
      <c r="R774" s="10">
        <f t="shared" si="48"/>
        <v>40067.848599537036</v>
      </c>
      <c r="S774" s="10">
        <f t="shared" si="49"/>
        <v>40117.957638888889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50"/>
        <v>0.85129023676509719</v>
      </c>
      <c r="O775" s="6">
        <f t="shared" si="51"/>
        <v>16</v>
      </c>
      <c r="P775" t="s">
        <v>8277</v>
      </c>
      <c r="Q775" t="s">
        <v>8279</v>
      </c>
      <c r="R775" s="10">
        <f t="shared" si="48"/>
        <v>42100.527604166666</v>
      </c>
      <c r="S775" s="10">
        <f t="shared" si="49"/>
        <v>42134.750694444439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50"/>
        <v>70.199999999999989</v>
      </c>
      <c r="O776" s="6">
        <f t="shared" si="51"/>
        <v>39</v>
      </c>
      <c r="P776" t="s">
        <v>8277</v>
      </c>
      <c r="Q776" t="s">
        <v>8279</v>
      </c>
      <c r="R776" s="10">
        <f t="shared" si="48"/>
        <v>41663.571967592587</v>
      </c>
      <c r="S776" s="10">
        <f t="shared" si="49"/>
        <v>41693.571967592587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50"/>
        <v>1.7000000000000002</v>
      </c>
      <c r="O777" s="6">
        <f t="shared" si="51"/>
        <v>34</v>
      </c>
      <c r="P777" t="s">
        <v>8277</v>
      </c>
      <c r="Q777" t="s">
        <v>8279</v>
      </c>
      <c r="R777" s="10">
        <f t="shared" si="48"/>
        <v>40862.851793981477</v>
      </c>
      <c r="S777" s="10">
        <f t="shared" si="49"/>
        <v>40892.851793981477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50"/>
        <v>51.4</v>
      </c>
      <c r="O778" s="6">
        <f t="shared" si="51"/>
        <v>63.122807017543863</v>
      </c>
      <c r="P778" t="s">
        <v>8277</v>
      </c>
      <c r="Q778" t="s">
        <v>8279</v>
      </c>
      <c r="R778" s="10">
        <f t="shared" si="48"/>
        <v>42250.477372685178</v>
      </c>
      <c r="S778" s="10">
        <f t="shared" si="49"/>
        <v>42287.999999999993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50"/>
        <v>0.70000000000000007</v>
      </c>
      <c r="O779" s="6">
        <f t="shared" si="51"/>
        <v>7</v>
      </c>
      <c r="P779" t="s">
        <v>8277</v>
      </c>
      <c r="Q779" t="s">
        <v>8279</v>
      </c>
      <c r="R779" s="10">
        <f t="shared" si="48"/>
        <v>41456.772881944438</v>
      </c>
      <c r="S779" s="10">
        <f t="shared" si="49"/>
        <v>41486.772881944438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50"/>
        <v>0.4</v>
      </c>
      <c r="O780" s="6">
        <f t="shared" si="51"/>
        <v>2</v>
      </c>
      <c r="P780" t="s">
        <v>8277</v>
      </c>
      <c r="Q780" t="s">
        <v>8279</v>
      </c>
      <c r="R780" s="10">
        <f t="shared" si="48"/>
        <v>41729.493981481479</v>
      </c>
      <c r="S780" s="10">
        <f t="shared" si="49"/>
        <v>41759.493981481479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50"/>
        <v>2.666666666666667</v>
      </c>
      <c r="O781" s="6">
        <f t="shared" si="51"/>
        <v>66.666666666666671</v>
      </c>
      <c r="P781" t="s">
        <v>8277</v>
      </c>
      <c r="Q781" t="s">
        <v>8279</v>
      </c>
      <c r="R781" s="10">
        <f t="shared" si="48"/>
        <v>40436.475752314815</v>
      </c>
      <c r="S781" s="10">
        <f t="shared" si="49"/>
        <v>40465.958333333328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50"/>
        <v>104</v>
      </c>
      <c r="O782" s="6">
        <f t="shared" si="51"/>
        <v>38.518518518518519</v>
      </c>
      <c r="P782" t="s">
        <v>8280</v>
      </c>
      <c r="Q782" t="s">
        <v>8281</v>
      </c>
      <c r="R782" s="10">
        <f t="shared" si="48"/>
        <v>40636.465567129628</v>
      </c>
      <c r="S782" s="10">
        <f t="shared" si="49"/>
        <v>40666.465567129628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50"/>
        <v>133.15375</v>
      </c>
      <c r="O783" s="6">
        <f t="shared" si="51"/>
        <v>42.609200000000001</v>
      </c>
      <c r="P783" t="s">
        <v>8280</v>
      </c>
      <c r="Q783" t="s">
        <v>8281</v>
      </c>
      <c r="R783" s="10">
        <f t="shared" si="48"/>
        <v>41402.792523148142</v>
      </c>
      <c r="S783" s="10">
        <f t="shared" si="49"/>
        <v>41432.792523148142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50"/>
        <v>100</v>
      </c>
      <c r="O784" s="6">
        <f t="shared" si="51"/>
        <v>50</v>
      </c>
      <c r="P784" t="s">
        <v>8280</v>
      </c>
      <c r="Q784" t="s">
        <v>8281</v>
      </c>
      <c r="R784" s="10">
        <f t="shared" si="48"/>
        <v>41116.549791666665</v>
      </c>
      <c r="S784" s="10">
        <f t="shared" si="49"/>
        <v>41146.549791666665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50"/>
        <v>148.13333333333333</v>
      </c>
      <c r="O785" s="6">
        <f t="shared" si="51"/>
        <v>63.485714285714288</v>
      </c>
      <c r="P785" t="s">
        <v>8280</v>
      </c>
      <c r="Q785" t="s">
        <v>8281</v>
      </c>
      <c r="R785" s="10">
        <f t="shared" si="48"/>
        <v>40987.565381944441</v>
      </c>
      <c r="S785" s="10">
        <f t="shared" si="49"/>
        <v>41026.708333333328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50"/>
        <v>102.49999999999999</v>
      </c>
      <c r="O786" s="6">
        <f t="shared" si="51"/>
        <v>102.5</v>
      </c>
      <c r="P786" t="s">
        <v>8280</v>
      </c>
      <c r="Q786" t="s">
        <v>8281</v>
      </c>
      <c r="R786" s="10">
        <f t="shared" si="48"/>
        <v>41674.941192129627</v>
      </c>
      <c r="S786" s="10">
        <f t="shared" si="49"/>
        <v>41714.899525462963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50"/>
        <v>180.62799999999999</v>
      </c>
      <c r="O787" s="6">
        <f t="shared" si="51"/>
        <v>31.142758620689655</v>
      </c>
      <c r="P787" t="s">
        <v>8280</v>
      </c>
      <c r="Q787" t="s">
        <v>8281</v>
      </c>
      <c r="R787" s="10">
        <f t="shared" si="48"/>
        <v>41303.38559027778</v>
      </c>
      <c r="S787" s="10">
        <f t="shared" si="49"/>
        <v>41333.38559027778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50"/>
        <v>142.79999999999998</v>
      </c>
      <c r="O788" s="6">
        <f t="shared" si="51"/>
        <v>162.27272727272728</v>
      </c>
      <c r="P788" t="s">
        <v>8280</v>
      </c>
      <c r="Q788" t="s">
        <v>8281</v>
      </c>
      <c r="R788" s="10">
        <f t="shared" si="48"/>
        <v>40982.847615740735</v>
      </c>
      <c r="S788" s="10">
        <f t="shared" si="49"/>
        <v>41040.449305555558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50"/>
        <v>114.16666666666666</v>
      </c>
      <c r="O789" s="6">
        <f t="shared" si="51"/>
        <v>80.588235294117652</v>
      </c>
      <c r="P789" t="s">
        <v>8280</v>
      </c>
      <c r="Q789" t="s">
        <v>8281</v>
      </c>
      <c r="R789" s="10">
        <f t="shared" si="48"/>
        <v>41549.419282407405</v>
      </c>
      <c r="S789" s="10">
        <f t="shared" si="49"/>
        <v>41579.419282407405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50"/>
        <v>203.505</v>
      </c>
      <c r="O790" s="6">
        <f t="shared" si="51"/>
        <v>59.85441176470588</v>
      </c>
      <c r="P790" t="s">
        <v>8280</v>
      </c>
      <c r="Q790" t="s">
        <v>8281</v>
      </c>
      <c r="R790" s="10">
        <f t="shared" si="48"/>
        <v>41058.798472222217</v>
      </c>
      <c r="S790" s="10">
        <f t="shared" si="49"/>
        <v>41096.957638888889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50"/>
        <v>109.41176470588236</v>
      </c>
      <c r="O791" s="6">
        <f t="shared" si="51"/>
        <v>132.85714285714286</v>
      </c>
      <c r="P791" t="s">
        <v>8280</v>
      </c>
      <c r="Q791" t="s">
        <v>8281</v>
      </c>
      <c r="R791" s="10">
        <f t="shared" si="48"/>
        <v>41276.977777777771</v>
      </c>
      <c r="S791" s="10">
        <f t="shared" si="49"/>
        <v>41295.124305555553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50"/>
        <v>144.37459999999999</v>
      </c>
      <c r="O792" s="6">
        <f t="shared" si="51"/>
        <v>92.547820512820508</v>
      </c>
      <c r="P792" t="s">
        <v>8280</v>
      </c>
      <c r="Q792" t="s">
        <v>8281</v>
      </c>
      <c r="R792" s="10">
        <f t="shared" si="48"/>
        <v>41275.839571759258</v>
      </c>
      <c r="S792" s="10">
        <f t="shared" si="49"/>
        <v>41305.839571759258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50"/>
        <v>103.86666666666666</v>
      </c>
      <c r="O793" s="6">
        <f t="shared" si="51"/>
        <v>60.859375</v>
      </c>
      <c r="P793" t="s">
        <v>8280</v>
      </c>
      <c r="Q793" t="s">
        <v>8281</v>
      </c>
      <c r="R793" s="10">
        <f t="shared" si="48"/>
        <v>41557.572291666664</v>
      </c>
      <c r="S793" s="10">
        <f t="shared" si="49"/>
        <v>41591.040972222218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50"/>
        <v>100.44440000000002</v>
      </c>
      <c r="O794" s="6">
        <f t="shared" si="51"/>
        <v>41.851833333333339</v>
      </c>
      <c r="P794" t="s">
        <v>8280</v>
      </c>
      <c r="Q794" t="s">
        <v>8281</v>
      </c>
      <c r="R794" s="10">
        <f t="shared" si="48"/>
        <v>41555.665312499994</v>
      </c>
      <c r="S794" s="10">
        <f t="shared" si="49"/>
        <v>41585.706979166665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50"/>
        <v>102.77927272727271</v>
      </c>
      <c r="O795" s="6">
        <f t="shared" si="51"/>
        <v>88.325937499999995</v>
      </c>
      <c r="P795" t="s">
        <v>8280</v>
      </c>
      <c r="Q795" t="s">
        <v>8281</v>
      </c>
      <c r="R795" s="10">
        <f t="shared" si="48"/>
        <v>41442.532916666663</v>
      </c>
      <c r="S795" s="10">
        <f t="shared" si="49"/>
        <v>41457.999305555553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50"/>
        <v>105.31250000000001</v>
      </c>
      <c r="O796" s="6">
        <f t="shared" si="51"/>
        <v>158.96226415094338</v>
      </c>
      <c r="P796" t="s">
        <v>8280</v>
      </c>
      <c r="Q796" t="s">
        <v>8281</v>
      </c>
      <c r="R796" s="10">
        <f t="shared" si="48"/>
        <v>40735.906678240739</v>
      </c>
      <c r="S796" s="10">
        <f t="shared" si="49"/>
        <v>40791.504166666666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50"/>
        <v>111.78571428571429</v>
      </c>
      <c r="O797" s="6">
        <f t="shared" si="51"/>
        <v>85.054347826086953</v>
      </c>
      <c r="P797" t="s">
        <v>8280</v>
      </c>
      <c r="Q797" t="s">
        <v>8281</v>
      </c>
      <c r="R797" s="10">
        <f t="shared" si="48"/>
        <v>40963.404699074068</v>
      </c>
      <c r="S797" s="10">
        <f t="shared" si="49"/>
        <v>41005.999305555553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50"/>
        <v>101.35000000000001</v>
      </c>
      <c r="O798" s="6">
        <f t="shared" si="51"/>
        <v>112.61111111111111</v>
      </c>
      <c r="P798" t="s">
        <v>8280</v>
      </c>
      <c r="Q798" t="s">
        <v>8281</v>
      </c>
      <c r="R798" s="10">
        <f t="shared" si="48"/>
        <v>41502.674594907403</v>
      </c>
      <c r="S798" s="10">
        <f t="shared" si="49"/>
        <v>41532.673611111109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50"/>
        <v>107.53333333333333</v>
      </c>
      <c r="O799" s="6">
        <f t="shared" si="51"/>
        <v>45.436619718309856</v>
      </c>
      <c r="P799" t="s">
        <v>8280</v>
      </c>
      <c r="Q799" t="s">
        <v>8281</v>
      </c>
      <c r="R799" s="10">
        <f t="shared" si="48"/>
        <v>40996.785740740735</v>
      </c>
      <c r="S799" s="10">
        <f t="shared" si="49"/>
        <v>41027.958333333328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50"/>
        <v>114.88571428571429</v>
      </c>
      <c r="O800" s="6">
        <f t="shared" si="51"/>
        <v>46.218390804597703</v>
      </c>
      <c r="P800" t="s">
        <v>8280</v>
      </c>
      <c r="Q800" t="s">
        <v>8281</v>
      </c>
      <c r="R800" s="10">
        <f t="shared" si="48"/>
        <v>41882.381793981483</v>
      </c>
      <c r="S800" s="10">
        <f t="shared" si="49"/>
        <v>41912.381793981483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50"/>
        <v>100.02</v>
      </c>
      <c r="O801" s="6">
        <f t="shared" si="51"/>
        <v>178.60714285714286</v>
      </c>
      <c r="P801" t="s">
        <v>8280</v>
      </c>
      <c r="Q801" t="s">
        <v>8281</v>
      </c>
      <c r="R801" s="10">
        <f t="shared" si="48"/>
        <v>40996.458865740737</v>
      </c>
      <c r="S801" s="10">
        <f t="shared" si="49"/>
        <v>41026.458865740737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50"/>
        <v>152.13333333333335</v>
      </c>
      <c r="O802" s="6">
        <f t="shared" si="51"/>
        <v>40.75</v>
      </c>
      <c r="P802" t="s">
        <v>8280</v>
      </c>
      <c r="Q802" t="s">
        <v>8281</v>
      </c>
      <c r="R802" s="10">
        <f t="shared" si="48"/>
        <v>41863.225162037037</v>
      </c>
      <c r="S802" s="10">
        <f t="shared" si="49"/>
        <v>41893.225162037037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50"/>
        <v>111.52149999999999</v>
      </c>
      <c r="O803" s="6">
        <f t="shared" si="51"/>
        <v>43.733921568627444</v>
      </c>
      <c r="P803" t="s">
        <v>8280</v>
      </c>
      <c r="Q803" t="s">
        <v>8281</v>
      </c>
      <c r="R803" s="10">
        <f t="shared" si="48"/>
        <v>40695.587037037032</v>
      </c>
      <c r="S803" s="10">
        <f t="shared" si="49"/>
        <v>40725.587037037032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50"/>
        <v>101.33333333333334</v>
      </c>
      <c r="O804" s="6">
        <f t="shared" si="51"/>
        <v>81.066666666666663</v>
      </c>
      <c r="P804" t="s">
        <v>8280</v>
      </c>
      <c r="Q804" t="s">
        <v>8281</v>
      </c>
      <c r="R804" s="10">
        <f t="shared" si="48"/>
        <v>41122.813935185179</v>
      </c>
      <c r="S804" s="10">
        <f t="shared" si="49"/>
        <v>41168.961805555555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50"/>
        <v>123.2608695652174</v>
      </c>
      <c r="O805" s="6">
        <f t="shared" si="51"/>
        <v>74.60526315789474</v>
      </c>
      <c r="P805" t="s">
        <v>8280</v>
      </c>
      <c r="Q805" t="s">
        <v>8281</v>
      </c>
      <c r="R805" s="10">
        <f t="shared" si="48"/>
        <v>40665.741643518515</v>
      </c>
      <c r="S805" s="10">
        <f t="shared" si="49"/>
        <v>40691.833333333328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50"/>
        <v>100</v>
      </c>
      <c r="O806" s="6">
        <f t="shared" si="51"/>
        <v>305.55555555555554</v>
      </c>
      <c r="P806" t="s">
        <v>8280</v>
      </c>
      <c r="Q806" t="s">
        <v>8281</v>
      </c>
      <c r="R806" s="10">
        <f t="shared" si="48"/>
        <v>40729.897291666661</v>
      </c>
      <c r="S806" s="10">
        <f t="shared" si="49"/>
        <v>40746.957638888889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50"/>
        <v>105</v>
      </c>
      <c r="O807" s="6">
        <f t="shared" si="51"/>
        <v>58.333333333333336</v>
      </c>
      <c r="P807" t="s">
        <v>8280</v>
      </c>
      <c r="Q807" t="s">
        <v>8281</v>
      </c>
      <c r="R807" s="10">
        <f t="shared" si="48"/>
        <v>40690.614722222221</v>
      </c>
      <c r="S807" s="10">
        <f t="shared" si="49"/>
        <v>40740.75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50"/>
        <v>104.4375</v>
      </c>
      <c r="O808" s="6">
        <f t="shared" si="51"/>
        <v>117.67605633802818</v>
      </c>
      <c r="P808" t="s">
        <v>8280</v>
      </c>
      <c r="Q808" t="s">
        <v>8281</v>
      </c>
      <c r="R808" s="10">
        <f t="shared" si="48"/>
        <v>40763.483090277776</v>
      </c>
      <c r="S808" s="10">
        <f t="shared" si="49"/>
        <v>40793.483090277776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50"/>
        <v>105.125</v>
      </c>
      <c r="O809" s="6">
        <f t="shared" si="51"/>
        <v>73.771929824561397</v>
      </c>
      <c r="P809" t="s">
        <v>8280</v>
      </c>
      <c r="Q809" t="s">
        <v>8281</v>
      </c>
      <c r="R809" s="10">
        <f t="shared" si="48"/>
        <v>42759.420266203706</v>
      </c>
      <c r="S809" s="10">
        <f t="shared" si="49"/>
        <v>42794.874999999993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50"/>
        <v>100</v>
      </c>
      <c r="O810" s="6">
        <f t="shared" si="51"/>
        <v>104.65116279069767</v>
      </c>
      <c r="P810" t="s">
        <v>8280</v>
      </c>
      <c r="Q810" t="s">
        <v>8281</v>
      </c>
      <c r="R810" s="10">
        <f t="shared" si="48"/>
        <v>41961.892199074071</v>
      </c>
      <c r="S810" s="10">
        <f t="shared" si="49"/>
        <v>41994.999305555553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50"/>
        <v>103.77499999999999</v>
      </c>
      <c r="O811" s="6">
        <f t="shared" si="51"/>
        <v>79.82692307692308</v>
      </c>
      <c r="P811" t="s">
        <v>8280</v>
      </c>
      <c r="Q811" t="s">
        <v>8281</v>
      </c>
      <c r="R811" s="10">
        <f t="shared" si="48"/>
        <v>41628.625347222223</v>
      </c>
      <c r="S811" s="10">
        <f t="shared" si="49"/>
        <v>41658.625347222223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50"/>
        <v>105</v>
      </c>
      <c r="O812" s="6">
        <f t="shared" si="51"/>
        <v>58.333333333333336</v>
      </c>
      <c r="P812" t="s">
        <v>8280</v>
      </c>
      <c r="Q812" t="s">
        <v>8281</v>
      </c>
      <c r="R812" s="10">
        <f t="shared" si="48"/>
        <v>41122.847939814812</v>
      </c>
      <c r="S812" s="10">
        <f t="shared" si="49"/>
        <v>41152.847939814812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50"/>
        <v>104</v>
      </c>
      <c r="O813" s="6">
        <f t="shared" si="51"/>
        <v>86.666666666666671</v>
      </c>
      <c r="P813" t="s">
        <v>8280</v>
      </c>
      <c r="Q813" t="s">
        <v>8281</v>
      </c>
      <c r="R813" s="10">
        <f t="shared" si="48"/>
        <v>41443.435208333329</v>
      </c>
      <c r="S813" s="10">
        <f t="shared" si="49"/>
        <v>41465.494444444441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50"/>
        <v>151.83333333333334</v>
      </c>
      <c r="O814" s="6">
        <f t="shared" si="51"/>
        <v>27.606060606060606</v>
      </c>
      <c r="P814" t="s">
        <v>8280</v>
      </c>
      <c r="Q814" t="s">
        <v>8281</v>
      </c>
      <c r="R814" s="10">
        <f t="shared" si="48"/>
        <v>41281.809629629628</v>
      </c>
      <c r="S814" s="10">
        <f t="shared" si="49"/>
        <v>41334.373611111107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50"/>
        <v>159.99600000000001</v>
      </c>
      <c r="O815" s="6">
        <f t="shared" si="51"/>
        <v>24.999375000000001</v>
      </c>
      <c r="P815" t="s">
        <v>8280</v>
      </c>
      <c r="Q815" t="s">
        <v>8281</v>
      </c>
      <c r="R815" s="10">
        <f t="shared" si="48"/>
        <v>41080.751909722218</v>
      </c>
      <c r="S815" s="10">
        <f t="shared" si="49"/>
        <v>41110.751909722218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50"/>
        <v>127.3</v>
      </c>
      <c r="O816" s="6">
        <f t="shared" si="51"/>
        <v>45.464285714285715</v>
      </c>
      <c r="P816" t="s">
        <v>8280</v>
      </c>
      <c r="Q816" t="s">
        <v>8281</v>
      </c>
      <c r="R816" s="10">
        <f t="shared" si="48"/>
        <v>40679.534733796296</v>
      </c>
      <c r="S816" s="10">
        <f t="shared" si="49"/>
        <v>40694.544444444444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50"/>
        <v>107</v>
      </c>
      <c r="O817" s="6">
        <f t="shared" si="51"/>
        <v>99.534883720930239</v>
      </c>
      <c r="P817" t="s">
        <v>8280</v>
      </c>
      <c r="Q817" t="s">
        <v>8281</v>
      </c>
      <c r="R817" s="10">
        <f t="shared" si="48"/>
        <v>41914.70952546296</v>
      </c>
      <c r="S817" s="10">
        <f t="shared" si="49"/>
        <v>41944.70952546296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50"/>
        <v>115.12214285714286</v>
      </c>
      <c r="O818" s="6">
        <f t="shared" si="51"/>
        <v>39.31</v>
      </c>
      <c r="P818" t="s">
        <v>8280</v>
      </c>
      <c r="Q818" t="s">
        <v>8281</v>
      </c>
      <c r="R818" s="10">
        <f t="shared" si="48"/>
        <v>41341.662534722222</v>
      </c>
      <c r="S818" s="10">
        <f t="shared" si="49"/>
        <v>41373.0625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50"/>
        <v>137.11066666666665</v>
      </c>
      <c r="O819" s="6">
        <f t="shared" si="51"/>
        <v>89.419999999999987</v>
      </c>
      <c r="P819" t="s">
        <v>8280</v>
      </c>
      <c r="Q819" t="s">
        <v>8281</v>
      </c>
      <c r="R819" s="10">
        <f t="shared" si="48"/>
        <v>40925.391331018516</v>
      </c>
      <c r="S819" s="10">
        <f t="shared" si="49"/>
        <v>40978.999305555553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50"/>
        <v>155.71428571428572</v>
      </c>
      <c r="O820" s="6">
        <f t="shared" si="51"/>
        <v>28.684210526315791</v>
      </c>
      <c r="P820" t="s">
        <v>8280</v>
      </c>
      <c r="Q820" t="s">
        <v>8281</v>
      </c>
      <c r="R820" s="10">
        <f t="shared" si="48"/>
        <v>41120.67454861111</v>
      </c>
      <c r="S820" s="10">
        <f t="shared" si="49"/>
        <v>41128.500694444439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50"/>
        <v>108.74999999999999</v>
      </c>
      <c r="O821" s="6">
        <f t="shared" si="51"/>
        <v>31.071428571428573</v>
      </c>
      <c r="P821" t="s">
        <v>8280</v>
      </c>
      <c r="Q821" t="s">
        <v>8281</v>
      </c>
      <c r="R821" s="10">
        <f t="shared" si="48"/>
        <v>41619.789976851847</v>
      </c>
      <c r="S821" s="10">
        <f t="shared" si="49"/>
        <v>41628.988888888889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50"/>
        <v>134.05000000000001</v>
      </c>
      <c r="O822" s="6">
        <f t="shared" si="51"/>
        <v>70.55263157894737</v>
      </c>
      <c r="P822" t="s">
        <v>8280</v>
      </c>
      <c r="Q822" t="s">
        <v>8281</v>
      </c>
      <c r="R822" s="10">
        <f t="shared" si="48"/>
        <v>41768.633587962962</v>
      </c>
      <c r="S822" s="10">
        <f t="shared" si="49"/>
        <v>41799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50"/>
        <v>100</v>
      </c>
      <c r="O823" s="6">
        <f t="shared" si="51"/>
        <v>224.12820512820514</v>
      </c>
      <c r="P823" t="s">
        <v>8280</v>
      </c>
      <c r="Q823" t="s">
        <v>8281</v>
      </c>
      <c r="R823" s="10">
        <f t="shared" si="48"/>
        <v>42093.71371527778</v>
      </c>
      <c r="S823" s="10">
        <f t="shared" si="49"/>
        <v>42127.959027777775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50"/>
        <v>119.16666666666667</v>
      </c>
      <c r="O824" s="6">
        <f t="shared" si="51"/>
        <v>51.811594202898547</v>
      </c>
      <c r="P824" t="s">
        <v>8280</v>
      </c>
      <c r="Q824" t="s">
        <v>8281</v>
      </c>
      <c r="R824" s="10">
        <f t="shared" si="48"/>
        <v>41157.739004629628</v>
      </c>
      <c r="S824" s="10">
        <f t="shared" si="49"/>
        <v>41187.739004629628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50"/>
        <v>179.5</v>
      </c>
      <c r="O825" s="6">
        <f t="shared" si="51"/>
        <v>43.515151515151516</v>
      </c>
      <c r="P825" t="s">
        <v>8280</v>
      </c>
      <c r="Q825" t="s">
        <v>8281</v>
      </c>
      <c r="R825" s="10">
        <f t="shared" si="48"/>
        <v>42055.764490740738</v>
      </c>
      <c r="S825" s="10">
        <f t="shared" si="49"/>
        <v>42085.722824074073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50"/>
        <v>134.38124999999999</v>
      </c>
      <c r="O826" s="6">
        <f t="shared" si="51"/>
        <v>39.816666666666663</v>
      </c>
      <c r="P826" t="s">
        <v>8280</v>
      </c>
      <c r="Q826" t="s">
        <v>8281</v>
      </c>
      <c r="R826" s="10">
        <f t="shared" si="48"/>
        <v>40250.033773148149</v>
      </c>
      <c r="S826" s="10">
        <f t="shared" si="49"/>
        <v>40286.082638888889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50"/>
        <v>100.43200000000002</v>
      </c>
      <c r="O827" s="6">
        <f t="shared" si="51"/>
        <v>126.8080808080808</v>
      </c>
      <c r="P827" t="s">
        <v>8280</v>
      </c>
      <c r="Q827" t="s">
        <v>8281</v>
      </c>
      <c r="R827" s="10">
        <f t="shared" si="48"/>
        <v>41186.098194444443</v>
      </c>
      <c r="S827" s="10">
        <f t="shared" si="49"/>
        <v>41211.098194444443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50"/>
        <v>101.45454545454547</v>
      </c>
      <c r="O828" s="6">
        <f t="shared" si="51"/>
        <v>113.87755102040816</v>
      </c>
      <c r="P828" t="s">
        <v>8280</v>
      </c>
      <c r="Q828" t="s">
        <v>8281</v>
      </c>
      <c r="R828" s="10">
        <f t="shared" si="48"/>
        <v>40972.830208333333</v>
      </c>
      <c r="S828" s="10">
        <f t="shared" si="49"/>
        <v>40993.788541666661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50"/>
        <v>103.33333333333334</v>
      </c>
      <c r="O829" s="6">
        <f t="shared" si="51"/>
        <v>28.181818181818183</v>
      </c>
      <c r="P829" t="s">
        <v>8280</v>
      </c>
      <c r="Q829" t="s">
        <v>8281</v>
      </c>
      <c r="R829" s="10">
        <f t="shared" si="48"/>
        <v>40927.265127314815</v>
      </c>
      <c r="S829" s="10">
        <f t="shared" si="49"/>
        <v>40953.617361111108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50"/>
        <v>107</v>
      </c>
      <c r="O830" s="6">
        <f t="shared" si="51"/>
        <v>36.60526315789474</v>
      </c>
      <c r="P830" t="s">
        <v>8280</v>
      </c>
      <c r="Q830" t="s">
        <v>8281</v>
      </c>
      <c r="R830" s="10">
        <f t="shared" si="48"/>
        <v>41072.842384259253</v>
      </c>
      <c r="S830" s="10">
        <f t="shared" si="49"/>
        <v>41085.474999999999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50"/>
        <v>104</v>
      </c>
      <c r="O831" s="6">
        <f t="shared" si="51"/>
        <v>32.5</v>
      </c>
      <c r="P831" t="s">
        <v>8280</v>
      </c>
      <c r="Q831" t="s">
        <v>8281</v>
      </c>
      <c r="R831" s="10">
        <f t="shared" si="48"/>
        <v>42504.593055555553</v>
      </c>
      <c r="S831" s="10">
        <f t="shared" si="49"/>
        <v>42564.593055555553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50"/>
        <v>107.83333333333334</v>
      </c>
      <c r="O832" s="6">
        <f t="shared" si="51"/>
        <v>60.65625</v>
      </c>
      <c r="P832" t="s">
        <v>8280</v>
      </c>
      <c r="Q832" t="s">
        <v>8281</v>
      </c>
      <c r="R832" s="10">
        <f t="shared" si="48"/>
        <v>41325.317418981482</v>
      </c>
      <c r="S832" s="10">
        <f t="shared" si="49"/>
        <v>41355.27575231481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50"/>
        <v>233.33333333333334</v>
      </c>
      <c r="O833" s="6">
        <f t="shared" si="51"/>
        <v>175</v>
      </c>
      <c r="P833" t="s">
        <v>8280</v>
      </c>
      <c r="Q833" t="s">
        <v>8281</v>
      </c>
      <c r="R833" s="10">
        <f t="shared" si="48"/>
        <v>40996.438587962963</v>
      </c>
      <c r="S833" s="10">
        <f t="shared" si="49"/>
        <v>41026.438587962963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50"/>
        <v>100.60706666666665</v>
      </c>
      <c r="O834" s="6">
        <f t="shared" si="51"/>
        <v>97.993896103896105</v>
      </c>
      <c r="P834" t="s">
        <v>8280</v>
      </c>
      <c r="Q834" t="s">
        <v>8281</v>
      </c>
      <c r="R834" s="10">
        <f t="shared" ref="R834:R897" si="52">(J834/86400)+25569+(-5/24)</f>
        <v>40869.466840277775</v>
      </c>
      <c r="S834" s="10">
        <f t="shared" ref="S834:S897" si="53">(I834/86400)+25569+(-5/24)</f>
        <v>40929.134027777771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4">E835/D835*100</f>
        <v>101.66666666666666</v>
      </c>
      <c r="O835" s="6">
        <f t="shared" ref="O835:O898" si="55">E835/L835</f>
        <v>148.78048780487805</v>
      </c>
      <c r="P835" t="s">
        <v>8280</v>
      </c>
      <c r="Q835" t="s">
        <v>8281</v>
      </c>
      <c r="R835" s="10">
        <f t="shared" si="52"/>
        <v>41718.669849537036</v>
      </c>
      <c r="S835" s="10">
        <f t="shared" si="53"/>
        <v>41748.669849537036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4"/>
        <v>131.0181818181818</v>
      </c>
      <c r="O836" s="6">
        <f t="shared" si="55"/>
        <v>96.08</v>
      </c>
      <c r="P836" t="s">
        <v>8280</v>
      </c>
      <c r="Q836" t="s">
        <v>8281</v>
      </c>
      <c r="R836" s="10">
        <f t="shared" si="52"/>
        <v>41422.614490740736</v>
      </c>
      <c r="S836" s="10">
        <f t="shared" si="53"/>
        <v>41455.957638888889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4"/>
        <v>117.25000000000001</v>
      </c>
      <c r="O837" s="6">
        <f t="shared" si="55"/>
        <v>58.625</v>
      </c>
      <c r="P837" t="s">
        <v>8280</v>
      </c>
      <c r="Q837" t="s">
        <v>8281</v>
      </c>
      <c r="R837" s="10">
        <f t="shared" si="52"/>
        <v>41005.249513888884</v>
      </c>
      <c r="S837" s="10">
        <f t="shared" si="53"/>
        <v>41047.916666666664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4"/>
        <v>100.93039999999999</v>
      </c>
      <c r="O838" s="6">
        <f t="shared" si="55"/>
        <v>109.70695652173914</v>
      </c>
      <c r="P838" t="s">
        <v>8280</v>
      </c>
      <c r="Q838" t="s">
        <v>8281</v>
      </c>
      <c r="R838" s="10">
        <f t="shared" si="52"/>
        <v>41523.848587962959</v>
      </c>
      <c r="S838" s="10">
        <f t="shared" si="53"/>
        <v>41553.848587962959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4"/>
        <v>121.8</v>
      </c>
      <c r="O839" s="6">
        <f t="shared" si="55"/>
        <v>49.112903225806448</v>
      </c>
      <c r="P839" t="s">
        <v>8280</v>
      </c>
      <c r="Q839" t="s">
        <v>8281</v>
      </c>
      <c r="R839" s="10">
        <f t="shared" si="52"/>
        <v>41730.79006944444</v>
      </c>
      <c r="S839" s="10">
        <f t="shared" si="53"/>
        <v>41760.79006944444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4"/>
        <v>145.4</v>
      </c>
      <c r="O840" s="6">
        <f t="shared" si="55"/>
        <v>47.672131147540981</v>
      </c>
      <c r="P840" t="s">
        <v>8280</v>
      </c>
      <c r="Q840" t="s">
        <v>8281</v>
      </c>
      <c r="R840" s="10">
        <f t="shared" si="52"/>
        <v>40895.689641203702</v>
      </c>
      <c r="S840" s="10">
        <f t="shared" si="53"/>
        <v>40925.689641203702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4"/>
        <v>116.61660000000001</v>
      </c>
      <c r="O841" s="6">
        <f t="shared" si="55"/>
        <v>60.737812499999997</v>
      </c>
      <c r="P841" t="s">
        <v>8280</v>
      </c>
      <c r="Q841" t="s">
        <v>8281</v>
      </c>
      <c r="R841" s="10">
        <f t="shared" si="52"/>
        <v>41144.555046296293</v>
      </c>
      <c r="S841" s="10">
        <f t="shared" si="53"/>
        <v>41174.555046296293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4"/>
        <v>120.4166</v>
      </c>
      <c r="O842" s="6">
        <f t="shared" si="55"/>
        <v>63.37715789473684</v>
      </c>
      <c r="P842" t="s">
        <v>8280</v>
      </c>
      <c r="Q842" t="s">
        <v>8282</v>
      </c>
      <c r="R842" s="10">
        <f t="shared" si="52"/>
        <v>42607.018368055556</v>
      </c>
      <c r="S842" s="10">
        <f t="shared" si="53"/>
        <v>42637.018368055556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4"/>
        <v>101.32000000000001</v>
      </c>
      <c r="O843" s="6">
        <f t="shared" si="55"/>
        <v>53.893617021276597</v>
      </c>
      <c r="P843" t="s">
        <v>8280</v>
      </c>
      <c r="Q843" t="s">
        <v>8282</v>
      </c>
      <c r="R843" s="10">
        <f t="shared" si="52"/>
        <v>41923.630358796298</v>
      </c>
      <c r="S843" s="10">
        <f t="shared" si="53"/>
        <v>41953.672025462962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4"/>
        <v>104.32</v>
      </c>
      <c r="O844" s="6">
        <f t="shared" si="55"/>
        <v>66.871794871794876</v>
      </c>
      <c r="P844" t="s">
        <v>8280</v>
      </c>
      <c r="Q844" t="s">
        <v>8282</v>
      </c>
      <c r="R844" s="10">
        <f t="shared" si="52"/>
        <v>41526.384062499994</v>
      </c>
      <c r="S844" s="10">
        <f t="shared" si="53"/>
        <v>41560.957638888889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4"/>
        <v>267.13333333333333</v>
      </c>
      <c r="O845" s="6">
        <f t="shared" si="55"/>
        <v>63.102362204724407</v>
      </c>
      <c r="P845" t="s">
        <v>8280</v>
      </c>
      <c r="Q845" t="s">
        <v>8282</v>
      </c>
      <c r="R845" s="10">
        <f t="shared" si="52"/>
        <v>42695.049537037034</v>
      </c>
      <c r="S845" s="10">
        <f t="shared" si="53"/>
        <v>42712.124999999993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4"/>
        <v>194.13333333333333</v>
      </c>
      <c r="O846" s="6">
        <f t="shared" si="55"/>
        <v>36.628930817610062</v>
      </c>
      <c r="P846" t="s">
        <v>8280</v>
      </c>
      <c r="Q846" t="s">
        <v>8282</v>
      </c>
      <c r="R846" s="10">
        <f t="shared" si="52"/>
        <v>41905.476296296292</v>
      </c>
      <c r="S846" s="10">
        <f t="shared" si="53"/>
        <v>41943.999305555553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4"/>
        <v>120.3802</v>
      </c>
      <c r="O847" s="6">
        <f t="shared" si="55"/>
        <v>34.005706214689269</v>
      </c>
      <c r="P847" t="s">
        <v>8280</v>
      </c>
      <c r="Q847" t="s">
        <v>8282</v>
      </c>
      <c r="R847" s="10">
        <f t="shared" si="52"/>
        <v>42577.997638888883</v>
      </c>
      <c r="S847" s="10">
        <f t="shared" si="53"/>
        <v>42617.957638888889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4"/>
        <v>122.00090909090908</v>
      </c>
      <c r="O848" s="6">
        <f t="shared" si="55"/>
        <v>28.553404255319148</v>
      </c>
      <c r="P848" t="s">
        <v>8280</v>
      </c>
      <c r="Q848" t="s">
        <v>8282</v>
      </c>
      <c r="R848" s="10">
        <f t="shared" si="52"/>
        <v>41694.183506944442</v>
      </c>
      <c r="S848" s="10">
        <f t="shared" si="53"/>
        <v>41708.375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4"/>
        <v>100</v>
      </c>
      <c r="O849" s="6">
        <f t="shared" si="55"/>
        <v>10</v>
      </c>
      <c r="P849" t="s">
        <v>8280</v>
      </c>
      <c r="Q849" t="s">
        <v>8282</v>
      </c>
      <c r="R849" s="10">
        <f t="shared" si="52"/>
        <v>42165.59</v>
      </c>
      <c r="S849" s="10">
        <f t="shared" si="53"/>
        <v>42195.59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4"/>
        <v>100</v>
      </c>
      <c r="O850" s="6">
        <f t="shared" si="55"/>
        <v>18.75</v>
      </c>
      <c r="P850" t="s">
        <v>8280</v>
      </c>
      <c r="Q850" t="s">
        <v>8282</v>
      </c>
      <c r="R850" s="10">
        <f t="shared" si="52"/>
        <v>42078.583715277775</v>
      </c>
      <c r="S850" s="10">
        <f t="shared" si="53"/>
        <v>42108.583715277775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4"/>
        <v>119.9</v>
      </c>
      <c r="O851" s="6">
        <f t="shared" si="55"/>
        <v>41.704347826086959</v>
      </c>
      <c r="P851" t="s">
        <v>8280</v>
      </c>
      <c r="Q851" t="s">
        <v>8282</v>
      </c>
      <c r="R851" s="10">
        <f t="shared" si="52"/>
        <v>42050.94055555555</v>
      </c>
      <c r="S851" s="10">
        <f t="shared" si="53"/>
        <v>42078.898888888885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4"/>
        <v>155.17499999999998</v>
      </c>
      <c r="O852" s="6">
        <f t="shared" si="55"/>
        <v>46.669172932330824</v>
      </c>
      <c r="P852" t="s">
        <v>8280</v>
      </c>
      <c r="Q852" t="s">
        <v>8282</v>
      </c>
      <c r="R852" s="10">
        <f t="shared" si="52"/>
        <v>42452.619409722225</v>
      </c>
      <c r="S852" s="10">
        <f t="shared" si="53"/>
        <v>42484.999305555553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4"/>
        <v>130.44999999999999</v>
      </c>
      <c r="O853" s="6">
        <f t="shared" si="55"/>
        <v>37.271428571428572</v>
      </c>
      <c r="P853" t="s">
        <v>8280</v>
      </c>
      <c r="Q853" t="s">
        <v>8282</v>
      </c>
      <c r="R853" s="10">
        <f t="shared" si="52"/>
        <v>42522.671909722216</v>
      </c>
      <c r="S853" s="10">
        <f t="shared" si="53"/>
        <v>42582.614583333336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4"/>
        <v>104.97142857142859</v>
      </c>
      <c r="O854" s="6">
        <f t="shared" si="55"/>
        <v>59.258064516129032</v>
      </c>
      <c r="P854" t="s">
        <v>8280</v>
      </c>
      <c r="Q854" t="s">
        <v>8282</v>
      </c>
      <c r="R854" s="10">
        <f t="shared" si="52"/>
        <v>42656.59716435185</v>
      </c>
      <c r="S854" s="10">
        <f t="shared" si="53"/>
        <v>42667.666666666664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4"/>
        <v>100</v>
      </c>
      <c r="O855" s="6">
        <f t="shared" si="55"/>
        <v>30</v>
      </c>
      <c r="P855" t="s">
        <v>8280</v>
      </c>
      <c r="Q855" t="s">
        <v>8282</v>
      </c>
      <c r="R855" s="10">
        <f t="shared" si="52"/>
        <v>42021.62394675926</v>
      </c>
      <c r="S855" s="10">
        <f t="shared" si="53"/>
        <v>42051.62394675926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4"/>
        <v>118.2205035971223</v>
      </c>
      <c r="O856" s="6">
        <f t="shared" si="55"/>
        <v>65.8623246492986</v>
      </c>
      <c r="P856" t="s">
        <v>8280</v>
      </c>
      <c r="Q856" t="s">
        <v>8282</v>
      </c>
      <c r="R856" s="10">
        <f t="shared" si="52"/>
        <v>42702.004004629627</v>
      </c>
      <c r="S856" s="10">
        <f t="shared" si="53"/>
        <v>42732.004004629627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4"/>
        <v>103.44827586206897</v>
      </c>
      <c r="O857" s="6">
        <f t="shared" si="55"/>
        <v>31.914893617021278</v>
      </c>
      <c r="P857" t="s">
        <v>8280</v>
      </c>
      <c r="Q857" t="s">
        <v>8282</v>
      </c>
      <c r="R857" s="10">
        <f t="shared" si="52"/>
        <v>42544.916863425919</v>
      </c>
      <c r="S857" s="10">
        <f t="shared" si="53"/>
        <v>42574.916863425919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4"/>
        <v>218.00000000000003</v>
      </c>
      <c r="O858" s="6">
        <f t="shared" si="55"/>
        <v>19.464285714285715</v>
      </c>
      <c r="P858" t="s">
        <v>8280</v>
      </c>
      <c r="Q858" t="s">
        <v>8282</v>
      </c>
      <c r="R858" s="10">
        <f t="shared" si="52"/>
        <v>42609.103657407402</v>
      </c>
      <c r="S858" s="10">
        <f t="shared" si="53"/>
        <v>42668.583333333336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4"/>
        <v>100</v>
      </c>
      <c r="O859" s="6">
        <f t="shared" si="55"/>
        <v>50</v>
      </c>
      <c r="P859" t="s">
        <v>8280</v>
      </c>
      <c r="Q859" t="s">
        <v>8282</v>
      </c>
      <c r="R859" s="10">
        <f t="shared" si="52"/>
        <v>42291.373043981475</v>
      </c>
      <c r="S859" s="10">
        <f t="shared" si="53"/>
        <v>42333.414710648147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4"/>
        <v>144.00583333333333</v>
      </c>
      <c r="O860" s="6">
        <f t="shared" si="55"/>
        <v>22.737763157894737</v>
      </c>
      <c r="P860" t="s">
        <v>8280</v>
      </c>
      <c r="Q860" t="s">
        <v>8282</v>
      </c>
      <c r="R860" s="10">
        <f t="shared" si="52"/>
        <v>42079.537245370368</v>
      </c>
      <c r="S860" s="10">
        <f t="shared" si="53"/>
        <v>42109.749305555553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4"/>
        <v>104.67500000000001</v>
      </c>
      <c r="O861" s="6">
        <f t="shared" si="55"/>
        <v>42.724489795918366</v>
      </c>
      <c r="P861" t="s">
        <v>8280</v>
      </c>
      <c r="Q861" t="s">
        <v>8282</v>
      </c>
      <c r="R861" s="10">
        <f t="shared" si="52"/>
        <v>42128.611898148149</v>
      </c>
      <c r="S861" s="10">
        <f t="shared" si="53"/>
        <v>42158.791666666664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4"/>
        <v>18.142857142857142</v>
      </c>
      <c r="O862" s="6">
        <f t="shared" si="55"/>
        <v>52.916666666666664</v>
      </c>
      <c r="P862" t="s">
        <v>8280</v>
      </c>
      <c r="Q862" t="s">
        <v>8283</v>
      </c>
      <c r="R862" s="10">
        <f t="shared" si="52"/>
        <v>41570.274456018517</v>
      </c>
      <c r="S862" s="10">
        <f t="shared" si="53"/>
        <v>41600.316122685181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4"/>
        <v>2.2444444444444445</v>
      </c>
      <c r="O863" s="6">
        <f t="shared" si="55"/>
        <v>50.5</v>
      </c>
      <c r="P863" t="s">
        <v>8280</v>
      </c>
      <c r="Q863" t="s">
        <v>8283</v>
      </c>
      <c r="R863" s="10">
        <f t="shared" si="52"/>
        <v>42599.756990740738</v>
      </c>
      <c r="S863" s="10">
        <f t="shared" si="53"/>
        <v>42629.756990740738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4"/>
        <v>0.33999999999999997</v>
      </c>
      <c r="O864" s="6">
        <f t="shared" si="55"/>
        <v>42.5</v>
      </c>
      <c r="P864" t="s">
        <v>8280</v>
      </c>
      <c r="Q864" t="s">
        <v>8283</v>
      </c>
      <c r="R864" s="10">
        <f t="shared" si="52"/>
        <v>41559.346620370365</v>
      </c>
      <c r="S864" s="10">
        <f t="shared" si="53"/>
        <v>41589.388287037036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4"/>
        <v>4.5</v>
      </c>
      <c r="O865" s="6">
        <f t="shared" si="55"/>
        <v>18</v>
      </c>
      <c r="P865" t="s">
        <v>8280</v>
      </c>
      <c r="Q865" t="s">
        <v>8283</v>
      </c>
      <c r="R865" s="10">
        <f t="shared" si="52"/>
        <v>40920.909328703703</v>
      </c>
      <c r="S865" s="10">
        <f t="shared" si="53"/>
        <v>40950.909328703703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4"/>
        <v>41.53846153846154</v>
      </c>
      <c r="O866" s="6">
        <f t="shared" si="55"/>
        <v>34.177215189873415</v>
      </c>
      <c r="P866" t="s">
        <v>8280</v>
      </c>
      <c r="Q866" t="s">
        <v>8283</v>
      </c>
      <c r="R866" s="10">
        <f t="shared" si="52"/>
        <v>41540.898587962962</v>
      </c>
      <c r="S866" s="10">
        <f t="shared" si="53"/>
        <v>41563.207638888889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4"/>
        <v>2.0454545454545454</v>
      </c>
      <c r="O867" s="6">
        <f t="shared" si="55"/>
        <v>22.5</v>
      </c>
      <c r="P867" t="s">
        <v>8280</v>
      </c>
      <c r="Q867" t="s">
        <v>8283</v>
      </c>
      <c r="R867" s="10">
        <f t="shared" si="52"/>
        <v>41230.564780092587</v>
      </c>
      <c r="S867" s="10">
        <f t="shared" si="53"/>
        <v>41290.564780092587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4"/>
        <v>18.285714285714285</v>
      </c>
      <c r="O868" s="6">
        <f t="shared" si="55"/>
        <v>58.18181818181818</v>
      </c>
      <c r="P868" t="s">
        <v>8280</v>
      </c>
      <c r="Q868" t="s">
        <v>8283</v>
      </c>
      <c r="R868" s="10">
        <f t="shared" si="52"/>
        <v>42025.429606481477</v>
      </c>
      <c r="S868" s="10">
        <f t="shared" si="53"/>
        <v>42063.423611111109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4"/>
        <v>24.02</v>
      </c>
      <c r="O869" s="6">
        <f t="shared" si="55"/>
        <v>109.18181818181819</v>
      </c>
      <c r="P869" t="s">
        <v>8280</v>
      </c>
      <c r="Q869" t="s">
        <v>8283</v>
      </c>
      <c r="R869" s="10">
        <f t="shared" si="52"/>
        <v>40087.897060185183</v>
      </c>
      <c r="S869" s="10">
        <f t="shared" si="53"/>
        <v>40147.999305555553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4"/>
        <v>0.1111111111111111</v>
      </c>
      <c r="O870" s="6">
        <f t="shared" si="55"/>
        <v>50</v>
      </c>
      <c r="P870" t="s">
        <v>8280</v>
      </c>
      <c r="Q870" t="s">
        <v>8283</v>
      </c>
      <c r="R870" s="10">
        <f t="shared" si="52"/>
        <v>41615.819421296292</v>
      </c>
      <c r="S870" s="10">
        <f t="shared" si="53"/>
        <v>41645.819421296292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4"/>
        <v>11.818181818181818</v>
      </c>
      <c r="O871" s="6">
        <f t="shared" si="55"/>
        <v>346.66666666666669</v>
      </c>
      <c r="P871" t="s">
        <v>8280</v>
      </c>
      <c r="Q871" t="s">
        <v>8283</v>
      </c>
      <c r="R871" s="10">
        <f t="shared" si="52"/>
        <v>41342.637233796289</v>
      </c>
      <c r="S871" s="10">
        <f t="shared" si="53"/>
        <v>41372.595567129625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4"/>
        <v>0.31</v>
      </c>
      <c r="O872" s="6">
        <f t="shared" si="55"/>
        <v>12.4</v>
      </c>
      <c r="P872" t="s">
        <v>8280</v>
      </c>
      <c r="Q872" t="s">
        <v>8283</v>
      </c>
      <c r="R872" s="10">
        <f t="shared" si="52"/>
        <v>41487.813923611109</v>
      </c>
      <c r="S872" s="10">
        <f t="shared" si="53"/>
        <v>41517.813923611109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4"/>
        <v>5.416666666666667</v>
      </c>
      <c r="O873" s="6">
        <f t="shared" si="55"/>
        <v>27.083333333333332</v>
      </c>
      <c r="P873" t="s">
        <v>8280</v>
      </c>
      <c r="Q873" t="s">
        <v>8283</v>
      </c>
      <c r="R873" s="10">
        <f t="shared" si="52"/>
        <v>41577.352951388886</v>
      </c>
      <c r="S873" s="10">
        <f t="shared" si="53"/>
        <v>41607.394618055558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4"/>
        <v>0.8125</v>
      </c>
      <c r="O874" s="6">
        <f t="shared" si="55"/>
        <v>32.5</v>
      </c>
      <c r="P874" t="s">
        <v>8280</v>
      </c>
      <c r="Q874" t="s">
        <v>8283</v>
      </c>
      <c r="R874" s="10">
        <f t="shared" si="52"/>
        <v>40567.617210648146</v>
      </c>
      <c r="S874" s="10">
        <f t="shared" si="53"/>
        <v>40612.617210648146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4"/>
        <v>1.2857142857142856</v>
      </c>
      <c r="O875" s="6">
        <f t="shared" si="55"/>
        <v>9</v>
      </c>
      <c r="P875" t="s">
        <v>8280</v>
      </c>
      <c r="Q875" t="s">
        <v>8283</v>
      </c>
      <c r="R875" s="10">
        <f t="shared" si="52"/>
        <v>41183.958796296291</v>
      </c>
      <c r="S875" s="10">
        <f t="shared" si="53"/>
        <v>41224.000462962962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4"/>
        <v>24.333333333333336</v>
      </c>
      <c r="O876" s="6">
        <f t="shared" si="55"/>
        <v>34.761904761904759</v>
      </c>
      <c r="P876" t="s">
        <v>8280</v>
      </c>
      <c r="Q876" t="s">
        <v>8283</v>
      </c>
      <c r="R876" s="10">
        <f t="shared" si="52"/>
        <v>41368.375393518516</v>
      </c>
      <c r="S876" s="10">
        <f t="shared" si="53"/>
        <v>41398.375393518516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4"/>
        <v>0</v>
      </c>
      <c r="O877" s="6" t="e">
        <f t="shared" si="55"/>
        <v>#DIV/0!</v>
      </c>
      <c r="P877" t="s">
        <v>8280</v>
      </c>
      <c r="Q877" t="s">
        <v>8283</v>
      </c>
      <c r="R877" s="10">
        <f t="shared" si="52"/>
        <v>42248.515405092585</v>
      </c>
      <c r="S877" s="10">
        <f t="shared" si="53"/>
        <v>42268.515405092585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4"/>
        <v>40.799492385786799</v>
      </c>
      <c r="O878" s="6">
        <f t="shared" si="55"/>
        <v>28.577777777777779</v>
      </c>
      <c r="P878" t="s">
        <v>8280</v>
      </c>
      <c r="Q878" t="s">
        <v>8283</v>
      </c>
      <c r="R878" s="10">
        <f t="shared" si="52"/>
        <v>41276.288506944438</v>
      </c>
      <c r="S878" s="10">
        <f t="shared" si="53"/>
        <v>41309.288506944438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4"/>
        <v>67.55</v>
      </c>
      <c r="O879" s="6">
        <f t="shared" si="55"/>
        <v>46.586206896551722</v>
      </c>
      <c r="P879" t="s">
        <v>8280</v>
      </c>
      <c r="Q879" t="s">
        <v>8283</v>
      </c>
      <c r="R879" s="10">
        <f t="shared" si="52"/>
        <v>41597.580555555549</v>
      </c>
      <c r="S879" s="10">
        <f t="shared" si="53"/>
        <v>41627.580555555549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4"/>
        <v>1.3</v>
      </c>
      <c r="O880" s="6">
        <f t="shared" si="55"/>
        <v>32.5</v>
      </c>
      <c r="P880" t="s">
        <v>8280</v>
      </c>
      <c r="Q880" t="s">
        <v>8283</v>
      </c>
      <c r="R880" s="10">
        <f t="shared" si="52"/>
        <v>40505.024583333332</v>
      </c>
      <c r="S880" s="10">
        <f t="shared" si="53"/>
        <v>40535.024583333332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4"/>
        <v>30.666666666666664</v>
      </c>
      <c r="O881" s="6">
        <f t="shared" si="55"/>
        <v>21.466666666666665</v>
      </c>
      <c r="P881" t="s">
        <v>8280</v>
      </c>
      <c r="Q881" t="s">
        <v>8283</v>
      </c>
      <c r="R881" s="10">
        <f t="shared" si="52"/>
        <v>41037.621585648143</v>
      </c>
      <c r="S881" s="10">
        <f t="shared" si="53"/>
        <v>41058.621585648143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4"/>
        <v>2.9894179894179893</v>
      </c>
      <c r="O882" s="6">
        <f t="shared" si="55"/>
        <v>14.125</v>
      </c>
      <c r="P882" t="s">
        <v>8280</v>
      </c>
      <c r="Q882" t="s">
        <v>8284</v>
      </c>
      <c r="R882" s="10">
        <f t="shared" si="52"/>
        <v>41179.112708333334</v>
      </c>
      <c r="S882" s="10">
        <f t="shared" si="53"/>
        <v>41212.112708333334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4"/>
        <v>0.8</v>
      </c>
      <c r="O883" s="6">
        <f t="shared" si="55"/>
        <v>30</v>
      </c>
      <c r="P883" t="s">
        <v>8280</v>
      </c>
      <c r="Q883" t="s">
        <v>8284</v>
      </c>
      <c r="R883" s="10">
        <f t="shared" si="52"/>
        <v>40877.042662037034</v>
      </c>
      <c r="S883" s="10">
        <f t="shared" si="53"/>
        <v>40922.042662037034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4"/>
        <v>20.133333333333333</v>
      </c>
      <c r="O884" s="6">
        <f t="shared" si="55"/>
        <v>21.571428571428573</v>
      </c>
      <c r="P884" t="s">
        <v>8280</v>
      </c>
      <c r="Q884" t="s">
        <v>8284</v>
      </c>
      <c r="R884" s="10">
        <f t="shared" si="52"/>
        <v>40759.652199074073</v>
      </c>
      <c r="S884" s="10">
        <f t="shared" si="53"/>
        <v>40792.652199074073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4"/>
        <v>40.020000000000003</v>
      </c>
      <c r="O885" s="6">
        <f t="shared" si="55"/>
        <v>83.375</v>
      </c>
      <c r="P885" t="s">
        <v>8280</v>
      </c>
      <c r="Q885" t="s">
        <v>8284</v>
      </c>
      <c r="R885" s="10">
        <f t="shared" si="52"/>
        <v>42371.727256944439</v>
      </c>
      <c r="S885" s="10">
        <f t="shared" si="53"/>
        <v>42431.727256944439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4"/>
        <v>1</v>
      </c>
      <c r="O886" s="6">
        <f t="shared" si="55"/>
        <v>10</v>
      </c>
      <c r="P886" t="s">
        <v>8280</v>
      </c>
      <c r="Q886" t="s">
        <v>8284</v>
      </c>
      <c r="R886" s="10">
        <f t="shared" si="52"/>
        <v>40981.594282407408</v>
      </c>
      <c r="S886" s="10">
        <f t="shared" si="53"/>
        <v>41040.896527777775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4"/>
        <v>75</v>
      </c>
      <c r="O887" s="6">
        <f t="shared" si="55"/>
        <v>35.714285714285715</v>
      </c>
      <c r="P887" t="s">
        <v>8280</v>
      </c>
      <c r="Q887" t="s">
        <v>8284</v>
      </c>
      <c r="R887" s="10">
        <f t="shared" si="52"/>
        <v>42713.732766203706</v>
      </c>
      <c r="S887" s="10">
        <f t="shared" si="53"/>
        <v>42734.732766203706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4"/>
        <v>41</v>
      </c>
      <c r="O888" s="6">
        <f t="shared" si="55"/>
        <v>29.285714285714285</v>
      </c>
      <c r="P888" t="s">
        <v>8280</v>
      </c>
      <c r="Q888" t="s">
        <v>8284</v>
      </c>
      <c r="R888" s="10">
        <f t="shared" si="52"/>
        <v>42603.662187499998</v>
      </c>
      <c r="S888" s="10">
        <f t="shared" si="53"/>
        <v>42628.662187499998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4"/>
        <v>0</v>
      </c>
      <c r="O889" s="6" t="e">
        <f t="shared" si="55"/>
        <v>#DIV/0!</v>
      </c>
      <c r="P889" t="s">
        <v>8280</v>
      </c>
      <c r="Q889" t="s">
        <v>8284</v>
      </c>
      <c r="R889" s="10">
        <f t="shared" si="52"/>
        <v>41026.75063657407</v>
      </c>
      <c r="S889" s="10">
        <f t="shared" si="53"/>
        <v>41056.75063657407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4"/>
        <v>7.1999999999999993</v>
      </c>
      <c r="O890" s="6">
        <f t="shared" si="55"/>
        <v>18</v>
      </c>
      <c r="P890" t="s">
        <v>8280</v>
      </c>
      <c r="Q890" t="s">
        <v>8284</v>
      </c>
      <c r="R890" s="10">
        <f t="shared" si="52"/>
        <v>40751.544965277775</v>
      </c>
      <c r="S890" s="10">
        <f t="shared" si="53"/>
        <v>40787.041666666664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4"/>
        <v>9.4412800000000008</v>
      </c>
      <c r="O891" s="6">
        <f t="shared" si="55"/>
        <v>73.760000000000005</v>
      </c>
      <c r="P891" t="s">
        <v>8280</v>
      </c>
      <c r="Q891" t="s">
        <v>8284</v>
      </c>
      <c r="R891" s="10">
        <f t="shared" si="52"/>
        <v>41887.575729166667</v>
      </c>
      <c r="S891" s="10">
        <f t="shared" si="53"/>
        <v>41917.575729166667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4"/>
        <v>4.1666666666666661</v>
      </c>
      <c r="O892" s="6">
        <f t="shared" si="55"/>
        <v>31.25</v>
      </c>
      <c r="P892" t="s">
        <v>8280</v>
      </c>
      <c r="Q892" t="s">
        <v>8284</v>
      </c>
      <c r="R892" s="10">
        <f t="shared" si="52"/>
        <v>41569.490497685183</v>
      </c>
      <c r="S892" s="10">
        <f t="shared" si="53"/>
        <v>41599.532164351847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4"/>
        <v>3.25</v>
      </c>
      <c r="O893" s="6">
        <f t="shared" si="55"/>
        <v>28.888888888888889</v>
      </c>
      <c r="P893" t="s">
        <v>8280</v>
      </c>
      <c r="Q893" t="s">
        <v>8284</v>
      </c>
      <c r="R893" s="10">
        <f t="shared" si="52"/>
        <v>41841.823263888888</v>
      </c>
      <c r="S893" s="10">
        <f t="shared" si="53"/>
        <v>41871.823263888888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4"/>
        <v>40.75</v>
      </c>
      <c r="O894" s="6">
        <f t="shared" si="55"/>
        <v>143.8235294117647</v>
      </c>
      <c r="P894" t="s">
        <v>8280</v>
      </c>
      <c r="Q894" t="s">
        <v>8284</v>
      </c>
      <c r="R894" s="10">
        <f t="shared" si="52"/>
        <v>40303.991701388884</v>
      </c>
      <c r="S894" s="10">
        <f t="shared" si="53"/>
        <v>40390.958333333328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4"/>
        <v>10</v>
      </c>
      <c r="O895" s="6">
        <f t="shared" si="55"/>
        <v>40</v>
      </c>
      <c r="P895" t="s">
        <v>8280</v>
      </c>
      <c r="Q895" t="s">
        <v>8284</v>
      </c>
      <c r="R895" s="10">
        <f t="shared" si="52"/>
        <v>42065.689386574071</v>
      </c>
      <c r="S895" s="10">
        <f t="shared" si="53"/>
        <v>42095.647719907407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4"/>
        <v>39.17</v>
      </c>
      <c r="O896" s="6">
        <f t="shared" si="55"/>
        <v>147.81132075471697</v>
      </c>
      <c r="P896" t="s">
        <v>8280</v>
      </c>
      <c r="Q896" t="s">
        <v>8284</v>
      </c>
      <c r="R896" s="10">
        <f t="shared" si="52"/>
        <v>42496.773263888885</v>
      </c>
      <c r="S896" s="10">
        <f t="shared" si="53"/>
        <v>42526.773263888885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4"/>
        <v>2.4375</v>
      </c>
      <c r="O897" s="6">
        <f t="shared" si="55"/>
        <v>27.857142857142858</v>
      </c>
      <c r="P897" t="s">
        <v>8280</v>
      </c>
      <c r="Q897" t="s">
        <v>8284</v>
      </c>
      <c r="R897" s="10">
        <f t="shared" si="52"/>
        <v>40430.919317129628</v>
      </c>
      <c r="S897" s="10">
        <f t="shared" si="53"/>
        <v>40475.919317129628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4"/>
        <v>40</v>
      </c>
      <c r="O898" s="6">
        <f t="shared" si="55"/>
        <v>44.444444444444443</v>
      </c>
      <c r="P898" t="s">
        <v>8280</v>
      </c>
      <c r="Q898" t="s">
        <v>8284</v>
      </c>
      <c r="R898" s="10">
        <f t="shared" ref="R898:R961" si="56">(J898/86400)+25569+(-5/24)</f>
        <v>42218.66465277777</v>
      </c>
      <c r="S898" s="10">
        <f t="shared" ref="S898:S961" si="57">(I898/86400)+25569+(-5/24)</f>
        <v>42243.958333333336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8">E899/D899*100</f>
        <v>0</v>
      </c>
      <c r="O899" s="6" t="e">
        <f t="shared" ref="O899:O962" si="59">E899/L899</f>
        <v>#DIV/0!</v>
      </c>
      <c r="P899" t="s">
        <v>8280</v>
      </c>
      <c r="Q899" t="s">
        <v>8284</v>
      </c>
      <c r="R899" s="10">
        <f t="shared" si="56"/>
        <v>41211.480416666665</v>
      </c>
      <c r="S899" s="10">
        <f t="shared" si="57"/>
        <v>41241.52208333333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8"/>
        <v>2.8000000000000003</v>
      </c>
      <c r="O900" s="6">
        <f t="shared" si="59"/>
        <v>35</v>
      </c>
      <c r="P900" t="s">
        <v>8280</v>
      </c>
      <c r="Q900" t="s">
        <v>8284</v>
      </c>
      <c r="R900" s="10">
        <f t="shared" si="56"/>
        <v>40878.549884259257</v>
      </c>
      <c r="S900" s="10">
        <f t="shared" si="57"/>
        <v>40923.549884259257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8"/>
        <v>37.333333333333336</v>
      </c>
      <c r="O901" s="6">
        <f t="shared" si="59"/>
        <v>35</v>
      </c>
      <c r="P901" t="s">
        <v>8280</v>
      </c>
      <c r="Q901" t="s">
        <v>8284</v>
      </c>
      <c r="R901" s="10">
        <f t="shared" si="56"/>
        <v>40645.890763888885</v>
      </c>
      <c r="S901" s="10">
        <f t="shared" si="57"/>
        <v>40690.890763888885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8"/>
        <v>0.42</v>
      </c>
      <c r="O902" s="6">
        <f t="shared" si="59"/>
        <v>10.5</v>
      </c>
      <c r="P902" t="s">
        <v>8280</v>
      </c>
      <c r="Q902" t="s">
        <v>8283</v>
      </c>
      <c r="R902" s="10">
        <f t="shared" si="56"/>
        <v>42429.641226851854</v>
      </c>
      <c r="S902" s="10">
        <f t="shared" si="57"/>
        <v>42459.599560185183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8"/>
        <v>0</v>
      </c>
      <c r="O903" s="6" t="e">
        <f t="shared" si="59"/>
        <v>#DIV/0!</v>
      </c>
      <c r="P903" t="s">
        <v>8280</v>
      </c>
      <c r="Q903" t="s">
        <v>8283</v>
      </c>
      <c r="R903" s="10">
        <f t="shared" si="56"/>
        <v>40291.603171296294</v>
      </c>
      <c r="S903" s="10">
        <f t="shared" si="57"/>
        <v>40337.59097222222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8"/>
        <v>0.3</v>
      </c>
      <c r="O904" s="6">
        <f t="shared" si="59"/>
        <v>30</v>
      </c>
      <c r="P904" t="s">
        <v>8280</v>
      </c>
      <c r="Q904" t="s">
        <v>8283</v>
      </c>
      <c r="R904" s="10">
        <f t="shared" si="56"/>
        <v>41829.757199074069</v>
      </c>
      <c r="S904" s="10">
        <f t="shared" si="57"/>
        <v>41881.4375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8"/>
        <v>3.2</v>
      </c>
      <c r="O905" s="6">
        <f t="shared" si="59"/>
        <v>40</v>
      </c>
      <c r="P905" t="s">
        <v>8280</v>
      </c>
      <c r="Q905" t="s">
        <v>8283</v>
      </c>
      <c r="R905" s="10">
        <f t="shared" si="56"/>
        <v>41149.587731481479</v>
      </c>
      <c r="S905" s="10">
        <f t="shared" si="57"/>
        <v>41174.892361111109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8"/>
        <v>0.30199999999999999</v>
      </c>
      <c r="O906" s="6">
        <f t="shared" si="59"/>
        <v>50.333333333333336</v>
      </c>
      <c r="P906" t="s">
        <v>8280</v>
      </c>
      <c r="Q906" t="s">
        <v>8283</v>
      </c>
      <c r="R906" s="10">
        <f t="shared" si="56"/>
        <v>42341.87195601852</v>
      </c>
      <c r="S906" s="10">
        <f t="shared" si="57"/>
        <v>42371.87195601852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8"/>
        <v>3.0153846153846153</v>
      </c>
      <c r="O907" s="6">
        <f t="shared" si="59"/>
        <v>32.666666666666664</v>
      </c>
      <c r="P907" t="s">
        <v>8280</v>
      </c>
      <c r="Q907" t="s">
        <v>8283</v>
      </c>
      <c r="R907" s="10">
        <f t="shared" si="56"/>
        <v>40507.031550925924</v>
      </c>
      <c r="S907" s="10">
        <f t="shared" si="57"/>
        <v>40567.031550925924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8"/>
        <v>0</v>
      </c>
      <c r="O908" s="6" t="e">
        <f t="shared" si="59"/>
        <v>#DIV/0!</v>
      </c>
      <c r="P908" t="s">
        <v>8280</v>
      </c>
      <c r="Q908" t="s">
        <v>8283</v>
      </c>
      <c r="R908" s="10">
        <f t="shared" si="56"/>
        <v>41680.981365740736</v>
      </c>
      <c r="S908" s="10">
        <f t="shared" si="57"/>
        <v>41710.939699074072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8"/>
        <v>0</v>
      </c>
      <c r="O909" s="6" t="e">
        <f t="shared" si="59"/>
        <v>#DIV/0!</v>
      </c>
      <c r="P909" t="s">
        <v>8280</v>
      </c>
      <c r="Q909" t="s">
        <v>8283</v>
      </c>
      <c r="R909" s="10">
        <f t="shared" si="56"/>
        <v>40766.9840625</v>
      </c>
      <c r="S909" s="10">
        <f t="shared" si="57"/>
        <v>40796.9840625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8"/>
        <v>0</v>
      </c>
      <c r="O910" s="6" t="e">
        <f t="shared" si="59"/>
        <v>#DIV/0!</v>
      </c>
      <c r="P910" t="s">
        <v>8280</v>
      </c>
      <c r="Q910" t="s">
        <v>8283</v>
      </c>
      <c r="R910" s="10">
        <f t="shared" si="56"/>
        <v>40340.593229166661</v>
      </c>
      <c r="S910" s="10">
        <f t="shared" si="57"/>
        <v>40385.999305555553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8"/>
        <v>3.25</v>
      </c>
      <c r="O911" s="6">
        <f t="shared" si="59"/>
        <v>65</v>
      </c>
      <c r="P911" t="s">
        <v>8280</v>
      </c>
      <c r="Q911" t="s">
        <v>8283</v>
      </c>
      <c r="R911" s="10">
        <f t="shared" si="56"/>
        <v>41081.481944444444</v>
      </c>
      <c r="S911" s="10">
        <f t="shared" si="57"/>
        <v>41112.958333333328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8"/>
        <v>22.363636363636363</v>
      </c>
      <c r="O912" s="6">
        <f t="shared" si="59"/>
        <v>24.6</v>
      </c>
      <c r="P912" t="s">
        <v>8280</v>
      </c>
      <c r="Q912" t="s">
        <v>8283</v>
      </c>
      <c r="R912" s="10">
        <f t="shared" si="56"/>
        <v>42737.337025462963</v>
      </c>
      <c r="S912" s="10">
        <f t="shared" si="57"/>
        <v>42797.337025462963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8"/>
        <v>0</v>
      </c>
      <c r="O913" s="6" t="e">
        <f t="shared" si="59"/>
        <v>#DIV/0!</v>
      </c>
      <c r="P913" t="s">
        <v>8280</v>
      </c>
      <c r="Q913" t="s">
        <v>8283</v>
      </c>
      <c r="R913" s="10">
        <f t="shared" si="56"/>
        <v>41641.796817129631</v>
      </c>
      <c r="S913" s="10">
        <f t="shared" si="57"/>
        <v>41662.796817129631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8"/>
        <v>0.85714285714285721</v>
      </c>
      <c r="O914" s="6">
        <f t="shared" si="59"/>
        <v>15</v>
      </c>
      <c r="P914" t="s">
        <v>8280</v>
      </c>
      <c r="Q914" t="s">
        <v>8283</v>
      </c>
      <c r="R914" s="10">
        <f t="shared" si="56"/>
        <v>41193.901006944441</v>
      </c>
      <c r="S914" s="10">
        <f t="shared" si="57"/>
        <v>41253.942673611113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8"/>
        <v>6.6066666666666665</v>
      </c>
      <c r="O915" s="6">
        <f t="shared" si="59"/>
        <v>82.583333333333329</v>
      </c>
      <c r="P915" t="s">
        <v>8280</v>
      </c>
      <c r="Q915" t="s">
        <v>8283</v>
      </c>
      <c r="R915" s="10">
        <f t="shared" si="56"/>
        <v>41003.930775462963</v>
      </c>
      <c r="S915" s="10">
        <f t="shared" si="57"/>
        <v>41033.930775462963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8"/>
        <v>0</v>
      </c>
      <c r="O916" s="6" t="e">
        <f t="shared" si="59"/>
        <v>#DIV/0!</v>
      </c>
      <c r="P916" t="s">
        <v>8280</v>
      </c>
      <c r="Q916" t="s">
        <v>8283</v>
      </c>
      <c r="R916" s="10">
        <f t="shared" si="56"/>
        <v>41116.554942129624</v>
      </c>
      <c r="S916" s="10">
        <f t="shared" si="57"/>
        <v>41146.554942129624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8"/>
        <v>5.7692307692307692</v>
      </c>
      <c r="O917" s="6">
        <f t="shared" si="59"/>
        <v>41.666666666666664</v>
      </c>
      <c r="P917" t="s">
        <v>8280</v>
      </c>
      <c r="Q917" t="s">
        <v>8283</v>
      </c>
      <c r="R917" s="10">
        <f t="shared" si="56"/>
        <v>40937.471226851849</v>
      </c>
      <c r="S917" s="10">
        <f t="shared" si="57"/>
        <v>40968.999305555553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8"/>
        <v>0</v>
      </c>
      <c r="O918" s="6" t="e">
        <f t="shared" si="59"/>
        <v>#DIV/0!</v>
      </c>
      <c r="P918" t="s">
        <v>8280</v>
      </c>
      <c r="Q918" t="s">
        <v>8283</v>
      </c>
      <c r="R918" s="10">
        <f t="shared" si="56"/>
        <v>40434.645069444443</v>
      </c>
      <c r="S918" s="10">
        <f t="shared" si="57"/>
        <v>40473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8"/>
        <v>0.6</v>
      </c>
      <c r="O919" s="6">
        <f t="shared" si="59"/>
        <v>30</v>
      </c>
      <c r="P919" t="s">
        <v>8280</v>
      </c>
      <c r="Q919" t="s">
        <v>8283</v>
      </c>
      <c r="R919" s="10">
        <f t="shared" si="56"/>
        <v>41802.735300925924</v>
      </c>
      <c r="S919" s="10">
        <f t="shared" si="57"/>
        <v>41833.895833333328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8"/>
        <v>5.0256410256410255</v>
      </c>
      <c r="O920" s="6">
        <f t="shared" si="59"/>
        <v>19.600000000000001</v>
      </c>
      <c r="P920" t="s">
        <v>8280</v>
      </c>
      <c r="Q920" t="s">
        <v>8283</v>
      </c>
      <c r="R920" s="10">
        <f t="shared" si="56"/>
        <v>41944.707881944443</v>
      </c>
      <c r="S920" s="10">
        <f t="shared" si="57"/>
        <v>41974.749548611107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8"/>
        <v>0.5</v>
      </c>
      <c r="O921" s="6">
        <f t="shared" si="59"/>
        <v>100</v>
      </c>
      <c r="P921" t="s">
        <v>8280</v>
      </c>
      <c r="Q921" t="s">
        <v>8283</v>
      </c>
      <c r="R921" s="10">
        <f t="shared" si="56"/>
        <v>41227.433391203704</v>
      </c>
      <c r="S921" s="10">
        <f t="shared" si="57"/>
        <v>41262.433391203704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8"/>
        <v>0</v>
      </c>
      <c r="O922" s="6" t="e">
        <f t="shared" si="59"/>
        <v>#DIV/0!</v>
      </c>
      <c r="P922" t="s">
        <v>8280</v>
      </c>
      <c r="Q922" t="s">
        <v>8283</v>
      </c>
      <c r="R922" s="10">
        <f t="shared" si="56"/>
        <v>41562.463217592587</v>
      </c>
      <c r="S922" s="10">
        <f t="shared" si="57"/>
        <v>41592.504884259259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8"/>
        <v>30.9</v>
      </c>
      <c r="O923" s="6">
        <f t="shared" si="59"/>
        <v>231.75</v>
      </c>
      <c r="P923" t="s">
        <v>8280</v>
      </c>
      <c r="Q923" t="s">
        <v>8283</v>
      </c>
      <c r="R923" s="10">
        <f t="shared" si="56"/>
        <v>40846.962685185186</v>
      </c>
      <c r="S923" s="10">
        <f t="shared" si="57"/>
        <v>40889.004351851851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8"/>
        <v>21.037037037037038</v>
      </c>
      <c r="O924" s="6">
        <f t="shared" si="59"/>
        <v>189.33333333333334</v>
      </c>
      <c r="P924" t="s">
        <v>8280</v>
      </c>
      <c r="Q924" t="s">
        <v>8283</v>
      </c>
      <c r="R924" s="10">
        <f t="shared" si="56"/>
        <v>41878.32167824074</v>
      </c>
      <c r="S924" s="10">
        <f t="shared" si="57"/>
        <v>41913.32167824074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8"/>
        <v>2.1999999999999997</v>
      </c>
      <c r="O925" s="6">
        <f t="shared" si="59"/>
        <v>55</v>
      </c>
      <c r="P925" t="s">
        <v>8280</v>
      </c>
      <c r="Q925" t="s">
        <v>8283</v>
      </c>
      <c r="R925" s="10">
        <f t="shared" si="56"/>
        <v>41934.751423611109</v>
      </c>
      <c r="S925" s="10">
        <f t="shared" si="57"/>
        <v>41964.793090277781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8"/>
        <v>10.9</v>
      </c>
      <c r="O926" s="6">
        <f t="shared" si="59"/>
        <v>21.8</v>
      </c>
      <c r="P926" t="s">
        <v>8280</v>
      </c>
      <c r="Q926" t="s">
        <v>8283</v>
      </c>
      <c r="R926" s="10">
        <f t="shared" si="56"/>
        <v>41288.734594907401</v>
      </c>
      <c r="S926" s="10">
        <f t="shared" si="57"/>
        <v>41318.734594907401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8"/>
        <v>2.666666666666667</v>
      </c>
      <c r="O927" s="6">
        <f t="shared" si="59"/>
        <v>32</v>
      </c>
      <c r="P927" t="s">
        <v>8280</v>
      </c>
      <c r="Q927" t="s">
        <v>8283</v>
      </c>
      <c r="R927" s="10">
        <f t="shared" si="56"/>
        <v>41575.672581018516</v>
      </c>
      <c r="S927" s="10">
        <f t="shared" si="57"/>
        <v>41605.71424768518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8"/>
        <v>0</v>
      </c>
      <c r="O928" s="6" t="e">
        <f t="shared" si="59"/>
        <v>#DIV/0!</v>
      </c>
      <c r="P928" t="s">
        <v>8280</v>
      </c>
      <c r="Q928" t="s">
        <v>8283</v>
      </c>
      <c r="R928" s="10">
        <f t="shared" si="56"/>
        <v>40337.811689814815</v>
      </c>
      <c r="S928" s="10">
        <f t="shared" si="57"/>
        <v>40367.736111111109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8"/>
        <v>0</v>
      </c>
      <c r="O929" s="6" t="e">
        <f t="shared" si="59"/>
        <v>#DIV/0!</v>
      </c>
      <c r="P929" t="s">
        <v>8280</v>
      </c>
      <c r="Q929" t="s">
        <v>8283</v>
      </c>
      <c r="R929" s="10">
        <f t="shared" si="56"/>
        <v>41013.614525462959</v>
      </c>
      <c r="S929" s="10">
        <f t="shared" si="57"/>
        <v>41043.614525462959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8"/>
        <v>10.86206896551724</v>
      </c>
      <c r="O930" s="6">
        <f t="shared" si="59"/>
        <v>56.25</v>
      </c>
      <c r="P930" t="s">
        <v>8280</v>
      </c>
      <c r="Q930" t="s">
        <v>8283</v>
      </c>
      <c r="R930" s="10">
        <f t="shared" si="56"/>
        <v>41180.654085648144</v>
      </c>
      <c r="S930" s="10">
        <f t="shared" si="57"/>
        <v>41230.791666666664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8"/>
        <v>0</v>
      </c>
      <c r="O931" s="6" t="e">
        <f t="shared" si="59"/>
        <v>#DIV/0!</v>
      </c>
      <c r="P931" t="s">
        <v>8280</v>
      </c>
      <c r="Q931" t="s">
        <v>8283</v>
      </c>
      <c r="R931" s="10">
        <f t="shared" si="56"/>
        <v>40978.029733796291</v>
      </c>
      <c r="S931" s="10">
        <f t="shared" si="57"/>
        <v>41007.988067129627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8"/>
        <v>38.333333333333336</v>
      </c>
      <c r="O932" s="6">
        <f t="shared" si="59"/>
        <v>69</v>
      </c>
      <c r="P932" t="s">
        <v>8280</v>
      </c>
      <c r="Q932" t="s">
        <v>8283</v>
      </c>
      <c r="R932" s="10">
        <f t="shared" si="56"/>
        <v>40312.707245370366</v>
      </c>
      <c r="S932" s="10">
        <f t="shared" si="57"/>
        <v>40354.688888888886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8"/>
        <v>6.5500000000000007</v>
      </c>
      <c r="O933" s="6">
        <f t="shared" si="59"/>
        <v>18.714285714285715</v>
      </c>
      <c r="P933" t="s">
        <v>8280</v>
      </c>
      <c r="Q933" t="s">
        <v>8283</v>
      </c>
      <c r="R933" s="10">
        <f t="shared" si="56"/>
        <v>41680.151643518519</v>
      </c>
      <c r="S933" s="10">
        <f t="shared" si="57"/>
        <v>41714.708333333328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8"/>
        <v>14.536842105263158</v>
      </c>
      <c r="O934" s="6">
        <f t="shared" si="59"/>
        <v>46.033333333333331</v>
      </c>
      <c r="P934" t="s">
        <v>8280</v>
      </c>
      <c r="Q934" t="s">
        <v>8283</v>
      </c>
      <c r="R934" s="10">
        <f t="shared" si="56"/>
        <v>41310.760937499996</v>
      </c>
      <c r="S934" s="10">
        <f t="shared" si="57"/>
        <v>41355.719270833331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8"/>
        <v>6</v>
      </c>
      <c r="O935" s="6">
        <f t="shared" si="59"/>
        <v>60</v>
      </c>
      <c r="P935" t="s">
        <v>8280</v>
      </c>
      <c r="Q935" t="s">
        <v>8283</v>
      </c>
      <c r="R935" s="10">
        <f t="shared" si="56"/>
        <v>41710.960752314808</v>
      </c>
      <c r="S935" s="10">
        <f t="shared" si="57"/>
        <v>41770.960752314808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8"/>
        <v>30.4</v>
      </c>
      <c r="O936" s="6">
        <f t="shared" si="59"/>
        <v>50.666666666666664</v>
      </c>
      <c r="P936" t="s">
        <v>8280</v>
      </c>
      <c r="Q936" t="s">
        <v>8283</v>
      </c>
      <c r="R936" s="10">
        <f t="shared" si="56"/>
        <v>41733.528749999998</v>
      </c>
      <c r="S936" s="10">
        <f t="shared" si="57"/>
        <v>41763.041666666664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8"/>
        <v>1.4285714285714286</v>
      </c>
      <c r="O937" s="6">
        <f t="shared" si="59"/>
        <v>25</v>
      </c>
      <c r="P937" t="s">
        <v>8280</v>
      </c>
      <c r="Q937" t="s">
        <v>8283</v>
      </c>
      <c r="R937" s="10">
        <f t="shared" si="56"/>
        <v>42368.125335648147</v>
      </c>
      <c r="S937" s="10">
        <f t="shared" si="57"/>
        <v>42398.125335648147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8"/>
        <v>0</v>
      </c>
      <c r="O938" s="6" t="e">
        <f t="shared" si="59"/>
        <v>#DIV/0!</v>
      </c>
      <c r="P938" t="s">
        <v>8280</v>
      </c>
      <c r="Q938" t="s">
        <v>8283</v>
      </c>
      <c r="R938" s="10">
        <f t="shared" si="56"/>
        <v>40882.815844907404</v>
      </c>
      <c r="S938" s="10">
        <f t="shared" si="57"/>
        <v>40926.625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8"/>
        <v>1.1428571428571428</v>
      </c>
      <c r="O939" s="6">
        <f t="shared" si="59"/>
        <v>20</v>
      </c>
      <c r="P939" t="s">
        <v>8280</v>
      </c>
      <c r="Q939" t="s">
        <v>8283</v>
      </c>
      <c r="R939" s="10">
        <f t="shared" si="56"/>
        <v>41551.589780092589</v>
      </c>
      <c r="S939" s="10">
        <f t="shared" si="57"/>
        <v>41581.631446759253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8"/>
        <v>0.35714285714285715</v>
      </c>
      <c r="O940" s="6">
        <f t="shared" si="59"/>
        <v>25</v>
      </c>
      <c r="P940" t="s">
        <v>8280</v>
      </c>
      <c r="Q940" t="s">
        <v>8283</v>
      </c>
      <c r="R940" s="10">
        <f t="shared" si="56"/>
        <v>41124.27138888889</v>
      </c>
      <c r="S940" s="10">
        <f t="shared" si="57"/>
        <v>41154.27138888889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8"/>
        <v>1.4545454545454546</v>
      </c>
      <c r="O941" s="6">
        <f t="shared" si="59"/>
        <v>20</v>
      </c>
      <c r="P941" t="s">
        <v>8280</v>
      </c>
      <c r="Q941" t="s">
        <v>8283</v>
      </c>
      <c r="R941" s="10">
        <f t="shared" si="56"/>
        <v>41416.554837962962</v>
      </c>
      <c r="S941" s="10">
        <f t="shared" si="57"/>
        <v>41455.623611111107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8"/>
        <v>17.155555555555555</v>
      </c>
      <c r="O942" s="6">
        <f t="shared" si="59"/>
        <v>110.28571428571429</v>
      </c>
      <c r="P942" t="s">
        <v>8274</v>
      </c>
      <c r="Q942" t="s">
        <v>8276</v>
      </c>
      <c r="R942" s="10">
        <f t="shared" si="56"/>
        <v>42181.800069444442</v>
      </c>
      <c r="S942" s="10">
        <f t="shared" si="57"/>
        <v>42226.800069444442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8"/>
        <v>2.3220000000000001</v>
      </c>
      <c r="O943" s="6">
        <f t="shared" si="59"/>
        <v>37.451612903225808</v>
      </c>
      <c r="P943" t="s">
        <v>8274</v>
      </c>
      <c r="Q943" t="s">
        <v>8276</v>
      </c>
      <c r="R943" s="10">
        <f t="shared" si="56"/>
        <v>42745.888252314813</v>
      </c>
      <c r="S943" s="10">
        <f t="shared" si="57"/>
        <v>42775.888252314813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8"/>
        <v>8.9066666666666663</v>
      </c>
      <c r="O944" s="6">
        <f t="shared" si="59"/>
        <v>41.75</v>
      </c>
      <c r="P944" t="s">
        <v>8274</v>
      </c>
      <c r="Q944" t="s">
        <v>8276</v>
      </c>
      <c r="R944" s="10">
        <f t="shared" si="56"/>
        <v>42382.634953703702</v>
      </c>
      <c r="S944" s="10">
        <f t="shared" si="57"/>
        <v>42418.634953703702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8"/>
        <v>9.6333333333333346</v>
      </c>
      <c r="O945" s="6">
        <f t="shared" si="59"/>
        <v>24.083333333333332</v>
      </c>
      <c r="P945" t="s">
        <v>8274</v>
      </c>
      <c r="Q945" t="s">
        <v>8276</v>
      </c>
      <c r="R945" s="10">
        <f t="shared" si="56"/>
        <v>42673.459548611114</v>
      </c>
      <c r="S945" s="10">
        <f t="shared" si="57"/>
        <v>42703.501215277771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8"/>
        <v>13.325999999999999</v>
      </c>
      <c r="O946" s="6">
        <f t="shared" si="59"/>
        <v>69.40625</v>
      </c>
      <c r="P946" t="s">
        <v>8274</v>
      </c>
      <c r="Q946" t="s">
        <v>8276</v>
      </c>
      <c r="R946" s="10">
        <f t="shared" si="56"/>
        <v>42444.375578703701</v>
      </c>
      <c r="S946" s="10">
        <f t="shared" si="57"/>
        <v>42478.374999999993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8"/>
        <v>2.484</v>
      </c>
      <c r="O947" s="6">
        <f t="shared" si="59"/>
        <v>155.25</v>
      </c>
      <c r="P947" t="s">
        <v>8274</v>
      </c>
      <c r="Q947" t="s">
        <v>8276</v>
      </c>
      <c r="R947" s="10">
        <f t="shared" si="56"/>
        <v>42732.66465277777</v>
      </c>
      <c r="S947" s="10">
        <f t="shared" si="57"/>
        <v>42784.790972222218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8"/>
        <v>1.9066666666666665</v>
      </c>
      <c r="O948" s="6">
        <f t="shared" si="59"/>
        <v>57.2</v>
      </c>
      <c r="P948" t="s">
        <v>8274</v>
      </c>
      <c r="Q948" t="s">
        <v>8276</v>
      </c>
      <c r="R948" s="10">
        <f t="shared" si="56"/>
        <v>42592.542222222219</v>
      </c>
      <c r="S948" s="10">
        <f t="shared" si="57"/>
        <v>42622.542222222219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8"/>
        <v>0</v>
      </c>
      <c r="O949" s="6" t="e">
        <f t="shared" si="59"/>
        <v>#DIV/0!</v>
      </c>
      <c r="P949" t="s">
        <v>8274</v>
      </c>
      <c r="Q949" t="s">
        <v>8276</v>
      </c>
      <c r="R949" s="10">
        <f t="shared" si="56"/>
        <v>42491.57298611111</v>
      </c>
      <c r="S949" s="10">
        <f t="shared" si="57"/>
        <v>42551.57298611111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8"/>
        <v>12</v>
      </c>
      <c r="O950" s="6">
        <f t="shared" si="59"/>
        <v>60</v>
      </c>
      <c r="P950" t="s">
        <v>8274</v>
      </c>
      <c r="Q950" t="s">
        <v>8276</v>
      </c>
      <c r="R950" s="10">
        <f t="shared" si="56"/>
        <v>42411.619953703703</v>
      </c>
      <c r="S950" s="10">
        <f t="shared" si="57"/>
        <v>42441.619953703703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8"/>
        <v>1.365</v>
      </c>
      <c r="O951" s="6">
        <f t="shared" si="59"/>
        <v>39</v>
      </c>
      <c r="P951" t="s">
        <v>8274</v>
      </c>
      <c r="Q951" t="s">
        <v>8276</v>
      </c>
      <c r="R951" s="10">
        <f t="shared" si="56"/>
        <v>42360.835370370369</v>
      </c>
      <c r="S951" s="10">
        <f t="shared" si="57"/>
        <v>42420.835370370369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8"/>
        <v>28.04</v>
      </c>
      <c r="O952" s="6">
        <f t="shared" si="59"/>
        <v>58.416666666666664</v>
      </c>
      <c r="P952" t="s">
        <v>8274</v>
      </c>
      <c r="Q952" t="s">
        <v>8276</v>
      </c>
      <c r="R952" s="10">
        <f t="shared" si="56"/>
        <v>42356.54237268518</v>
      </c>
      <c r="S952" s="10">
        <f t="shared" si="57"/>
        <v>42386.54237268518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8"/>
        <v>38.39</v>
      </c>
      <c r="O953" s="6">
        <f t="shared" si="59"/>
        <v>158.63636363636363</v>
      </c>
      <c r="P953" t="s">
        <v>8274</v>
      </c>
      <c r="Q953" t="s">
        <v>8276</v>
      </c>
      <c r="R953" s="10">
        <f t="shared" si="56"/>
        <v>42480.445277777777</v>
      </c>
      <c r="S953" s="10">
        <f t="shared" si="57"/>
        <v>42525.445277777777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8"/>
        <v>39.942857142857143</v>
      </c>
      <c r="O954" s="6">
        <f t="shared" si="59"/>
        <v>99.857142857142861</v>
      </c>
      <c r="P954" t="s">
        <v>8274</v>
      </c>
      <c r="Q954" t="s">
        <v>8276</v>
      </c>
      <c r="R954" s="10">
        <f t="shared" si="56"/>
        <v>42662.405231481483</v>
      </c>
      <c r="S954" s="10">
        <f t="shared" si="57"/>
        <v>42692.44689814814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8"/>
        <v>0.84</v>
      </c>
      <c r="O955" s="6">
        <f t="shared" si="59"/>
        <v>25.2</v>
      </c>
      <c r="P955" t="s">
        <v>8274</v>
      </c>
      <c r="Q955" t="s">
        <v>8276</v>
      </c>
      <c r="R955" s="10">
        <f t="shared" si="56"/>
        <v>41998.956006944441</v>
      </c>
      <c r="S955" s="10">
        <f t="shared" si="57"/>
        <v>42028.956006944441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8"/>
        <v>43.406666666666666</v>
      </c>
      <c r="O956" s="6">
        <f t="shared" si="59"/>
        <v>89.191780821917803</v>
      </c>
      <c r="P956" t="s">
        <v>8274</v>
      </c>
      <c r="Q956" t="s">
        <v>8276</v>
      </c>
      <c r="R956" s="10">
        <f t="shared" si="56"/>
        <v>42194.625451388885</v>
      </c>
      <c r="S956" s="10">
        <f t="shared" si="57"/>
        <v>42236.625451388885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8"/>
        <v>5.6613333333333333</v>
      </c>
      <c r="O957" s="6">
        <f t="shared" si="59"/>
        <v>182.6236559139785</v>
      </c>
      <c r="P957" t="s">
        <v>8274</v>
      </c>
      <c r="Q957" t="s">
        <v>8276</v>
      </c>
      <c r="R957" s="10">
        <f t="shared" si="56"/>
        <v>42586.086805555555</v>
      </c>
      <c r="S957" s="10">
        <f t="shared" si="57"/>
        <v>42626.086805555555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8"/>
        <v>1.722</v>
      </c>
      <c r="O958" s="6">
        <f t="shared" si="59"/>
        <v>50.647058823529413</v>
      </c>
      <c r="P958" t="s">
        <v>8274</v>
      </c>
      <c r="Q958" t="s">
        <v>8276</v>
      </c>
      <c r="R958" s="10">
        <f t="shared" si="56"/>
        <v>42060.705543981479</v>
      </c>
      <c r="S958" s="10">
        <f t="shared" si="57"/>
        <v>42120.663877314808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8"/>
        <v>1.9416666666666664</v>
      </c>
      <c r="O959" s="6">
        <f t="shared" si="59"/>
        <v>33.285714285714285</v>
      </c>
      <c r="P959" t="s">
        <v>8274</v>
      </c>
      <c r="Q959" t="s">
        <v>8276</v>
      </c>
      <c r="R959" s="10">
        <f t="shared" si="56"/>
        <v>42660.344131944446</v>
      </c>
      <c r="S959" s="10">
        <f t="shared" si="57"/>
        <v>42691.385798611103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8"/>
        <v>11.328275684711327</v>
      </c>
      <c r="O960" s="6">
        <f t="shared" si="59"/>
        <v>51.823529411764703</v>
      </c>
      <c r="P960" t="s">
        <v>8274</v>
      </c>
      <c r="Q960" t="s">
        <v>8276</v>
      </c>
      <c r="R960" s="10">
        <f t="shared" si="56"/>
        <v>42082.594479166662</v>
      </c>
      <c r="S960" s="10">
        <f t="shared" si="57"/>
        <v>42103.999305555553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8"/>
        <v>38.86</v>
      </c>
      <c r="O961" s="6">
        <f t="shared" si="59"/>
        <v>113.62573099415205</v>
      </c>
      <c r="P961" t="s">
        <v>8274</v>
      </c>
      <c r="Q961" t="s">
        <v>8276</v>
      </c>
      <c r="R961" s="10">
        <f t="shared" si="56"/>
        <v>41992.96603009259</v>
      </c>
      <c r="S961" s="10">
        <f t="shared" si="57"/>
        <v>42022.96603009259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8"/>
        <v>46.100628930817614</v>
      </c>
      <c r="O962" s="6">
        <f t="shared" si="59"/>
        <v>136.46276595744681</v>
      </c>
      <c r="P962" t="s">
        <v>8274</v>
      </c>
      <c r="Q962" t="s">
        <v>8276</v>
      </c>
      <c r="R962" s="10">
        <f t="shared" ref="R962:R1025" si="60">(J962/86400)+25569+(-5/24)</f>
        <v>42766.41846064815</v>
      </c>
      <c r="S962" s="10">
        <f t="shared" ref="S962:S1025" si="61">(I962/86400)+25569+(-5/24)</f>
        <v>42808.376793981479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2">E963/D963*100</f>
        <v>42.188421052631583</v>
      </c>
      <c r="O963" s="6">
        <f t="shared" ref="O963:O1026" si="63">E963/L963</f>
        <v>364.35454545454547</v>
      </c>
      <c r="P963" t="s">
        <v>8274</v>
      </c>
      <c r="Q963" t="s">
        <v>8276</v>
      </c>
      <c r="R963" s="10">
        <f t="shared" si="60"/>
        <v>42740.485358796293</v>
      </c>
      <c r="S963" s="10">
        <f t="shared" si="61"/>
        <v>42786.583333333336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2"/>
        <v>28.48</v>
      </c>
      <c r="O964" s="6">
        <f t="shared" si="63"/>
        <v>19.243243243243242</v>
      </c>
      <c r="P964" t="s">
        <v>8274</v>
      </c>
      <c r="Q964" t="s">
        <v>8276</v>
      </c>
      <c r="R964" s="10">
        <f t="shared" si="60"/>
        <v>42373.504085648143</v>
      </c>
      <c r="S964" s="10">
        <f t="shared" si="61"/>
        <v>42411.504085648143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2"/>
        <v>1.077142857142857</v>
      </c>
      <c r="O965" s="6">
        <f t="shared" si="63"/>
        <v>41.888888888888886</v>
      </c>
      <c r="P965" t="s">
        <v>8274</v>
      </c>
      <c r="Q965" t="s">
        <v>8276</v>
      </c>
      <c r="R965" s="10">
        <f t="shared" si="60"/>
        <v>42625.427303240744</v>
      </c>
      <c r="S965" s="10">
        <f t="shared" si="61"/>
        <v>42660.427303240744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2"/>
        <v>0.79909090909090907</v>
      </c>
      <c r="O966" s="6">
        <f t="shared" si="63"/>
        <v>30.310344827586206</v>
      </c>
      <c r="P966" t="s">
        <v>8274</v>
      </c>
      <c r="Q966" t="s">
        <v>8276</v>
      </c>
      <c r="R966" s="10">
        <f t="shared" si="60"/>
        <v>42208.420358796291</v>
      </c>
      <c r="S966" s="10">
        <f t="shared" si="61"/>
        <v>42248.420358796291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2"/>
        <v>1.1919999999999999</v>
      </c>
      <c r="O967" s="6">
        <f t="shared" si="63"/>
        <v>49.666666666666664</v>
      </c>
      <c r="P967" t="s">
        <v>8274</v>
      </c>
      <c r="Q967" t="s">
        <v>8276</v>
      </c>
      <c r="R967" s="10">
        <f t="shared" si="60"/>
        <v>42636.808402777773</v>
      </c>
      <c r="S967" s="10">
        <f t="shared" si="61"/>
        <v>42668.957638888889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2"/>
        <v>14.799999999999999</v>
      </c>
      <c r="O968" s="6">
        <f t="shared" si="63"/>
        <v>59.2</v>
      </c>
      <c r="P968" t="s">
        <v>8274</v>
      </c>
      <c r="Q968" t="s">
        <v>8276</v>
      </c>
      <c r="R968" s="10">
        <f t="shared" si="60"/>
        <v>42619.427453703705</v>
      </c>
      <c r="S968" s="10">
        <f t="shared" si="61"/>
        <v>42649.427453703705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2"/>
        <v>17.810000000000002</v>
      </c>
      <c r="O969" s="6">
        <f t="shared" si="63"/>
        <v>43.97530864197531</v>
      </c>
      <c r="P969" t="s">
        <v>8274</v>
      </c>
      <c r="Q969" t="s">
        <v>8276</v>
      </c>
      <c r="R969" s="10">
        <f t="shared" si="60"/>
        <v>42422.045995370368</v>
      </c>
      <c r="S969" s="10">
        <f t="shared" si="61"/>
        <v>42482.004328703704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2"/>
        <v>1.325</v>
      </c>
      <c r="O970" s="6">
        <f t="shared" si="63"/>
        <v>26.5</v>
      </c>
      <c r="P970" t="s">
        <v>8274</v>
      </c>
      <c r="Q970" t="s">
        <v>8276</v>
      </c>
      <c r="R970" s="10">
        <f t="shared" si="60"/>
        <v>41836.639282407406</v>
      </c>
      <c r="S970" s="10">
        <f t="shared" si="61"/>
        <v>41866.639282407406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2"/>
        <v>46.666666666666664</v>
      </c>
      <c r="O971" s="6">
        <f t="shared" si="63"/>
        <v>1272.7272727272727</v>
      </c>
      <c r="P971" t="s">
        <v>8274</v>
      </c>
      <c r="Q971" t="s">
        <v>8276</v>
      </c>
      <c r="R971" s="10">
        <f t="shared" si="60"/>
        <v>42742.094988425924</v>
      </c>
      <c r="S971" s="10">
        <f t="shared" si="61"/>
        <v>42775.094988425924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2"/>
        <v>45.92</v>
      </c>
      <c r="O972" s="6">
        <f t="shared" si="63"/>
        <v>164</v>
      </c>
      <c r="P972" t="s">
        <v>8274</v>
      </c>
      <c r="Q972" t="s">
        <v>8276</v>
      </c>
      <c r="R972" s="10">
        <f t="shared" si="60"/>
        <v>42721.012187499997</v>
      </c>
      <c r="S972" s="10">
        <f t="shared" si="61"/>
        <v>42757.999305555553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2"/>
        <v>0.22599999999999998</v>
      </c>
      <c r="O973" s="6">
        <f t="shared" si="63"/>
        <v>45.2</v>
      </c>
      <c r="P973" t="s">
        <v>8274</v>
      </c>
      <c r="Q973" t="s">
        <v>8276</v>
      </c>
      <c r="R973" s="10">
        <f t="shared" si="60"/>
        <v>42111.500694444439</v>
      </c>
      <c r="S973" s="10">
        <f t="shared" si="61"/>
        <v>42156.500694444439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2"/>
        <v>34.625</v>
      </c>
      <c r="O974" s="6">
        <f t="shared" si="63"/>
        <v>153.88888888888889</v>
      </c>
      <c r="P974" t="s">
        <v>8274</v>
      </c>
      <c r="Q974" t="s">
        <v>8276</v>
      </c>
      <c r="R974" s="10">
        <f t="shared" si="60"/>
        <v>41856.657384259255</v>
      </c>
      <c r="S974" s="10">
        <f t="shared" si="61"/>
        <v>41886.082638888889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2"/>
        <v>2.0549999999999997</v>
      </c>
      <c r="O975" s="6">
        <f t="shared" si="63"/>
        <v>51.375</v>
      </c>
      <c r="P975" t="s">
        <v>8274</v>
      </c>
      <c r="Q975" t="s">
        <v>8276</v>
      </c>
      <c r="R975" s="10">
        <f t="shared" si="60"/>
        <v>42256.806631944441</v>
      </c>
      <c r="S975" s="10">
        <f t="shared" si="61"/>
        <v>42316.848298611112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2"/>
        <v>0.55999999999999994</v>
      </c>
      <c r="O976" s="6">
        <f t="shared" si="63"/>
        <v>93.333333333333329</v>
      </c>
      <c r="P976" t="s">
        <v>8274</v>
      </c>
      <c r="Q976" t="s">
        <v>8276</v>
      </c>
      <c r="R976" s="10">
        <f t="shared" si="60"/>
        <v>42424.541157407402</v>
      </c>
      <c r="S976" s="10">
        <f t="shared" si="61"/>
        <v>42454.499490740738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2"/>
        <v>2.6069999999999998</v>
      </c>
      <c r="O977" s="6">
        <f t="shared" si="63"/>
        <v>108.625</v>
      </c>
      <c r="P977" t="s">
        <v>8274</v>
      </c>
      <c r="Q977" t="s">
        <v>8276</v>
      </c>
      <c r="R977" s="10">
        <f t="shared" si="60"/>
        <v>42489.488252314812</v>
      </c>
      <c r="S977" s="10">
        <f t="shared" si="61"/>
        <v>42549.488252314812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2"/>
        <v>1.9259999999999999</v>
      </c>
      <c r="O978" s="6">
        <f t="shared" si="63"/>
        <v>160.5</v>
      </c>
      <c r="P978" t="s">
        <v>8274</v>
      </c>
      <c r="Q978" t="s">
        <v>8276</v>
      </c>
      <c r="R978" s="10">
        <f t="shared" si="60"/>
        <v>42184.850659722222</v>
      </c>
      <c r="S978" s="10">
        <f t="shared" si="61"/>
        <v>42229.850659722222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2"/>
        <v>33.666666666666664</v>
      </c>
      <c r="O979" s="6">
        <f t="shared" si="63"/>
        <v>75.75</v>
      </c>
      <c r="P979" t="s">
        <v>8274</v>
      </c>
      <c r="Q979" t="s">
        <v>8276</v>
      </c>
      <c r="R979" s="10">
        <f t="shared" si="60"/>
        <v>42391.733761574076</v>
      </c>
      <c r="S979" s="10">
        <f t="shared" si="61"/>
        <v>42421.733761574076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2"/>
        <v>56.263267182990241</v>
      </c>
      <c r="O980" s="6">
        <f t="shared" si="63"/>
        <v>790.83739837398377</v>
      </c>
      <c r="P980" t="s">
        <v>8274</v>
      </c>
      <c r="Q980" t="s">
        <v>8276</v>
      </c>
      <c r="R980" s="10">
        <f t="shared" si="60"/>
        <v>42395.100706018515</v>
      </c>
      <c r="S980" s="10">
        <f t="shared" si="61"/>
        <v>42425.100706018515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2"/>
        <v>82.817599999999999</v>
      </c>
      <c r="O981" s="6">
        <f t="shared" si="63"/>
        <v>301.93916666666667</v>
      </c>
      <c r="P981" t="s">
        <v>8274</v>
      </c>
      <c r="Q981" t="s">
        <v>8276</v>
      </c>
      <c r="R981" s="10">
        <f t="shared" si="60"/>
        <v>42506.208657407406</v>
      </c>
      <c r="S981" s="10">
        <f t="shared" si="61"/>
        <v>42541.582638888889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2"/>
        <v>14.860000000000001</v>
      </c>
      <c r="O982" s="6">
        <f t="shared" si="63"/>
        <v>47.935483870967744</v>
      </c>
      <c r="P982" t="s">
        <v>8274</v>
      </c>
      <c r="Q982" t="s">
        <v>8276</v>
      </c>
      <c r="R982" s="10">
        <f t="shared" si="60"/>
        <v>41928.695856481478</v>
      </c>
      <c r="S982" s="10">
        <f t="shared" si="61"/>
        <v>41973.737523148149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2"/>
        <v>1.2375123751237513E-2</v>
      </c>
      <c r="O983" s="6">
        <f t="shared" si="63"/>
        <v>2.75</v>
      </c>
      <c r="P983" t="s">
        <v>8274</v>
      </c>
      <c r="Q983" t="s">
        <v>8276</v>
      </c>
      <c r="R983" s="10">
        <f t="shared" si="60"/>
        <v>41830.738680555551</v>
      </c>
      <c r="S983" s="10">
        <f t="shared" si="61"/>
        <v>41860.738680555551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2"/>
        <v>1.7142857142857144E-2</v>
      </c>
      <c r="O984" s="6">
        <f t="shared" si="63"/>
        <v>1</v>
      </c>
      <c r="P984" t="s">
        <v>8274</v>
      </c>
      <c r="Q984" t="s">
        <v>8276</v>
      </c>
      <c r="R984" s="10">
        <f t="shared" si="60"/>
        <v>42615.544976851852</v>
      </c>
      <c r="S984" s="10">
        <f t="shared" si="61"/>
        <v>42645.544976851852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2"/>
        <v>29.506136117214709</v>
      </c>
      <c r="O985" s="6">
        <f t="shared" si="63"/>
        <v>171.79329608938548</v>
      </c>
      <c r="P985" t="s">
        <v>8274</v>
      </c>
      <c r="Q985" t="s">
        <v>8276</v>
      </c>
      <c r="R985" s="10">
        <f t="shared" si="60"/>
        <v>42574.459317129622</v>
      </c>
      <c r="S985" s="10">
        <f t="shared" si="61"/>
        <v>42605.662499999999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2"/>
        <v>1.06</v>
      </c>
      <c r="O986" s="6">
        <f t="shared" si="63"/>
        <v>35.333333333333336</v>
      </c>
      <c r="P986" t="s">
        <v>8274</v>
      </c>
      <c r="Q986" t="s">
        <v>8276</v>
      </c>
      <c r="R986" s="10">
        <f t="shared" si="60"/>
        <v>42060.907499999994</v>
      </c>
      <c r="S986" s="10">
        <f t="shared" si="61"/>
        <v>42090.86583333333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2"/>
        <v>6.293333333333333</v>
      </c>
      <c r="O987" s="6">
        <f t="shared" si="63"/>
        <v>82.086956521739125</v>
      </c>
      <c r="P987" t="s">
        <v>8274</v>
      </c>
      <c r="Q987" t="s">
        <v>8276</v>
      </c>
      <c r="R987" s="10">
        <f t="shared" si="60"/>
        <v>42339.759375000001</v>
      </c>
      <c r="S987" s="10">
        <f t="shared" si="61"/>
        <v>42369.749999999993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2"/>
        <v>12.75</v>
      </c>
      <c r="O988" s="6">
        <f t="shared" si="63"/>
        <v>110.8695652173913</v>
      </c>
      <c r="P988" t="s">
        <v>8274</v>
      </c>
      <c r="Q988" t="s">
        <v>8276</v>
      </c>
      <c r="R988" s="10">
        <f t="shared" si="60"/>
        <v>42324.559027777774</v>
      </c>
      <c r="S988" s="10">
        <f t="shared" si="61"/>
        <v>42378.791666666664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2"/>
        <v>13.22</v>
      </c>
      <c r="O989" s="6">
        <f t="shared" si="63"/>
        <v>161.21951219512195</v>
      </c>
      <c r="P989" t="s">
        <v>8274</v>
      </c>
      <c r="Q989" t="s">
        <v>8276</v>
      </c>
      <c r="R989" s="10">
        <f t="shared" si="60"/>
        <v>41773.086226851847</v>
      </c>
      <c r="S989" s="10">
        <f t="shared" si="61"/>
        <v>41813.086226851847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2"/>
        <v>0</v>
      </c>
      <c r="O990" s="6" t="e">
        <f t="shared" si="63"/>
        <v>#DIV/0!</v>
      </c>
      <c r="P990" t="s">
        <v>8274</v>
      </c>
      <c r="Q990" t="s">
        <v>8276</v>
      </c>
      <c r="R990" s="10">
        <f t="shared" si="60"/>
        <v>42614.148437499993</v>
      </c>
      <c r="S990" s="10">
        <f t="shared" si="61"/>
        <v>42644.148437499993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2"/>
        <v>16.77</v>
      </c>
      <c r="O991" s="6">
        <f t="shared" si="63"/>
        <v>52.40625</v>
      </c>
      <c r="P991" t="s">
        <v>8274</v>
      </c>
      <c r="Q991" t="s">
        <v>8276</v>
      </c>
      <c r="R991" s="10">
        <f t="shared" si="60"/>
        <v>42611.725636574069</v>
      </c>
      <c r="S991" s="10">
        <f t="shared" si="61"/>
        <v>42641.725636574069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2"/>
        <v>0.104</v>
      </c>
      <c r="O992" s="6">
        <f t="shared" si="63"/>
        <v>13</v>
      </c>
      <c r="P992" t="s">
        <v>8274</v>
      </c>
      <c r="Q992" t="s">
        <v>8276</v>
      </c>
      <c r="R992" s="10">
        <f t="shared" si="60"/>
        <v>41855.575972222221</v>
      </c>
      <c r="S992" s="10">
        <f t="shared" si="61"/>
        <v>41885.575972222221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2"/>
        <v>4.24</v>
      </c>
      <c r="O993" s="6">
        <f t="shared" si="63"/>
        <v>30.285714285714285</v>
      </c>
      <c r="P993" t="s">
        <v>8274</v>
      </c>
      <c r="Q993" t="s">
        <v>8276</v>
      </c>
      <c r="R993" s="10">
        <f t="shared" si="60"/>
        <v>42538.548472222225</v>
      </c>
      <c r="S993" s="10">
        <f t="shared" si="61"/>
        <v>42563.57708333333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2"/>
        <v>0.46699999999999997</v>
      </c>
      <c r="O994" s="6">
        <f t="shared" si="63"/>
        <v>116.75</v>
      </c>
      <c r="P994" t="s">
        <v>8274</v>
      </c>
      <c r="Q994" t="s">
        <v>8276</v>
      </c>
      <c r="R994" s="10">
        <f t="shared" si="60"/>
        <v>42437.71665509259</v>
      </c>
      <c r="S994" s="10">
        <f t="shared" si="61"/>
        <v>42497.674988425926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2"/>
        <v>25.087142857142858</v>
      </c>
      <c r="O995" s="6">
        <f t="shared" si="63"/>
        <v>89.59693877551021</v>
      </c>
      <c r="P995" t="s">
        <v>8274</v>
      </c>
      <c r="Q995" t="s">
        <v>8276</v>
      </c>
      <c r="R995" s="10">
        <f t="shared" si="60"/>
        <v>42652.756574074076</v>
      </c>
      <c r="S995" s="10">
        <f t="shared" si="61"/>
        <v>42685.999999999993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2"/>
        <v>2.3345000000000002</v>
      </c>
      <c r="O996" s="6">
        <f t="shared" si="63"/>
        <v>424.45454545454544</v>
      </c>
      <c r="P996" t="s">
        <v>8274</v>
      </c>
      <c r="Q996" t="s">
        <v>8276</v>
      </c>
      <c r="R996" s="10">
        <f t="shared" si="60"/>
        <v>41921.054745370369</v>
      </c>
      <c r="S996" s="10">
        <f t="shared" si="61"/>
        <v>41973.749305555553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2"/>
        <v>7.26</v>
      </c>
      <c r="O997" s="6">
        <f t="shared" si="63"/>
        <v>80.666666666666671</v>
      </c>
      <c r="P997" t="s">
        <v>8274</v>
      </c>
      <c r="Q997" t="s">
        <v>8276</v>
      </c>
      <c r="R997" s="10">
        <f t="shared" si="60"/>
        <v>41947.732407407406</v>
      </c>
      <c r="S997" s="10">
        <f t="shared" si="61"/>
        <v>41972.458333333336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2"/>
        <v>1.625</v>
      </c>
      <c r="O998" s="6">
        <f t="shared" si="63"/>
        <v>13</v>
      </c>
      <c r="P998" t="s">
        <v>8274</v>
      </c>
      <c r="Q998" t="s">
        <v>8276</v>
      </c>
      <c r="R998" s="10">
        <f t="shared" si="60"/>
        <v>41817.658101851848</v>
      </c>
      <c r="S998" s="10">
        <f t="shared" si="61"/>
        <v>41847.435416666667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2"/>
        <v>1.3</v>
      </c>
      <c r="O999" s="6">
        <f t="shared" si="63"/>
        <v>8.125</v>
      </c>
      <c r="P999" t="s">
        <v>8274</v>
      </c>
      <c r="Q999" t="s">
        <v>8276</v>
      </c>
      <c r="R999" s="10">
        <f t="shared" si="60"/>
        <v>41940.894641203704</v>
      </c>
      <c r="S999" s="10">
        <f t="shared" si="61"/>
        <v>41970.936307870368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2"/>
        <v>58.558333333333337</v>
      </c>
      <c r="O1000" s="6">
        <f t="shared" si="63"/>
        <v>153.42794759825327</v>
      </c>
      <c r="P1000" t="s">
        <v>8274</v>
      </c>
      <c r="Q1000" t="s">
        <v>8276</v>
      </c>
      <c r="R1000" s="10">
        <f t="shared" si="60"/>
        <v>42281.960659722223</v>
      </c>
      <c r="S1000" s="10">
        <f t="shared" si="61"/>
        <v>42327.002326388887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2"/>
        <v>7.7886666666666677</v>
      </c>
      <c r="O1001" s="6">
        <f t="shared" si="63"/>
        <v>292.07499999999999</v>
      </c>
      <c r="P1001" t="s">
        <v>8274</v>
      </c>
      <c r="Q1001" t="s">
        <v>8276</v>
      </c>
      <c r="R1001" s="10">
        <f t="shared" si="60"/>
        <v>41926.091319444444</v>
      </c>
      <c r="S1001" s="10">
        <f t="shared" si="61"/>
        <v>41956.126388888886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2"/>
        <v>2.2157147647256061</v>
      </c>
      <c r="O1002" s="6">
        <f t="shared" si="63"/>
        <v>3304</v>
      </c>
      <c r="P1002" t="s">
        <v>8274</v>
      </c>
      <c r="Q1002" t="s">
        <v>8276</v>
      </c>
      <c r="R1002" s="10">
        <f t="shared" si="60"/>
        <v>42748.851388888885</v>
      </c>
      <c r="S1002" s="10">
        <f t="shared" si="61"/>
        <v>42808.80972222222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2"/>
        <v>104</v>
      </c>
      <c r="O1003" s="6">
        <f t="shared" si="63"/>
        <v>1300</v>
      </c>
      <c r="P1003" t="s">
        <v>8274</v>
      </c>
      <c r="Q1003" t="s">
        <v>8276</v>
      </c>
      <c r="R1003" s="10">
        <f t="shared" si="60"/>
        <v>42720.511724537035</v>
      </c>
      <c r="S1003" s="10">
        <f t="shared" si="61"/>
        <v>42765.511724537035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2"/>
        <v>29.6029602960296</v>
      </c>
      <c r="O1004" s="6">
        <f t="shared" si="63"/>
        <v>134.54545454545453</v>
      </c>
      <c r="P1004" t="s">
        <v>8274</v>
      </c>
      <c r="Q1004" t="s">
        <v>8276</v>
      </c>
      <c r="R1004" s="10">
        <f t="shared" si="60"/>
        <v>42325.475856481477</v>
      </c>
      <c r="S1004" s="10">
        <f t="shared" si="61"/>
        <v>42355.040972222218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2"/>
        <v>16.055</v>
      </c>
      <c r="O1005" s="6">
        <f t="shared" si="63"/>
        <v>214.06666666666666</v>
      </c>
      <c r="P1005" t="s">
        <v>8274</v>
      </c>
      <c r="Q1005" t="s">
        <v>8276</v>
      </c>
      <c r="R1005" s="10">
        <f t="shared" si="60"/>
        <v>42780.500706018516</v>
      </c>
      <c r="S1005" s="10">
        <f t="shared" si="61"/>
        <v>42810.459039351852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2"/>
        <v>82.207999999999998</v>
      </c>
      <c r="O1006" s="6">
        <f t="shared" si="63"/>
        <v>216.33684210526314</v>
      </c>
      <c r="P1006" t="s">
        <v>8274</v>
      </c>
      <c r="Q1006" t="s">
        <v>8276</v>
      </c>
      <c r="R1006" s="10">
        <f t="shared" si="60"/>
        <v>42388.5003125</v>
      </c>
      <c r="S1006" s="10">
        <f t="shared" si="61"/>
        <v>42418.5003125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2"/>
        <v>75.051000000000002</v>
      </c>
      <c r="O1007" s="6">
        <f t="shared" si="63"/>
        <v>932.31055900621118</v>
      </c>
      <c r="P1007" t="s">
        <v>8274</v>
      </c>
      <c r="Q1007" t="s">
        <v>8276</v>
      </c>
      <c r="R1007" s="10">
        <f t="shared" si="60"/>
        <v>42276.41646990741</v>
      </c>
      <c r="S1007" s="10">
        <f t="shared" si="61"/>
        <v>42307.41646990741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2"/>
        <v>5.8500000000000005</v>
      </c>
      <c r="O1008" s="6">
        <f t="shared" si="63"/>
        <v>29.25</v>
      </c>
      <c r="P1008" t="s">
        <v>8274</v>
      </c>
      <c r="Q1008" t="s">
        <v>8276</v>
      </c>
      <c r="R1008" s="10">
        <f t="shared" si="60"/>
        <v>41976.83185185185</v>
      </c>
      <c r="S1008" s="10">
        <f t="shared" si="61"/>
        <v>41985.09097222222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2"/>
        <v>44.32</v>
      </c>
      <c r="O1009" s="6">
        <f t="shared" si="63"/>
        <v>174.94736842105263</v>
      </c>
      <c r="P1009" t="s">
        <v>8274</v>
      </c>
      <c r="Q1009" t="s">
        <v>8276</v>
      </c>
      <c r="R1009" s="10">
        <f t="shared" si="60"/>
        <v>42676.3752662037</v>
      </c>
      <c r="S1009" s="10">
        <f t="shared" si="61"/>
        <v>42718.416932870365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2"/>
        <v>0.26737967914438499</v>
      </c>
      <c r="O1010" s="6">
        <f t="shared" si="63"/>
        <v>250</v>
      </c>
      <c r="P1010" t="s">
        <v>8274</v>
      </c>
      <c r="Q1010" t="s">
        <v>8276</v>
      </c>
      <c r="R1010" s="10">
        <f t="shared" si="60"/>
        <v>42702.600868055553</v>
      </c>
      <c r="S1010" s="10">
        <f t="shared" si="61"/>
        <v>42732.600868055553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2"/>
        <v>13.13</v>
      </c>
      <c r="O1011" s="6">
        <f t="shared" si="63"/>
        <v>65</v>
      </c>
      <c r="P1011" t="s">
        <v>8274</v>
      </c>
      <c r="Q1011" t="s">
        <v>8276</v>
      </c>
      <c r="R1011" s="10">
        <f t="shared" si="60"/>
        <v>42510.396365740737</v>
      </c>
      <c r="S1011" s="10">
        <f t="shared" si="61"/>
        <v>42540.396365740737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2"/>
        <v>0.19088937093275488</v>
      </c>
      <c r="O1012" s="6">
        <f t="shared" si="63"/>
        <v>55</v>
      </c>
      <c r="P1012" t="s">
        <v>8274</v>
      </c>
      <c r="Q1012" t="s">
        <v>8276</v>
      </c>
      <c r="R1012" s="10">
        <f t="shared" si="60"/>
        <v>42561.621087962958</v>
      </c>
      <c r="S1012" s="10">
        <f t="shared" si="61"/>
        <v>42617.915972222218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2"/>
        <v>0.375</v>
      </c>
      <c r="O1013" s="6">
        <f t="shared" si="63"/>
        <v>75</v>
      </c>
      <c r="P1013" t="s">
        <v>8274</v>
      </c>
      <c r="Q1013" t="s">
        <v>8276</v>
      </c>
      <c r="R1013" s="10">
        <f t="shared" si="60"/>
        <v>41946.689756944441</v>
      </c>
      <c r="S1013" s="10">
        <f t="shared" si="61"/>
        <v>41991.689756944441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2"/>
        <v>21535.021000000001</v>
      </c>
      <c r="O1014" s="6">
        <f t="shared" si="63"/>
        <v>1389.3561935483872</v>
      </c>
      <c r="P1014" t="s">
        <v>8274</v>
      </c>
      <c r="Q1014" t="s">
        <v>8276</v>
      </c>
      <c r="R1014" s="10">
        <f t="shared" si="60"/>
        <v>42714.232083333329</v>
      </c>
      <c r="S1014" s="10">
        <f t="shared" si="61"/>
        <v>42759.232083333329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2"/>
        <v>34.527999999999999</v>
      </c>
      <c r="O1015" s="6">
        <f t="shared" si="63"/>
        <v>95.911111111111111</v>
      </c>
      <c r="P1015" t="s">
        <v>8274</v>
      </c>
      <c r="Q1015" t="s">
        <v>8276</v>
      </c>
      <c r="R1015" s="10">
        <f t="shared" si="60"/>
        <v>42339.625648148147</v>
      </c>
      <c r="S1015" s="10">
        <f t="shared" si="61"/>
        <v>42367.624999999993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2"/>
        <v>30.599999999999998</v>
      </c>
      <c r="O1016" s="6">
        <f t="shared" si="63"/>
        <v>191.25</v>
      </c>
      <c r="P1016" t="s">
        <v>8274</v>
      </c>
      <c r="Q1016" t="s">
        <v>8276</v>
      </c>
      <c r="R1016" s="10">
        <f t="shared" si="60"/>
        <v>41954.79415509259</v>
      </c>
      <c r="S1016" s="10">
        <f t="shared" si="61"/>
        <v>42004.79415509259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2"/>
        <v>2.666666666666667</v>
      </c>
      <c r="O1017" s="6">
        <f t="shared" si="63"/>
        <v>40</v>
      </c>
      <c r="P1017" t="s">
        <v>8274</v>
      </c>
      <c r="Q1017" t="s">
        <v>8276</v>
      </c>
      <c r="R1017" s="10">
        <f t="shared" si="60"/>
        <v>42303.670081018521</v>
      </c>
      <c r="S1017" s="10">
        <f t="shared" si="61"/>
        <v>42333.711747685178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2"/>
        <v>2.8420000000000001</v>
      </c>
      <c r="O1018" s="6">
        <f t="shared" si="63"/>
        <v>74.78947368421052</v>
      </c>
      <c r="P1018" t="s">
        <v>8274</v>
      </c>
      <c r="Q1018" t="s">
        <v>8276</v>
      </c>
      <c r="R1018" s="10">
        <f t="shared" si="60"/>
        <v>42421.898796296293</v>
      </c>
      <c r="S1018" s="10">
        <f t="shared" si="61"/>
        <v>42466.857129629629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2"/>
        <v>22.878799999999998</v>
      </c>
      <c r="O1019" s="6">
        <f t="shared" si="63"/>
        <v>161.11830985915492</v>
      </c>
      <c r="P1019" t="s">
        <v>8274</v>
      </c>
      <c r="Q1019" t="s">
        <v>8276</v>
      </c>
      <c r="R1019" s="10">
        <f t="shared" si="60"/>
        <v>42289.466840277775</v>
      </c>
      <c r="S1019" s="10">
        <f t="shared" si="61"/>
        <v>42329.508506944439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2"/>
        <v>3.105</v>
      </c>
      <c r="O1020" s="6">
        <f t="shared" si="63"/>
        <v>88.714285714285708</v>
      </c>
      <c r="P1020" t="s">
        <v>8274</v>
      </c>
      <c r="Q1020" t="s">
        <v>8276</v>
      </c>
      <c r="R1020" s="10">
        <f t="shared" si="60"/>
        <v>42535.283946759257</v>
      </c>
      <c r="S1020" s="10">
        <f t="shared" si="61"/>
        <v>42565.283946759257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2"/>
        <v>47.333333333333336</v>
      </c>
      <c r="O1021" s="6">
        <f t="shared" si="63"/>
        <v>53.25</v>
      </c>
      <c r="P1021" t="s">
        <v>8274</v>
      </c>
      <c r="Q1021" t="s">
        <v>8276</v>
      </c>
      <c r="R1021" s="10">
        <f t="shared" si="60"/>
        <v>42009.765613425923</v>
      </c>
      <c r="S1021" s="10">
        <f t="shared" si="61"/>
        <v>42039.765613425923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2"/>
        <v>205.54838709677421</v>
      </c>
      <c r="O1022" s="6">
        <f t="shared" si="63"/>
        <v>106.2</v>
      </c>
      <c r="P1022" t="s">
        <v>8280</v>
      </c>
      <c r="Q1022" t="s">
        <v>8285</v>
      </c>
      <c r="R1022" s="10">
        <f t="shared" si="60"/>
        <v>42126.861215277771</v>
      </c>
      <c r="S1022" s="10">
        <f t="shared" si="61"/>
        <v>42156.824305555558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2"/>
        <v>351.80366666666669</v>
      </c>
      <c r="O1023" s="6">
        <f t="shared" si="63"/>
        <v>22.079728033472804</v>
      </c>
      <c r="P1023" t="s">
        <v>8280</v>
      </c>
      <c r="Q1023" t="s">
        <v>8285</v>
      </c>
      <c r="R1023" s="10">
        <f t="shared" si="60"/>
        <v>42271.043645833335</v>
      </c>
      <c r="S1023" s="10">
        <f t="shared" si="61"/>
        <v>42293.958333333336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2"/>
        <v>114.9</v>
      </c>
      <c r="O1024" s="6">
        <f t="shared" si="63"/>
        <v>31.054054054054053</v>
      </c>
      <c r="P1024" t="s">
        <v>8280</v>
      </c>
      <c r="Q1024" t="s">
        <v>8285</v>
      </c>
      <c r="R1024" s="10">
        <f t="shared" si="60"/>
        <v>42111.438391203701</v>
      </c>
      <c r="S1024" s="10">
        <f t="shared" si="61"/>
        <v>42141.438391203701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2"/>
        <v>237.15</v>
      </c>
      <c r="O1025" s="6">
        <f t="shared" si="63"/>
        <v>36.206106870229007</v>
      </c>
      <c r="P1025" t="s">
        <v>8280</v>
      </c>
      <c r="Q1025" t="s">
        <v>8285</v>
      </c>
      <c r="R1025" s="10">
        <f t="shared" si="60"/>
        <v>42145.711354166669</v>
      </c>
      <c r="S1025" s="10">
        <f t="shared" si="61"/>
        <v>42175.711354166669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2"/>
        <v>118.63774999999998</v>
      </c>
      <c r="O1026" s="6">
        <f t="shared" si="63"/>
        <v>388.9762295081967</v>
      </c>
      <c r="P1026" t="s">
        <v>8280</v>
      </c>
      <c r="Q1026" t="s">
        <v>8285</v>
      </c>
      <c r="R1026" s="10">
        <f t="shared" ref="R1026:R1089" si="64">(J1026/86400)+25569+(-5/24)</f>
        <v>42370.372256944444</v>
      </c>
      <c r="S1026" s="10">
        <f t="shared" ref="S1026:S1089" si="65">(I1026/86400)+25569+(-5/24)</f>
        <v>42400.372256944444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6">E1027/D1027*100</f>
        <v>109.92831428571431</v>
      </c>
      <c r="O1027" s="6">
        <f t="shared" ref="O1027:O1090" si="67">E1027/L1027</f>
        <v>71.848571428571432</v>
      </c>
      <c r="P1027" t="s">
        <v>8280</v>
      </c>
      <c r="Q1027" t="s">
        <v>8285</v>
      </c>
      <c r="R1027" s="10">
        <f t="shared" si="64"/>
        <v>42049.625428240739</v>
      </c>
      <c r="S1027" s="10">
        <f t="shared" si="65"/>
        <v>42079.583761574067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6"/>
        <v>100.00828571428571</v>
      </c>
      <c r="O1028" s="6">
        <f t="shared" si="67"/>
        <v>57.381803278688523</v>
      </c>
      <c r="P1028" t="s">
        <v>8280</v>
      </c>
      <c r="Q1028" t="s">
        <v>8285</v>
      </c>
      <c r="R1028" s="10">
        <f t="shared" si="64"/>
        <v>42426.199259259258</v>
      </c>
      <c r="S1028" s="10">
        <f t="shared" si="65"/>
        <v>42460.157592592594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6"/>
        <v>103.09292094387415</v>
      </c>
      <c r="O1029" s="6">
        <f t="shared" si="67"/>
        <v>69.666666666666671</v>
      </c>
      <c r="P1029" t="s">
        <v>8280</v>
      </c>
      <c r="Q1029" t="s">
        <v>8285</v>
      </c>
      <c r="R1029" s="10">
        <f t="shared" si="64"/>
        <v>41904.825775462959</v>
      </c>
      <c r="S1029" s="10">
        <f t="shared" si="65"/>
        <v>41934.825775462959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6"/>
        <v>117.27000000000001</v>
      </c>
      <c r="O1030" s="6">
        <f t="shared" si="67"/>
        <v>45.988235294117644</v>
      </c>
      <c r="P1030" t="s">
        <v>8280</v>
      </c>
      <c r="Q1030" t="s">
        <v>8285</v>
      </c>
      <c r="R1030" s="10">
        <f t="shared" si="64"/>
        <v>42755.419039351851</v>
      </c>
      <c r="S1030" s="10">
        <f t="shared" si="65"/>
        <v>42800.624999999993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6"/>
        <v>111.75999999999999</v>
      </c>
      <c r="O1031" s="6">
        <f t="shared" si="67"/>
        <v>79.262411347517727</v>
      </c>
      <c r="P1031" t="s">
        <v>8280</v>
      </c>
      <c r="Q1031" t="s">
        <v>8285</v>
      </c>
      <c r="R1031" s="10">
        <f t="shared" si="64"/>
        <v>42044.503553240742</v>
      </c>
      <c r="S1031" s="10">
        <f t="shared" si="65"/>
        <v>42098.707638888889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6"/>
        <v>342.09999999999997</v>
      </c>
      <c r="O1032" s="6">
        <f t="shared" si="67"/>
        <v>43.031446540880502</v>
      </c>
      <c r="P1032" t="s">
        <v>8280</v>
      </c>
      <c r="Q1032" t="s">
        <v>8285</v>
      </c>
      <c r="R1032" s="10">
        <f t="shared" si="64"/>
        <v>42611.274872685179</v>
      </c>
      <c r="S1032" s="10">
        <f t="shared" si="65"/>
        <v>42625.274872685179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6"/>
        <v>107.4</v>
      </c>
      <c r="O1033" s="6">
        <f t="shared" si="67"/>
        <v>108.48484848484848</v>
      </c>
      <c r="P1033" t="s">
        <v>8280</v>
      </c>
      <c r="Q1033" t="s">
        <v>8285</v>
      </c>
      <c r="R1033" s="10">
        <f t="shared" si="64"/>
        <v>42324.555671296293</v>
      </c>
      <c r="S1033" s="10">
        <f t="shared" si="65"/>
        <v>42354.555671296293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6"/>
        <v>108.49703703703703</v>
      </c>
      <c r="O1034" s="6">
        <f t="shared" si="67"/>
        <v>61.029583333333335</v>
      </c>
      <c r="P1034" t="s">
        <v>8280</v>
      </c>
      <c r="Q1034" t="s">
        <v>8285</v>
      </c>
      <c r="R1034" s="10">
        <f t="shared" si="64"/>
        <v>42514.458622685182</v>
      </c>
      <c r="S1034" s="10">
        <f t="shared" si="65"/>
        <v>42544.458622685182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6"/>
        <v>102.86144578313252</v>
      </c>
      <c r="O1035" s="6">
        <f t="shared" si="67"/>
        <v>50.592592592592595</v>
      </c>
      <c r="P1035" t="s">
        <v>8280</v>
      </c>
      <c r="Q1035" t="s">
        <v>8285</v>
      </c>
      <c r="R1035" s="10">
        <f t="shared" si="64"/>
        <v>42688.52407407407</v>
      </c>
      <c r="S1035" s="10">
        <f t="shared" si="65"/>
        <v>42716.52407407407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6"/>
        <v>130.0018</v>
      </c>
      <c r="O1036" s="6">
        <f t="shared" si="67"/>
        <v>39.157168674698795</v>
      </c>
      <c r="P1036" t="s">
        <v>8280</v>
      </c>
      <c r="Q1036" t="s">
        <v>8285</v>
      </c>
      <c r="R1036" s="10">
        <f t="shared" si="64"/>
        <v>42554.958379629628</v>
      </c>
      <c r="S1036" s="10">
        <f t="shared" si="65"/>
        <v>42586.957638888889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6"/>
        <v>107.65217391304347</v>
      </c>
      <c r="O1037" s="6">
        <f t="shared" si="67"/>
        <v>65.15789473684211</v>
      </c>
      <c r="P1037" t="s">
        <v>8280</v>
      </c>
      <c r="Q1037" t="s">
        <v>8285</v>
      </c>
      <c r="R1037" s="10">
        <f t="shared" si="64"/>
        <v>42016.43310185185</v>
      </c>
      <c r="S1037" s="10">
        <f t="shared" si="65"/>
        <v>42046.43310185185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6"/>
        <v>112.36044444444444</v>
      </c>
      <c r="O1038" s="6">
        <f t="shared" si="67"/>
        <v>23.963127962085309</v>
      </c>
      <c r="P1038" t="s">
        <v>8280</v>
      </c>
      <c r="Q1038" t="s">
        <v>8285</v>
      </c>
      <c r="R1038" s="10">
        <f t="shared" si="64"/>
        <v>41249.240624999999</v>
      </c>
      <c r="S1038" s="10">
        <f t="shared" si="65"/>
        <v>41281.125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6"/>
        <v>102.1</v>
      </c>
      <c r="O1039" s="6">
        <f t="shared" si="67"/>
        <v>48.61904761904762</v>
      </c>
      <c r="P1039" t="s">
        <v>8280</v>
      </c>
      <c r="Q1039" t="s">
        <v>8285</v>
      </c>
      <c r="R1039" s="10">
        <f t="shared" si="64"/>
        <v>42119.61414351852</v>
      </c>
      <c r="S1039" s="10">
        <f t="shared" si="65"/>
        <v>42141.999999999993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6"/>
        <v>145.33333333333334</v>
      </c>
      <c r="O1040" s="6">
        <f t="shared" si="67"/>
        <v>35.73770491803279</v>
      </c>
      <c r="P1040" t="s">
        <v>8280</v>
      </c>
      <c r="Q1040" t="s">
        <v>8285</v>
      </c>
      <c r="R1040" s="10">
        <f t="shared" si="64"/>
        <v>42418.023414351854</v>
      </c>
      <c r="S1040" s="10">
        <f t="shared" si="65"/>
        <v>42447.981747685182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6"/>
        <v>128.19999999999999</v>
      </c>
      <c r="O1041" s="6">
        <f t="shared" si="67"/>
        <v>21.366666666666667</v>
      </c>
      <c r="P1041" t="s">
        <v>8280</v>
      </c>
      <c r="Q1041" t="s">
        <v>8285</v>
      </c>
      <c r="R1041" s="10">
        <f t="shared" si="64"/>
        <v>42691.900995370372</v>
      </c>
      <c r="S1041" s="10">
        <f t="shared" si="65"/>
        <v>42717.124305555553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6"/>
        <v>0.29411764705882354</v>
      </c>
      <c r="O1042" s="6">
        <f t="shared" si="67"/>
        <v>250</v>
      </c>
      <c r="P1042" t="s">
        <v>8286</v>
      </c>
      <c r="Q1042" t="s">
        <v>8287</v>
      </c>
      <c r="R1042" s="10">
        <f t="shared" si="64"/>
        <v>42579.500104166662</v>
      </c>
      <c r="S1042" s="10">
        <f t="shared" si="65"/>
        <v>42609.500104166662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6"/>
        <v>0</v>
      </c>
      <c r="O1043" s="6" t="e">
        <f t="shared" si="67"/>
        <v>#DIV/0!</v>
      </c>
      <c r="P1043" t="s">
        <v>8286</v>
      </c>
      <c r="Q1043" t="s">
        <v>8287</v>
      </c>
      <c r="R1043" s="10">
        <f t="shared" si="64"/>
        <v>41830.851759259254</v>
      </c>
      <c r="S1043" s="10">
        <f t="shared" si="65"/>
        <v>41850.851759259254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6"/>
        <v>1.5384615384615385</v>
      </c>
      <c r="O1044" s="6">
        <f t="shared" si="67"/>
        <v>10</v>
      </c>
      <c r="P1044" t="s">
        <v>8286</v>
      </c>
      <c r="Q1044" t="s">
        <v>8287</v>
      </c>
      <c r="R1044" s="10">
        <f t="shared" si="64"/>
        <v>41851.487824074073</v>
      </c>
      <c r="S1044" s="10">
        <f t="shared" si="65"/>
        <v>41894.208333333328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6"/>
        <v>8.5370000000000008</v>
      </c>
      <c r="O1045" s="6">
        <f t="shared" si="67"/>
        <v>29.236301369863014</v>
      </c>
      <c r="P1045" t="s">
        <v>8286</v>
      </c>
      <c r="Q1045" t="s">
        <v>8287</v>
      </c>
      <c r="R1045" s="10">
        <f t="shared" si="64"/>
        <v>42114.044618055552</v>
      </c>
      <c r="S1045" s="10">
        <f t="shared" si="65"/>
        <v>42144.044618055552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6"/>
        <v>8.5714285714285715E-2</v>
      </c>
      <c r="O1046" s="6">
        <f t="shared" si="67"/>
        <v>3</v>
      </c>
      <c r="P1046" t="s">
        <v>8286</v>
      </c>
      <c r="Q1046" t="s">
        <v>8287</v>
      </c>
      <c r="R1046" s="10">
        <f t="shared" si="64"/>
        <v>42011.717604166661</v>
      </c>
      <c r="S1046" s="10">
        <f t="shared" si="65"/>
        <v>42068.643749999996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6"/>
        <v>2.6599999999999997</v>
      </c>
      <c r="O1047" s="6">
        <f t="shared" si="67"/>
        <v>33.25</v>
      </c>
      <c r="P1047" t="s">
        <v>8286</v>
      </c>
      <c r="Q1047" t="s">
        <v>8287</v>
      </c>
      <c r="R1047" s="10">
        <f t="shared" si="64"/>
        <v>41844.666087962956</v>
      </c>
      <c r="S1047" s="10">
        <f t="shared" si="65"/>
        <v>41874.666087962956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6"/>
        <v>0</v>
      </c>
      <c r="O1048" s="6" t="e">
        <f t="shared" si="67"/>
        <v>#DIV/0!</v>
      </c>
      <c r="P1048" t="s">
        <v>8286</v>
      </c>
      <c r="Q1048" t="s">
        <v>8287</v>
      </c>
      <c r="R1048" s="10">
        <f t="shared" si="64"/>
        <v>42319.643055555549</v>
      </c>
      <c r="S1048" s="10">
        <f t="shared" si="65"/>
        <v>42364.643055555549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6"/>
        <v>0.05</v>
      </c>
      <c r="O1049" s="6">
        <f t="shared" si="67"/>
        <v>1</v>
      </c>
      <c r="P1049" t="s">
        <v>8286</v>
      </c>
      <c r="Q1049" t="s">
        <v>8287</v>
      </c>
      <c r="R1049" s="10">
        <f t="shared" si="64"/>
        <v>41918.610127314816</v>
      </c>
      <c r="S1049" s="10">
        <f t="shared" si="65"/>
        <v>41948.65179398148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6"/>
        <v>1.4133333333333333</v>
      </c>
      <c r="O1050" s="6">
        <f t="shared" si="67"/>
        <v>53</v>
      </c>
      <c r="P1050" t="s">
        <v>8286</v>
      </c>
      <c r="Q1050" t="s">
        <v>8287</v>
      </c>
      <c r="R1050" s="10">
        <f t="shared" si="64"/>
        <v>42597.844780092586</v>
      </c>
      <c r="S1050" s="10">
        <f t="shared" si="65"/>
        <v>42637.844780092586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6"/>
        <v>0</v>
      </c>
      <c r="O1051" s="6" t="e">
        <f t="shared" si="67"/>
        <v>#DIV/0!</v>
      </c>
      <c r="P1051" t="s">
        <v>8286</v>
      </c>
      <c r="Q1051" t="s">
        <v>8287</v>
      </c>
      <c r="R1051" s="10">
        <f t="shared" si="64"/>
        <v>42382.222743055558</v>
      </c>
      <c r="S1051" s="10">
        <f t="shared" si="65"/>
        <v>42412.222743055558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6"/>
        <v>0</v>
      </c>
      <c r="O1052" s="6" t="e">
        <f t="shared" si="67"/>
        <v>#DIV/0!</v>
      </c>
      <c r="P1052" t="s">
        <v>8286</v>
      </c>
      <c r="Q1052" t="s">
        <v>8287</v>
      </c>
      <c r="R1052" s="10">
        <f t="shared" si="64"/>
        <v>42231.588854166665</v>
      </c>
      <c r="S1052" s="10">
        <f t="shared" si="65"/>
        <v>42261.588854166665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6"/>
        <v>0</v>
      </c>
      <c r="O1053" s="6" t="e">
        <f t="shared" si="67"/>
        <v>#DIV/0!</v>
      </c>
      <c r="P1053" t="s">
        <v>8286</v>
      </c>
      <c r="Q1053" t="s">
        <v>8287</v>
      </c>
      <c r="R1053" s="10">
        <f t="shared" si="64"/>
        <v>41849.805844907409</v>
      </c>
      <c r="S1053" s="10">
        <f t="shared" si="65"/>
        <v>41877.805844907409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6"/>
        <v>0</v>
      </c>
      <c r="O1054" s="6" t="e">
        <f t="shared" si="67"/>
        <v>#DIV/0!</v>
      </c>
      <c r="P1054" t="s">
        <v>8286</v>
      </c>
      <c r="Q1054" t="s">
        <v>8287</v>
      </c>
      <c r="R1054" s="10">
        <f t="shared" si="64"/>
        <v>42483.589062499996</v>
      </c>
      <c r="S1054" s="10">
        <f t="shared" si="65"/>
        <v>42527.631249999999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6"/>
        <v>1</v>
      </c>
      <c r="O1055" s="6">
        <f t="shared" si="67"/>
        <v>15</v>
      </c>
      <c r="P1055" t="s">
        <v>8286</v>
      </c>
      <c r="Q1055" t="s">
        <v>8287</v>
      </c>
      <c r="R1055" s="10">
        <f t="shared" si="64"/>
        <v>42774.964490740742</v>
      </c>
      <c r="S1055" s="10">
        <f t="shared" si="65"/>
        <v>42799.964490740742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6"/>
        <v>0</v>
      </c>
      <c r="O1056" s="6" t="e">
        <f t="shared" si="67"/>
        <v>#DIV/0!</v>
      </c>
      <c r="P1056" t="s">
        <v>8286</v>
      </c>
      <c r="Q1056" t="s">
        <v>8287</v>
      </c>
      <c r="R1056" s="10">
        <f t="shared" si="64"/>
        <v>41831.643506944441</v>
      </c>
      <c r="S1056" s="10">
        <f t="shared" si="65"/>
        <v>41861.708333333328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6"/>
        <v>0</v>
      </c>
      <c r="O1057" s="6" t="e">
        <f t="shared" si="67"/>
        <v>#DIV/0!</v>
      </c>
      <c r="P1057" t="s">
        <v>8286</v>
      </c>
      <c r="Q1057" t="s">
        <v>8287</v>
      </c>
      <c r="R1057" s="10">
        <f t="shared" si="64"/>
        <v>42406.784085648142</v>
      </c>
      <c r="S1057" s="10">
        <f t="shared" si="65"/>
        <v>42436.784085648142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6"/>
        <v>0</v>
      </c>
      <c r="O1058" s="6" t="e">
        <f t="shared" si="67"/>
        <v>#DIV/0!</v>
      </c>
      <c r="P1058" t="s">
        <v>8286</v>
      </c>
      <c r="Q1058" t="s">
        <v>8287</v>
      </c>
      <c r="R1058" s="10">
        <f t="shared" si="64"/>
        <v>42058.511307870365</v>
      </c>
      <c r="S1058" s="10">
        <f t="shared" si="65"/>
        <v>42118.469641203701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6"/>
        <v>0</v>
      </c>
      <c r="O1059" s="6" t="e">
        <f t="shared" si="67"/>
        <v>#DIV/0!</v>
      </c>
      <c r="P1059" t="s">
        <v>8286</v>
      </c>
      <c r="Q1059" t="s">
        <v>8287</v>
      </c>
      <c r="R1059" s="10">
        <f t="shared" si="64"/>
        <v>42678.662997685184</v>
      </c>
      <c r="S1059" s="10">
        <f t="shared" si="65"/>
        <v>42708.704664351848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6"/>
        <v>0</v>
      </c>
      <c r="O1060" s="6" t="e">
        <f t="shared" si="67"/>
        <v>#DIV/0!</v>
      </c>
      <c r="P1060" t="s">
        <v>8286</v>
      </c>
      <c r="Q1060" t="s">
        <v>8287</v>
      </c>
      <c r="R1060" s="10">
        <f t="shared" si="64"/>
        <v>42047.692627314813</v>
      </c>
      <c r="S1060" s="10">
        <f t="shared" si="65"/>
        <v>42088.791666666664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6"/>
        <v>0</v>
      </c>
      <c r="O1061" s="6" t="e">
        <f t="shared" si="67"/>
        <v>#DIV/0!</v>
      </c>
      <c r="P1061" t="s">
        <v>8286</v>
      </c>
      <c r="Q1061" t="s">
        <v>8287</v>
      </c>
      <c r="R1061" s="10">
        <f t="shared" si="64"/>
        <v>42046.581666666665</v>
      </c>
      <c r="S1061" s="10">
        <f t="shared" si="65"/>
        <v>42076.54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6"/>
        <v>1</v>
      </c>
      <c r="O1062" s="6">
        <f t="shared" si="67"/>
        <v>50</v>
      </c>
      <c r="P1062" t="s">
        <v>8286</v>
      </c>
      <c r="Q1062" t="s">
        <v>8287</v>
      </c>
      <c r="R1062" s="10">
        <f t="shared" si="64"/>
        <v>42079.704780092587</v>
      </c>
      <c r="S1062" s="10">
        <f t="shared" si="65"/>
        <v>42109.704780092587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6"/>
        <v>0</v>
      </c>
      <c r="O1063" s="6" t="e">
        <f t="shared" si="67"/>
        <v>#DIV/0!</v>
      </c>
      <c r="P1063" t="s">
        <v>8286</v>
      </c>
      <c r="Q1063" t="s">
        <v>8287</v>
      </c>
      <c r="R1063" s="10">
        <f t="shared" si="64"/>
        <v>42432.068379629629</v>
      </c>
      <c r="S1063" s="10">
        <f t="shared" si="65"/>
        <v>42491.833333333336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6"/>
        <v>95.477386934673376</v>
      </c>
      <c r="O1064" s="6">
        <f t="shared" si="67"/>
        <v>47.5</v>
      </c>
      <c r="P1064" t="s">
        <v>8286</v>
      </c>
      <c r="Q1064" t="s">
        <v>8287</v>
      </c>
      <c r="R1064" s="10">
        <f t="shared" si="64"/>
        <v>42556.598854166667</v>
      </c>
      <c r="S1064" s="10">
        <f t="shared" si="65"/>
        <v>42563.598854166667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6"/>
        <v>0</v>
      </c>
      <c r="O1065" s="6" t="e">
        <f t="shared" si="67"/>
        <v>#DIV/0!</v>
      </c>
      <c r="P1065" t="s">
        <v>8286</v>
      </c>
      <c r="Q1065" t="s">
        <v>8287</v>
      </c>
      <c r="R1065" s="10">
        <f t="shared" si="64"/>
        <v>42582.822476851848</v>
      </c>
      <c r="S1065" s="10">
        <f t="shared" si="65"/>
        <v>42612.822476851848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6"/>
        <v>8.974444444444444</v>
      </c>
      <c r="O1066" s="6">
        <f t="shared" si="67"/>
        <v>65.666666666666671</v>
      </c>
      <c r="P1066" t="s">
        <v>8288</v>
      </c>
      <c r="Q1066" t="s">
        <v>8289</v>
      </c>
      <c r="R1066" s="10">
        <f t="shared" si="64"/>
        <v>41417.019710648143</v>
      </c>
      <c r="S1066" s="10">
        <f t="shared" si="65"/>
        <v>41462.019710648143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6"/>
        <v>2.7</v>
      </c>
      <c r="O1067" s="6">
        <f t="shared" si="67"/>
        <v>16.2</v>
      </c>
      <c r="P1067" t="s">
        <v>8288</v>
      </c>
      <c r="Q1067" t="s">
        <v>8289</v>
      </c>
      <c r="R1067" s="10">
        <f t="shared" si="64"/>
        <v>41661.172708333332</v>
      </c>
      <c r="S1067" s="10">
        <f t="shared" si="65"/>
        <v>41689.172708333332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6"/>
        <v>3.3673333333333333</v>
      </c>
      <c r="O1068" s="6">
        <f t="shared" si="67"/>
        <v>34.128378378378379</v>
      </c>
      <c r="P1068" t="s">
        <v>8288</v>
      </c>
      <c r="Q1068" t="s">
        <v>8289</v>
      </c>
      <c r="R1068" s="10">
        <f t="shared" si="64"/>
        <v>41445.754421296289</v>
      </c>
      <c r="S1068" s="10">
        <f t="shared" si="65"/>
        <v>41490.754421296289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6"/>
        <v>26</v>
      </c>
      <c r="O1069" s="6">
        <f t="shared" si="67"/>
        <v>13</v>
      </c>
      <c r="P1069" t="s">
        <v>8288</v>
      </c>
      <c r="Q1069" t="s">
        <v>8289</v>
      </c>
      <c r="R1069" s="10">
        <f t="shared" si="64"/>
        <v>41599.647349537037</v>
      </c>
      <c r="S1069" s="10">
        <f t="shared" si="65"/>
        <v>41629.647349537037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6"/>
        <v>0.15</v>
      </c>
      <c r="O1070" s="6">
        <f t="shared" si="67"/>
        <v>11.25</v>
      </c>
      <c r="P1070" t="s">
        <v>8288</v>
      </c>
      <c r="Q1070" t="s">
        <v>8289</v>
      </c>
      <c r="R1070" s="10">
        <f t="shared" si="64"/>
        <v>42440.162777777776</v>
      </c>
      <c r="S1070" s="10">
        <f t="shared" si="65"/>
        <v>42470.121111111112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6"/>
        <v>38.636363636363633</v>
      </c>
      <c r="O1071" s="6">
        <f t="shared" si="67"/>
        <v>40.476190476190474</v>
      </c>
      <c r="P1071" t="s">
        <v>8288</v>
      </c>
      <c r="Q1071" t="s">
        <v>8289</v>
      </c>
      <c r="R1071" s="10">
        <f t="shared" si="64"/>
        <v>41572.021516203698</v>
      </c>
      <c r="S1071" s="10">
        <f t="shared" si="65"/>
        <v>41604.06318287037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6"/>
        <v>0.70000000000000007</v>
      </c>
      <c r="O1072" s="6">
        <f t="shared" si="67"/>
        <v>35</v>
      </c>
      <c r="P1072" t="s">
        <v>8288</v>
      </c>
      <c r="Q1072" t="s">
        <v>8289</v>
      </c>
      <c r="R1072" s="10">
        <f t="shared" si="64"/>
        <v>41162.803495370368</v>
      </c>
      <c r="S1072" s="10">
        <f t="shared" si="65"/>
        <v>41182.803495370368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6"/>
        <v>0</v>
      </c>
      <c r="O1073" s="6" t="e">
        <f t="shared" si="67"/>
        <v>#DIV/0!</v>
      </c>
      <c r="P1073" t="s">
        <v>8288</v>
      </c>
      <c r="Q1073" t="s">
        <v>8289</v>
      </c>
      <c r="R1073" s="10">
        <f t="shared" si="64"/>
        <v>42295.545057870368</v>
      </c>
      <c r="S1073" s="10">
        <f t="shared" si="65"/>
        <v>42325.586724537039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6"/>
        <v>6.8000000000000005E-2</v>
      </c>
      <c r="O1074" s="6">
        <f t="shared" si="67"/>
        <v>12.75</v>
      </c>
      <c r="P1074" t="s">
        <v>8288</v>
      </c>
      <c r="Q1074" t="s">
        <v>8289</v>
      </c>
      <c r="R1074" s="10">
        <f t="shared" si="64"/>
        <v>41645.623807870368</v>
      </c>
      <c r="S1074" s="10">
        <f t="shared" si="65"/>
        <v>41675.623807870368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6"/>
        <v>1.3333333333333335</v>
      </c>
      <c r="O1075" s="6">
        <f t="shared" si="67"/>
        <v>10</v>
      </c>
      <c r="P1075" t="s">
        <v>8288</v>
      </c>
      <c r="Q1075" t="s">
        <v>8289</v>
      </c>
      <c r="R1075" s="10">
        <f t="shared" si="64"/>
        <v>40802.756261574068</v>
      </c>
      <c r="S1075" s="10">
        <f t="shared" si="65"/>
        <v>40832.756261574068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6"/>
        <v>6.3092592592592585</v>
      </c>
      <c r="O1076" s="6">
        <f t="shared" si="67"/>
        <v>113.56666666666666</v>
      </c>
      <c r="P1076" t="s">
        <v>8288</v>
      </c>
      <c r="Q1076" t="s">
        <v>8289</v>
      </c>
      <c r="R1076" s="10">
        <f t="shared" si="64"/>
        <v>41612.964641203704</v>
      </c>
      <c r="S1076" s="10">
        <f t="shared" si="65"/>
        <v>41642.964641203704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6"/>
        <v>4.5</v>
      </c>
      <c r="O1077" s="6">
        <f t="shared" si="67"/>
        <v>15</v>
      </c>
      <c r="P1077" t="s">
        <v>8288</v>
      </c>
      <c r="Q1077" t="s">
        <v>8289</v>
      </c>
      <c r="R1077" s="10">
        <f t="shared" si="64"/>
        <v>41005.695787037032</v>
      </c>
      <c r="S1077" s="10">
        <f t="shared" si="65"/>
        <v>41035.695787037032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6"/>
        <v>62.765333333333331</v>
      </c>
      <c r="O1078" s="6">
        <f t="shared" si="67"/>
        <v>48.281025641025643</v>
      </c>
      <c r="P1078" t="s">
        <v>8288</v>
      </c>
      <c r="Q1078" t="s">
        <v>8289</v>
      </c>
      <c r="R1078" s="10">
        <f t="shared" si="64"/>
        <v>41838.169560185182</v>
      </c>
      <c r="S1078" s="10">
        <f t="shared" si="65"/>
        <v>41893.169560185182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6"/>
        <v>29.376000000000001</v>
      </c>
      <c r="O1079" s="6">
        <f t="shared" si="67"/>
        <v>43.976047904191617</v>
      </c>
      <c r="P1079" t="s">
        <v>8288</v>
      </c>
      <c r="Q1079" t="s">
        <v>8289</v>
      </c>
      <c r="R1079" s="10">
        <f t="shared" si="64"/>
        <v>42352.958460648144</v>
      </c>
      <c r="S1079" s="10">
        <f t="shared" si="65"/>
        <v>42382.958460648144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6"/>
        <v>7.5</v>
      </c>
      <c r="O1080" s="6">
        <f t="shared" si="67"/>
        <v>9</v>
      </c>
      <c r="P1080" t="s">
        <v>8288</v>
      </c>
      <c r="Q1080" t="s">
        <v>8289</v>
      </c>
      <c r="R1080" s="10">
        <f t="shared" si="64"/>
        <v>40700.987511574072</v>
      </c>
      <c r="S1080" s="10">
        <f t="shared" si="65"/>
        <v>40745.987511574072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6"/>
        <v>2.6076923076923078</v>
      </c>
      <c r="O1081" s="6">
        <f t="shared" si="67"/>
        <v>37.666666666666664</v>
      </c>
      <c r="P1081" t="s">
        <v>8288</v>
      </c>
      <c r="Q1081" t="s">
        <v>8289</v>
      </c>
      <c r="R1081" s="10">
        <f t="shared" si="64"/>
        <v>42479.358055555553</v>
      </c>
      <c r="S1081" s="10">
        <f t="shared" si="65"/>
        <v>42504.358055555553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6"/>
        <v>9.1050000000000004</v>
      </c>
      <c r="O1082" s="6">
        <f t="shared" si="67"/>
        <v>18.581632653061224</v>
      </c>
      <c r="P1082" t="s">
        <v>8288</v>
      </c>
      <c r="Q1082" t="s">
        <v>8289</v>
      </c>
      <c r="R1082" s="10">
        <f t="shared" si="64"/>
        <v>41739.929780092592</v>
      </c>
      <c r="S1082" s="10">
        <f t="shared" si="65"/>
        <v>41769.929780092592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6"/>
        <v>1.7647058823529412E-2</v>
      </c>
      <c r="O1083" s="6">
        <f t="shared" si="67"/>
        <v>3</v>
      </c>
      <c r="P1083" t="s">
        <v>8288</v>
      </c>
      <c r="Q1083" t="s">
        <v>8289</v>
      </c>
      <c r="R1083" s="10">
        <f t="shared" si="64"/>
        <v>42002.718657407408</v>
      </c>
      <c r="S1083" s="10">
        <f t="shared" si="65"/>
        <v>42032.718657407408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6"/>
        <v>0.55999999999999994</v>
      </c>
      <c r="O1084" s="6">
        <f t="shared" si="67"/>
        <v>18.666666666666668</v>
      </c>
      <c r="P1084" t="s">
        <v>8288</v>
      </c>
      <c r="Q1084" t="s">
        <v>8289</v>
      </c>
      <c r="R1084" s="10">
        <f t="shared" si="64"/>
        <v>41101.697777777772</v>
      </c>
      <c r="S1084" s="10">
        <f t="shared" si="65"/>
        <v>41131.697777777772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6"/>
        <v>0.82000000000000006</v>
      </c>
      <c r="O1085" s="6">
        <f t="shared" si="67"/>
        <v>410</v>
      </c>
      <c r="P1085" t="s">
        <v>8288</v>
      </c>
      <c r="Q1085" t="s">
        <v>8289</v>
      </c>
      <c r="R1085" s="10">
        <f t="shared" si="64"/>
        <v>41793.451192129629</v>
      </c>
      <c r="S1085" s="10">
        <f t="shared" si="65"/>
        <v>41853.451192129629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6"/>
        <v>0</v>
      </c>
      <c r="O1086" s="6" t="e">
        <f t="shared" si="67"/>
        <v>#DIV/0!</v>
      </c>
      <c r="P1086" t="s">
        <v>8288</v>
      </c>
      <c r="Q1086" t="s">
        <v>8289</v>
      </c>
      <c r="R1086" s="10">
        <f t="shared" si="64"/>
        <v>41829.703749999993</v>
      </c>
      <c r="S1086" s="10">
        <f t="shared" si="65"/>
        <v>41859.703749999993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6"/>
        <v>3.42</v>
      </c>
      <c r="O1087" s="6">
        <f t="shared" si="67"/>
        <v>114</v>
      </c>
      <c r="P1087" t="s">
        <v>8288</v>
      </c>
      <c r="Q1087" t="s">
        <v>8289</v>
      </c>
      <c r="R1087" s="10">
        <f t="shared" si="64"/>
        <v>42413.462673611109</v>
      </c>
      <c r="S1087" s="10">
        <f t="shared" si="65"/>
        <v>42443.421006944445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6"/>
        <v>8.3333333333333343E-2</v>
      </c>
      <c r="O1088" s="6">
        <f t="shared" si="67"/>
        <v>7.5</v>
      </c>
      <c r="P1088" t="s">
        <v>8288</v>
      </c>
      <c r="Q1088" t="s">
        <v>8289</v>
      </c>
      <c r="R1088" s="10">
        <f t="shared" si="64"/>
        <v>41845.658460648148</v>
      </c>
      <c r="S1088" s="10">
        <f t="shared" si="65"/>
        <v>41875.658460648148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6"/>
        <v>0</v>
      </c>
      <c r="O1089" s="6" t="e">
        <f t="shared" si="67"/>
        <v>#DIV/0!</v>
      </c>
      <c r="P1089" t="s">
        <v>8288</v>
      </c>
      <c r="Q1089" t="s">
        <v>8289</v>
      </c>
      <c r="R1089" s="10">
        <f t="shared" si="64"/>
        <v>41775.505636574067</v>
      </c>
      <c r="S1089" s="10">
        <f t="shared" si="65"/>
        <v>41805.505636574067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6"/>
        <v>14.182977777777777</v>
      </c>
      <c r="O1090" s="6">
        <f t="shared" si="67"/>
        <v>43.41727891156463</v>
      </c>
      <c r="P1090" t="s">
        <v>8288</v>
      </c>
      <c r="Q1090" t="s">
        <v>8289</v>
      </c>
      <c r="R1090" s="10">
        <f t="shared" ref="R1090:R1153" si="68">(J1090/86400)+25569+(-5/24)</f>
        <v>41723.591053240736</v>
      </c>
      <c r="S1090" s="10">
        <f t="shared" ref="S1090:S1153" si="69">(I1090/86400)+25569+(-5/24)</f>
        <v>41753.591053240736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70">E1091/D1091*100</f>
        <v>7.8266666666666662</v>
      </c>
      <c r="O1091" s="6">
        <f t="shared" ref="O1091:O1154" si="71">E1091/L1091</f>
        <v>23.959183673469386</v>
      </c>
      <c r="P1091" t="s">
        <v>8288</v>
      </c>
      <c r="Q1091" t="s">
        <v>8289</v>
      </c>
      <c r="R1091" s="10">
        <f t="shared" si="68"/>
        <v>42150.981192129628</v>
      </c>
      <c r="S1091" s="10">
        <f t="shared" si="69"/>
        <v>42180.981192129628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70"/>
        <v>3.8464497269020695E-2</v>
      </c>
      <c r="O1092" s="6">
        <f t="shared" si="71"/>
        <v>5</v>
      </c>
      <c r="P1092" t="s">
        <v>8288</v>
      </c>
      <c r="Q1092" t="s">
        <v>8289</v>
      </c>
      <c r="R1092" s="10">
        <f t="shared" si="68"/>
        <v>42122.977465277778</v>
      </c>
      <c r="S1092" s="10">
        <f t="shared" si="69"/>
        <v>42152.977465277778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70"/>
        <v>12.5</v>
      </c>
      <c r="O1093" s="6">
        <f t="shared" si="71"/>
        <v>12.5</v>
      </c>
      <c r="P1093" t="s">
        <v>8288</v>
      </c>
      <c r="Q1093" t="s">
        <v>8289</v>
      </c>
      <c r="R1093" s="10">
        <f t="shared" si="68"/>
        <v>42440.611944444441</v>
      </c>
      <c r="S1093" s="10">
        <f t="shared" si="69"/>
        <v>42470.570277777777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70"/>
        <v>1.05</v>
      </c>
      <c r="O1094" s="6">
        <f t="shared" si="71"/>
        <v>3</v>
      </c>
      <c r="P1094" t="s">
        <v>8288</v>
      </c>
      <c r="Q1094" t="s">
        <v>8289</v>
      </c>
      <c r="R1094" s="10">
        <f t="shared" si="68"/>
        <v>41249.817569444444</v>
      </c>
      <c r="S1094" s="10">
        <f t="shared" si="69"/>
        <v>41279.817569444444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70"/>
        <v>14.083333333333334</v>
      </c>
      <c r="O1095" s="6">
        <f t="shared" si="71"/>
        <v>10.5625</v>
      </c>
      <c r="P1095" t="s">
        <v>8288</v>
      </c>
      <c r="Q1095" t="s">
        <v>8289</v>
      </c>
      <c r="R1095" s="10">
        <f t="shared" si="68"/>
        <v>42396.765474537031</v>
      </c>
      <c r="S1095" s="10">
        <f t="shared" si="69"/>
        <v>42411.765474537031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70"/>
        <v>18.300055555555556</v>
      </c>
      <c r="O1096" s="6">
        <f t="shared" si="71"/>
        <v>122.00037037037038</v>
      </c>
      <c r="P1096" t="s">
        <v>8288</v>
      </c>
      <c r="Q1096" t="s">
        <v>8289</v>
      </c>
      <c r="R1096" s="10">
        <f t="shared" si="68"/>
        <v>40795.505011574074</v>
      </c>
      <c r="S1096" s="10">
        <f t="shared" si="69"/>
        <v>40825.505011574074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70"/>
        <v>5.0347999999999997</v>
      </c>
      <c r="O1097" s="6">
        <f t="shared" si="71"/>
        <v>267.80851063829789</v>
      </c>
      <c r="P1097" t="s">
        <v>8288</v>
      </c>
      <c r="Q1097" t="s">
        <v>8289</v>
      </c>
      <c r="R1097" s="10">
        <f t="shared" si="68"/>
        <v>41486.328935185185</v>
      </c>
      <c r="S1097" s="10">
        <f t="shared" si="69"/>
        <v>41516.328935185185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70"/>
        <v>17.933333333333334</v>
      </c>
      <c r="O1098" s="6">
        <f t="shared" si="71"/>
        <v>74.206896551724142</v>
      </c>
      <c r="P1098" t="s">
        <v>8288</v>
      </c>
      <c r="Q1098" t="s">
        <v>8289</v>
      </c>
      <c r="R1098" s="10">
        <f t="shared" si="68"/>
        <v>41885.309652777774</v>
      </c>
      <c r="S1098" s="10">
        <f t="shared" si="69"/>
        <v>41915.9375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70"/>
        <v>4.7E-2</v>
      </c>
      <c r="O1099" s="6">
        <f t="shared" si="71"/>
        <v>6.7142857142857144</v>
      </c>
      <c r="P1099" t="s">
        <v>8288</v>
      </c>
      <c r="Q1099" t="s">
        <v>8289</v>
      </c>
      <c r="R1099" s="10">
        <f t="shared" si="68"/>
        <v>41660.584224537037</v>
      </c>
      <c r="S1099" s="10">
        <f t="shared" si="69"/>
        <v>41700.584224537037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70"/>
        <v>7.2120000000000006</v>
      </c>
      <c r="O1100" s="6">
        <f t="shared" si="71"/>
        <v>81.954545454545453</v>
      </c>
      <c r="P1100" t="s">
        <v>8288</v>
      </c>
      <c r="Q1100" t="s">
        <v>8289</v>
      </c>
      <c r="R1100" s="10">
        <f t="shared" si="68"/>
        <v>41712.554340277777</v>
      </c>
      <c r="S1100" s="10">
        <f t="shared" si="69"/>
        <v>41742.554340277777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70"/>
        <v>0.5</v>
      </c>
      <c r="O1101" s="6">
        <f t="shared" si="71"/>
        <v>25</v>
      </c>
      <c r="P1101" t="s">
        <v>8288</v>
      </c>
      <c r="Q1101" t="s">
        <v>8289</v>
      </c>
      <c r="R1101" s="10">
        <f t="shared" si="68"/>
        <v>42107.628101851849</v>
      </c>
      <c r="S1101" s="10">
        <f t="shared" si="69"/>
        <v>42137.628101851849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70"/>
        <v>2.5</v>
      </c>
      <c r="O1102" s="6">
        <f t="shared" si="71"/>
        <v>10</v>
      </c>
      <c r="P1102" t="s">
        <v>8288</v>
      </c>
      <c r="Q1102" t="s">
        <v>8289</v>
      </c>
      <c r="R1102" s="10">
        <f t="shared" si="68"/>
        <v>42383.902442129627</v>
      </c>
      <c r="S1102" s="10">
        <f t="shared" si="69"/>
        <v>42413.902442129627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70"/>
        <v>4.1000000000000002E-2</v>
      </c>
      <c r="O1103" s="6">
        <f t="shared" si="71"/>
        <v>6.833333333333333</v>
      </c>
      <c r="P1103" t="s">
        <v>8288</v>
      </c>
      <c r="Q1103" t="s">
        <v>8289</v>
      </c>
      <c r="R1103" s="10">
        <f t="shared" si="68"/>
        <v>42538.564097222225</v>
      </c>
      <c r="S1103" s="10">
        <f t="shared" si="69"/>
        <v>42565.549999999996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70"/>
        <v>5.3125</v>
      </c>
      <c r="O1104" s="6">
        <f t="shared" si="71"/>
        <v>17.708333333333332</v>
      </c>
      <c r="P1104" t="s">
        <v>8288</v>
      </c>
      <c r="Q1104" t="s">
        <v>8289</v>
      </c>
      <c r="R1104" s="10">
        <f t="shared" si="68"/>
        <v>41576.837094907409</v>
      </c>
      <c r="S1104" s="10">
        <f t="shared" si="69"/>
        <v>41617.040972222218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70"/>
        <v>1.6199999999999999</v>
      </c>
      <c r="O1105" s="6">
        <f t="shared" si="71"/>
        <v>16.2</v>
      </c>
      <c r="P1105" t="s">
        <v>8288</v>
      </c>
      <c r="Q1105" t="s">
        <v>8289</v>
      </c>
      <c r="R1105" s="10">
        <f t="shared" si="68"/>
        <v>42479.013773148145</v>
      </c>
      <c r="S1105" s="10">
        <f t="shared" si="69"/>
        <v>42539.013773148145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70"/>
        <v>4.9516666666666671</v>
      </c>
      <c r="O1106" s="6">
        <f t="shared" si="71"/>
        <v>80.297297297297291</v>
      </c>
      <c r="P1106" t="s">
        <v>8288</v>
      </c>
      <c r="Q1106" t="s">
        <v>8289</v>
      </c>
      <c r="R1106" s="10">
        <f t="shared" si="68"/>
        <v>41771.201631944445</v>
      </c>
      <c r="S1106" s="10">
        <f t="shared" si="69"/>
        <v>41801.201631944445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70"/>
        <v>0.159</v>
      </c>
      <c r="O1107" s="6">
        <f t="shared" si="71"/>
        <v>71.55</v>
      </c>
      <c r="P1107" t="s">
        <v>8288</v>
      </c>
      <c r="Q1107" t="s">
        <v>8289</v>
      </c>
      <c r="R1107" s="10">
        <f t="shared" si="68"/>
        <v>41691.927395833329</v>
      </c>
      <c r="S1107" s="10">
        <f t="shared" si="69"/>
        <v>41721.885729166665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70"/>
        <v>41.25</v>
      </c>
      <c r="O1108" s="6">
        <f t="shared" si="71"/>
        <v>23.571428571428573</v>
      </c>
      <c r="P1108" t="s">
        <v>8288</v>
      </c>
      <c r="Q1108" t="s">
        <v>8289</v>
      </c>
      <c r="R1108" s="10">
        <f t="shared" si="68"/>
        <v>40973.532118055555</v>
      </c>
      <c r="S1108" s="10">
        <f t="shared" si="69"/>
        <v>41003.490451388883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70"/>
        <v>0</v>
      </c>
      <c r="O1109" s="6" t="e">
        <f t="shared" si="71"/>
        <v>#DIV/0!</v>
      </c>
      <c r="P1109" t="s">
        <v>8288</v>
      </c>
      <c r="Q1109" t="s">
        <v>8289</v>
      </c>
      <c r="R1109" s="10">
        <f t="shared" si="68"/>
        <v>41813.653055555551</v>
      </c>
      <c r="S1109" s="10">
        <f t="shared" si="69"/>
        <v>41843.653055555551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70"/>
        <v>2.93</v>
      </c>
      <c r="O1110" s="6">
        <f t="shared" si="71"/>
        <v>34.88095238095238</v>
      </c>
      <c r="P1110" t="s">
        <v>8288</v>
      </c>
      <c r="Q1110" t="s">
        <v>8289</v>
      </c>
      <c r="R1110" s="10">
        <f t="shared" si="68"/>
        <v>40952.42864583333</v>
      </c>
      <c r="S1110" s="10">
        <f t="shared" si="69"/>
        <v>41012.386979166666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70"/>
        <v>0.44999999999999996</v>
      </c>
      <c r="O1111" s="6">
        <f t="shared" si="71"/>
        <v>15</v>
      </c>
      <c r="P1111" t="s">
        <v>8288</v>
      </c>
      <c r="Q1111" t="s">
        <v>8289</v>
      </c>
      <c r="R1111" s="10">
        <f t="shared" si="68"/>
        <v>42662.543865740743</v>
      </c>
      <c r="S1111" s="10">
        <f t="shared" si="69"/>
        <v>42692.5855324074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70"/>
        <v>0.51</v>
      </c>
      <c r="O1112" s="6">
        <f t="shared" si="71"/>
        <v>23.181818181818183</v>
      </c>
      <c r="P1112" t="s">
        <v>8288</v>
      </c>
      <c r="Q1112" t="s">
        <v>8289</v>
      </c>
      <c r="R1112" s="10">
        <f t="shared" si="68"/>
        <v>41220.72479166666</v>
      </c>
      <c r="S1112" s="10">
        <f t="shared" si="69"/>
        <v>41250.72479166666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70"/>
        <v>0.04</v>
      </c>
      <c r="O1113" s="6">
        <f t="shared" si="71"/>
        <v>1</v>
      </c>
      <c r="P1113" t="s">
        <v>8288</v>
      </c>
      <c r="Q1113" t="s">
        <v>8289</v>
      </c>
      <c r="R1113" s="10">
        <f t="shared" si="68"/>
        <v>42346.995254629626</v>
      </c>
      <c r="S1113" s="10">
        <f t="shared" si="69"/>
        <v>42376.995254629626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70"/>
        <v>35.537409090909087</v>
      </c>
      <c r="O1114" s="6">
        <f t="shared" si="71"/>
        <v>100.23371794871794</v>
      </c>
      <c r="P1114" t="s">
        <v>8288</v>
      </c>
      <c r="Q1114" t="s">
        <v>8289</v>
      </c>
      <c r="R1114" s="10">
        <f t="shared" si="68"/>
        <v>41963.551053240742</v>
      </c>
      <c r="S1114" s="10">
        <f t="shared" si="69"/>
        <v>42023.145833333336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70"/>
        <v>0.5</v>
      </c>
      <c r="O1115" s="6">
        <f t="shared" si="71"/>
        <v>5</v>
      </c>
      <c r="P1115" t="s">
        <v>8288</v>
      </c>
      <c r="Q1115" t="s">
        <v>8289</v>
      </c>
      <c r="R1115" s="10">
        <f t="shared" si="68"/>
        <v>41835.768749999996</v>
      </c>
      <c r="S1115" s="10">
        <f t="shared" si="69"/>
        <v>41865.768749999996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70"/>
        <v>0.16666666666666669</v>
      </c>
      <c r="O1116" s="6">
        <f t="shared" si="71"/>
        <v>3.3333333333333335</v>
      </c>
      <c r="P1116" t="s">
        <v>8288</v>
      </c>
      <c r="Q1116" t="s">
        <v>8289</v>
      </c>
      <c r="R1116" s="10">
        <f t="shared" si="68"/>
        <v>41526.13758101852</v>
      </c>
      <c r="S1116" s="10">
        <f t="shared" si="69"/>
        <v>41556.13758101852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70"/>
        <v>0.13250000000000001</v>
      </c>
      <c r="O1117" s="6">
        <f t="shared" si="71"/>
        <v>13.25</v>
      </c>
      <c r="P1117" t="s">
        <v>8288</v>
      </c>
      <c r="Q1117" t="s">
        <v>8289</v>
      </c>
      <c r="R1117" s="10">
        <f t="shared" si="68"/>
        <v>42429.487210648142</v>
      </c>
      <c r="S1117" s="10">
        <f t="shared" si="69"/>
        <v>42459.445543981477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70"/>
        <v>3.5704000000000007E-2</v>
      </c>
      <c r="O1118" s="6">
        <f t="shared" si="71"/>
        <v>17.852</v>
      </c>
      <c r="P1118" t="s">
        <v>8288</v>
      </c>
      <c r="Q1118" t="s">
        <v>8289</v>
      </c>
      <c r="R1118" s="10">
        <f t="shared" si="68"/>
        <v>41009.638981481483</v>
      </c>
      <c r="S1118" s="10">
        <f t="shared" si="69"/>
        <v>41069.638981481483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70"/>
        <v>8.3000000000000007</v>
      </c>
      <c r="O1119" s="6">
        <f t="shared" si="71"/>
        <v>10.375</v>
      </c>
      <c r="P1119" t="s">
        <v>8288</v>
      </c>
      <c r="Q1119" t="s">
        <v>8289</v>
      </c>
      <c r="R1119" s="10">
        <f t="shared" si="68"/>
        <v>42333.390196759261</v>
      </c>
      <c r="S1119" s="10">
        <f t="shared" si="69"/>
        <v>42363.390196759261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70"/>
        <v>2.4222222222222221</v>
      </c>
      <c r="O1120" s="6">
        <f t="shared" si="71"/>
        <v>36.333333333333336</v>
      </c>
      <c r="P1120" t="s">
        <v>8288</v>
      </c>
      <c r="Q1120" t="s">
        <v>8289</v>
      </c>
      <c r="R1120" s="10">
        <f t="shared" si="68"/>
        <v>41703.958090277774</v>
      </c>
      <c r="S1120" s="10">
        <f t="shared" si="69"/>
        <v>41733.91642361111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70"/>
        <v>0.23809523809523811</v>
      </c>
      <c r="O1121" s="6">
        <f t="shared" si="71"/>
        <v>5</v>
      </c>
      <c r="P1121" t="s">
        <v>8288</v>
      </c>
      <c r="Q1121" t="s">
        <v>8289</v>
      </c>
      <c r="R1121" s="10">
        <f t="shared" si="68"/>
        <v>41722.584074074075</v>
      </c>
      <c r="S1121" s="10">
        <f t="shared" si="69"/>
        <v>41735.584074074075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70"/>
        <v>0</v>
      </c>
      <c r="O1122" s="6" t="e">
        <f t="shared" si="71"/>
        <v>#DIV/0!</v>
      </c>
      <c r="P1122" t="s">
        <v>8288</v>
      </c>
      <c r="Q1122" t="s">
        <v>8289</v>
      </c>
      <c r="R1122" s="10">
        <f t="shared" si="68"/>
        <v>40799.664351851847</v>
      </c>
      <c r="S1122" s="10">
        <f t="shared" si="69"/>
        <v>40844.664351851847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70"/>
        <v>1.1599999999999999E-2</v>
      </c>
      <c r="O1123" s="6">
        <f t="shared" si="71"/>
        <v>5.8</v>
      </c>
      <c r="P1123" t="s">
        <v>8288</v>
      </c>
      <c r="Q1123" t="s">
        <v>8289</v>
      </c>
      <c r="R1123" s="10">
        <f t="shared" si="68"/>
        <v>42412.72587962963</v>
      </c>
      <c r="S1123" s="10">
        <f t="shared" si="69"/>
        <v>42442.684212962959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70"/>
        <v>0</v>
      </c>
      <c r="O1124" s="6" t="e">
        <f t="shared" si="71"/>
        <v>#DIV/0!</v>
      </c>
      <c r="P1124" t="s">
        <v>8288</v>
      </c>
      <c r="Q1124" t="s">
        <v>8289</v>
      </c>
      <c r="R1124" s="10">
        <f t="shared" si="68"/>
        <v>41410.495659722219</v>
      </c>
      <c r="S1124" s="10">
        <f t="shared" si="69"/>
        <v>41424.495659722219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70"/>
        <v>0.22</v>
      </c>
      <c r="O1125" s="6">
        <f t="shared" si="71"/>
        <v>3.6666666666666665</v>
      </c>
      <c r="P1125" t="s">
        <v>8288</v>
      </c>
      <c r="Q1125" t="s">
        <v>8289</v>
      </c>
      <c r="R1125" s="10">
        <f t="shared" si="68"/>
        <v>41718.315370370365</v>
      </c>
      <c r="S1125" s="10">
        <f t="shared" si="69"/>
        <v>41748.315370370365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70"/>
        <v>0.47222222222222221</v>
      </c>
      <c r="O1126" s="6">
        <f t="shared" si="71"/>
        <v>60.714285714285715</v>
      </c>
      <c r="P1126" t="s">
        <v>8288</v>
      </c>
      <c r="Q1126" t="s">
        <v>8290</v>
      </c>
      <c r="R1126" s="10">
        <f t="shared" si="68"/>
        <v>42094.458923611113</v>
      </c>
      <c r="S1126" s="10">
        <f t="shared" si="69"/>
        <v>42124.458923611113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70"/>
        <v>0</v>
      </c>
      <c r="O1127" s="6" t="e">
        <f t="shared" si="71"/>
        <v>#DIV/0!</v>
      </c>
      <c r="P1127" t="s">
        <v>8288</v>
      </c>
      <c r="Q1127" t="s">
        <v>8290</v>
      </c>
      <c r="R1127" s="10">
        <f t="shared" si="68"/>
        <v>42212.415856481479</v>
      </c>
      <c r="S1127" s="10">
        <f t="shared" si="69"/>
        <v>42272.415856481479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70"/>
        <v>0.5</v>
      </c>
      <c r="O1128" s="6">
        <f t="shared" si="71"/>
        <v>5</v>
      </c>
      <c r="P1128" t="s">
        <v>8288</v>
      </c>
      <c r="Q1128" t="s">
        <v>8290</v>
      </c>
      <c r="R1128" s="10">
        <f t="shared" si="68"/>
        <v>42535.119143518517</v>
      </c>
      <c r="S1128" s="10">
        <f t="shared" si="69"/>
        <v>42565.119143518517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70"/>
        <v>1.6714285714285713</v>
      </c>
      <c r="O1129" s="6">
        <f t="shared" si="71"/>
        <v>25.434782608695652</v>
      </c>
      <c r="P1129" t="s">
        <v>8288</v>
      </c>
      <c r="Q1129" t="s">
        <v>8290</v>
      </c>
      <c r="R1129" s="10">
        <f t="shared" si="68"/>
        <v>41926.645833333328</v>
      </c>
      <c r="S1129" s="10">
        <f t="shared" si="69"/>
        <v>41957.687499999993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70"/>
        <v>0.1</v>
      </c>
      <c r="O1130" s="6">
        <f t="shared" si="71"/>
        <v>1</v>
      </c>
      <c r="P1130" t="s">
        <v>8288</v>
      </c>
      <c r="Q1130" t="s">
        <v>8290</v>
      </c>
      <c r="R1130" s="10">
        <f t="shared" si="68"/>
        <v>41828.441168981481</v>
      </c>
      <c r="S1130" s="10">
        <f t="shared" si="69"/>
        <v>41858.441168981481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70"/>
        <v>0.105</v>
      </c>
      <c r="O1131" s="6">
        <f t="shared" si="71"/>
        <v>10.5</v>
      </c>
      <c r="P1131" t="s">
        <v>8288</v>
      </c>
      <c r="Q1131" t="s">
        <v>8290</v>
      </c>
      <c r="R1131" s="10">
        <f t="shared" si="68"/>
        <v>42496.056631944441</v>
      </c>
      <c r="S1131" s="10">
        <f t="shared" si="69"/>
        <v>42526.056631944441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70"/>
        <v>0.22</v>
      </c>
      <c r="O1132" s="6">
        <f t="shared" si="71"/>
        <v>3.6666666666666665</v>
      </c>
      <c r="P1132" t="s">
        <v>8288</v>
      </c>
      <c r="Q1132" t="s">
        <v>8290</v>
      </c>
      <c r="R1132" s="10">
        <f t="shared" si="68"/>
        <v>41908.788194444445</v>
      </c>
      <c r="S1132" s="10">
        <f t="shared" si="69"/>
        <v>41968.829861111109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70"/>
        <v>0</v>
      </c>
      <c r="O1133" s="6" t="e">
        <f t="shared" si="71"/>
        <v>#DIV/0!</v>
      </c>
      <c r="P1133" t="s">
        <v>8288</v>
      </c>
      <c r="Q1133" t="s">
        <v>8290</v>
      </c>
      <c r="R1133" s="10">
        <f t="shared" si="68"/>
        <v>42332.699861111112</v>
      </c>
      <c r="S1133" s="10">
        <f t="shared" si="69"/>
        <v>42362.699861111112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70"/>
        <v>14.38</v>
      </c>
      <c r="O1134" s="6">
        <f t="shared" si="71"/>
        <v>110.61538461538461</v>
      </c>
      <c r="P1134" t="s">
        <v>8288</v>
      </c>
      <c r="Q1134" t="s">
        <v>8290</v>
      </c>
      <c r="R1134" s="10">
        <f t="shared" si="68"/>
        <v>42705.907071759262</v>
      </c>
      <c r="S1134" s="10">
        <f t="shared" si="69"/>
        <v>42735.907071759262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70"/>
        <v>0.66666666666666674</v>
      </c>
      <c r="O1135" s="6">
        <f t="shared" si="71"/>
        <v>20</v>
      </c>
      <c r="P1135" t="s">
        <v>8288</v>
      </c>
      <c r="Q1135" t="s">
        <v>8290</v>
      </c>
      <c r="R1135" s="10">
        <f t="shared" si="68"/>
        <v>41821.198854166665</v>
      </c>
      <c r="S1135" s="10">
        <f t="shared" si="69"/>
        <v>41851.198854166665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70"/>
        <v>4.0000000000000001E-3</v>
      </c>
      <c r="O1136" s="6">
        <f t="shared" si="71"/>
        <v>1</v>
      </c>
      <c r="P1136" t="s">
        <v>8288</v>
      </c>
      <c r="Q1136" t="s">
        <v>8290</v>
      </c>
      <c r="R1136" s="10">
        <f t="shared" si="68"/>
        <v>41958.07671296296</v>
      </c>
      <c r="S1136" s="10">
        <f t="shared" si="69"/>
        <v>41971.981249999997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70"/>
        <v>5</v>
      </c>
      <c r="O1137" s="6">
        <f t="shared" si="71"/>
        <v>50</v>
      </c>
      <c r="P1137" t="s">
        <v>8288</v>
      </c>
      <c r="Q1137" t="s">
        <v>8290</v>
      </c>
      <c r="R1137" s="10">
        <f t="shared" si="68"/>
        <v>42558.781180555554</v>
      </c>
      <c r="S1137" s="10">
        <f t="shared" si="69"/>
        <v>42588.781180555554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70"/>
        <v>6.4439140811455857</v>
      </c>
      <c r="O1138" s="6">
        <f t="shared" si="71"/>
        <v>45</v>
      </c>
      <c r="P1138" t="s">
        <v>8288</v>
      </c>
      <c r="Q1138" t="s">
        <v>8290</v>
      </c>
      <c r="R1138" s="10">
        <f t="shared" si="68"/>
        <v>42327.46329861111</v>
      </c>
      <c r="S1138" s="10">
        <f t="shared" si="69"/>
        <v>42357.46329861111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70"/>
        <v>39.5</v>
      </c>
      <c r="O1139" s="6">
        <f t="shared" si="71"/>
        <v>253.2051282051282</v>
      </c>
      <c r="P1139" t="s">
        <v>8288</v>
      </c>
      <c r="Q1139" t="s">
        <v>8290</v>
      </c>
      <c r="R1139" s="10">
        <f t="shared" si="68"/>
        <v>42453.611354166664</v>
      </c>
      <c r="S1139" s="10">
        <f t="shared" si="69"/>
        <v>42483.611354166664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70"/>
        <v>0.35714285714285715</v>
      </c>
      <c r="O1140" s="6">
        <f t="shared" si="71"/>
        <v>31.25</v>
      </c>
      <c r="P1140" t="s">
        <v>8288</v>
      </c>
      <c r="Q1140" t="s">
        <v>8290</v>
      </c>
      <c r="R1140" s="10">
        <f t="shared" si="68"/>
        <v>42736.698275462964</v>
      </c>
      <c r="S1140" s="10">
        <f t="shared" si="69"/>
        <v>42756.698275462964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70"/>
        <v>6.25E-2</v>
      </c>
      <c r="O1141" s="6">
        <f t="shared" si="71"/>
        <v>5</v>
      </c>
      <c r="P1141" t="s">
        <v>8288</v>
      </c>
      <c r="Q1141" t="s">
        <v>8290</v>
      </c>
      <c r="R1141" s="10">
        <f t="shared" si="68"/>
        <v>41975.139189814814</v>
      </c>
      <c r="S1141" s="10">
        <f t="shared" si="69"/>
        <v>42005.139189814814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70"/>
        <v>0</v>
      </c>
      <c r="O1142" s="6" t="e">
        <f t="shared" si="71"/>
        <v>#DIV/0!</v>
      </c>
      <c r="P1142" t="s">
        <v>8288</v>
      </c>
      <c r="Q1142" t="s">
        <v>8290</v>
      </c>
      <c r="R1142" s="10">
        <f t="shared" si="68"/>
        <v>42192.253715277773</v>
      </c>
      <c r="S1142" s="10">
        <f t="shared" si="69"/>
        <v>42222.253715277773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70"/>
        <v>0</v>
      </c>
      <c r="O1143" s="6" t="e">
        <f t="shared" si="71"/>
        <v>#DIV/0!</v>
      </c>
      <c r="P1143" t="s">
        <v>8288</v>
      </c>
      <c r="Q1143" t="s">
        <v>8290</v>
      </c>
      <c r="R1143" s="10">
        <f t="shared" si="68"/>
        <v>42164.491319444445</v>
      </c>
      <c r="S1143" s="10">
        <f t="shared" si="69"/>
        <v>42194.491319444445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70"/>
        <v>0</v>
      </c>
      <c r="O1144" s="6" t="e">
        <f t="shared" si="71"/>
        <v>#DIV/0!</v>
      </c>
      <c r="P1144" t="s">
        <v>8288</v>
      </c>
      <c r="Q1144" t="s">
        <v>8290</v>
      </c>
      <c r="R1144" s="10">
        <f t="shared" si="68"/>
        <v>42021.797766203701</v>
      </c>
      <c r="S1144" s="10">
        <f t="shared" si="69"/>
        <v>42051.797766203701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70"/>
        <v>0.41333333333333333</v>
      </c>
      <c r="O1145" s="6">
        <f t="shared" si="71"/>
        <v>23.25</v>
      </c>
      <c r="P1145" t="s">
        <v>8288</v>
      </c>
      <c r="Q1145" t="s">
        <v>8290</v>
      </c>
      <c r="R1145" s="10">
        <f t="shared" si="68"/>
        <v>42324.985254629624</v>
      </c>
      <c r="S1145" s="10">
        <f t="shared" si="69"/>
        <v>42354.985254629624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70"/>
        <v>0</v>
      </c>
      <c r="O1146" s="6" t="e">
        <f t="shared" si="71"/>
        <v>#DIV/0!</v>
      </c>
      <c r="P1146" t="s">
        <v>8291</v>
      </c>
      <c r="Q1146" t="s">
        <v>8292</v>
      </c>
      <c r="R1146" s="10">
        <f t="shared" si="68"/>
        <v>42092.973611111105</v>
      </c>
      <c r="S1146" s="10">
        <f t="shared" si="69"/>
        <v>42122.973611111105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70"/>
        <v>0.125</v>
      </c>
      <c r="O1147" s="6">
        <f t="shared" si="71"/>
        <v>100</v>
      </c>
      <c r="P1147" t="s">
        <v>8291</v>
      </c>
      <c r="Q1147" t="s">
        <v>8292</v>
      </c>
      <c r="R1147" s="10">
        <f t="shared" si="68"/>
        <v>41854.539259259254</v>
      </c>
      <c r="S1147" s="10">
        <f t="shared" si="69"/>
        <v>41914.539259259254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70"/>
        <v>8.8333333333333339</v>
      </c>
      <c r="O1148" s="6">
        <f t="shared" si="71"/>
        <v>44.166666666666664</v>
      </c>
      <c r="P1148" t="s">
        <v>8291</v>
      </c>
      <c r="Q1148" t="s">
        <v>8292</v>
      </c>
      <c r="R1148" s="10">
        <f t="shared" si="68"/>
        <v>41723.745057870365</v>
      </c>
      <c r="S1148" s="10">
        <f t="shared" si="69"/>
        <v>41761.745057870365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70"/>
        <v>0</v>
      </c>
      <c r="O1149" s="6" t="e">
        <f t="shared" si="71"/>
        <v>#DIV/0!</v>
      </c>
      <c r="P1149" t="s">
        <v>8291</v>
      </c>
      <c r="Q1149" t="s">
        <v>8292</v>
      </c>
      <c r="R1149" s="10">
        <f t="shared" si="68"/>
        <v>41871.763692129629</v>
      </c>
      <c r="S1149" s="10">
        <f t="shared" si="69"/>
        <v>41931.763692129629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70"/>
        <v>0.48666666666666669</v>
      </c>
      <c r="O1150" s="6">
        <f t="shared" si="71"/>
        <v>24.333333333333332</v>
      </c>
      <c r="P1150" t="s">
        <v>8291</v>
      </c>
      <c r="Q1150" t="s">
        <v>8292</v>
      </c>
      <c r="R1150" s="10">
        <f t="shared" si="68"/>
        <v>42674.962743055548</v>
      </c>
      <c r="S1150" s="10">
        <f t="shared" si="69"/>
        <v>42705.00440972222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70"/>
        <v>0.15</v>
      </c>
      <c r="O1151" s="6">
        <f t="shared" si="71"/>
        <v>37.5</v>
      </c>
      <c r="P1151" t="s">
        <v>8291</v>
      </c>
      <c r="Q1151" t="s">
        <v>8292</v>
      </c>
      <c r="R1151" s="10">
        <f t="shared" si="68"/>
        <v>42507.501921296294</v>
      </c>
      <c r="S1151" s="10">
        <f t="shared" si="69"/>
        <v>42537.501921296294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70"/>
        <v>10.08</v>
      </c>
      <c r="O1152" s="6">
        <f t="shared" si="71"/>
        <v>42</v>
      </c>
      <c r="P1152" t="s">
        <v>8291</v>
      </c>
      <c r="Q1152" t="s">
        <v>8292</v>
      </c>
      <c r="R1152" s="10">
        <f t="shared" si="68"/>
        <v>42317.74623842592</v>
      </c>
      <c r="S1152" s="10">
        <f t="shared" si="69"/>
        <v>42377.74623842592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70"/>
        <v>0</v>
      </c>
      <c r="O1153" s="6" t="e">
        <f t="shared" si="71"/>
        <v>#DIV/0!</v>
      </c>
      <c r="P1153" t="s">
        <v>8291</v>
      </c>
      <c r="Q1153" t="s">
        <v>8292</v>
      </c>
      <c r="R1153" s="10">
        <f t="shared" si="68"/>
        <v>42223.894247685188</v>
      </c>
      <c r="S1153" s="10">
        <f t="shared" si="69"/>
        <v>42253.894247685188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70"/>
        <v>5.6937500000000005</v>
      </c>
      <c r="O1154" s="6">
        <f t="shared" si="71"/>
        <v>60.733333333333334</v>
      </c>
      <c r="P1154" t="s">
        <v>8291</v>
      </c>
      <c r="Q1154" t="s">
        <v>8292</v>
      </c>
      <c r="R1154" s="10">
        <f t="shared" ref="R1154:R1217" si="72">(J1154/86400)+25569+(-5/24)</f>
        <v>42109.501296296294</v>
      </c>
      <c r="S1154" s="10">
        <f t="shared" ref="S1154:S1217" si="73">(I1154/86400)+25569+(-5/24)</f>
        <v>42139.501296296294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4">E1155/D1155*100</f>
        <v>0.625</v>
      </c>
      <c r="O1155" s="6">
        <f t="shared" ref="O1155:O1218" si="75">E1155/L1155</f>
        <v>50</v>
      </c>
      <c r="P1155" t="s">
        <v>8291</v>
      </c>
      <c r="Q1155" t="s">
        <v>8292</v>
      </c>
      <c r="R1155" s="10">
        <f t="shared" si="72"/>
        <v>42143.505844907406</v>
      </c>
      <c r="S1155" s="10">
        <f t="shared" si="73"/>
        <v>42173.505844907406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4"/>
        <v>6.5</v>
      </c>
      <c r="O1156" s="6">
        <f t="shared" si="75"/>
        <v>108.33333333333333</v>
      </c>
      <c r="P1156" t="s">
        <v>8291</v>
      </c>
      <c r="Q1156" t="s">
        <v>8292</v>
      </c>
      <c r="R1156" s="10">
        <f t="shared" si="72"/>
        <v>42222.900532407402</v>
      </c>
      <c r="S1156" s="10">
        <f t="shared" si="73"/>
        <v>42252.900532407402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4"/>
        <v>0.752</v>
      </c>
      <c r="O1157" s="6">
        <f t="shared" si="75"/>
        <v>23.5</v>
      </c>
      <c r="P1157" t="s">
        <v>8291</v>
      </c>
      <c r="Q1157" t="s">
        <v>8292</v>
      </c>
      <c r="R1157" s="10">
        <f t="shared" si="72"/>
        <v>41835.555648148147</v>
      </c>
      <c r="S1157" s="10">
        <f t="shared" si="73"/>
        <v>41865.555648148147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4"/>
        <v>0</v>
      </c>
      <c r="O1158" s="6" t="e">
        <f t="shared" si="75"/>
        <v>#DIV/0!</v>
      </c>
      <c r="P1158" t="s">
        <v>8291</v>
      </c>
      <c r="Q1158" t="s">
        <v>8292</v>
      </c>
      <c r="R1158" s="10">
        <f t="shared" si="72"/>
        <v>42028.862986111104</v>
      </c>
      <c r="S1158" s="10">
        <f t="shared" si="73"/>
        <v>42058.862986111104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4"/>
        <v>1.51</v>
      </c>
      <c r="O1159" s="6">
        <f t="shared" si="75"/>
        <v>50.333333333333336</v>
      </c>
      <c r="P1159" t="s">
        <v>8291</v>
      </c>
      <c r="Q1159" t="s">
        <v>8292</v>
      </c>
      <c r="R1159" s="10">
        <f t="shared" si="72"/>
        <v>41918.419907407406</v>
      </c>
      <c r="S1159" s="10">
        <f t="shared" si="73"/>
        <v>41978.46157407407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4"/>
        <v>0.46666666666666673</v>
      </c>
      <c r="O1160" s="6">
        <f t="shared" si="75"/>
        <v>11.666666666666666</v>
      </c>
      <c r="P1160" t="s">
        <v>8291</v>
      </c>
      <c r="Q1160" t="s">
        <v>8292</v>
      </c>
      <c r="R1160" s="10">
        <f t="shared" si="72"/>
        <v>41951.883425925924</v>
      </c>
      <c r="S1160" s="10">
        <f t="shared" si="73"/>
        <v>41981.883425925924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4"/>
        <v>0</v>
      </c>
      <c r="O1161" s="6" t="e">
        <f t="shared" si="75"/>
        <v>#DIV/0!</v>
      </c>
      <c r="P1161" t="s">
        <v>8291</v>
      </c>
      <c r="Q1161" t="s">
        <v>8292</v>
      </c>
      <c r="R1161" s="10">
        <f t="shared" si="72"/>
        <v>42154.518113425926</v>
      </c>
      <c r="S1161" s="10">
        <f t="shared" si="73"/>
        <v>42185.447916666664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4"/>
        <v>3.85</v>
      </c>
      <c r="O1162" s="6">
        <f t="shared" si="75"/>
        <v>60.789473684210527</v>
      </c>
      <c r="P1162" t="s">
        <v>8291</v>
      </c>
      <c r="Q1162" t="s">
        <v>8292</v>
      </c>
      <c r="R1162" s="10">
        <f t="shared" si="72"/>
        <v>42060.946597222217</v>
      </c>
      <c r="S1162" s="10">
        <f t="shared" si="73"/>
        <v>42090.904930555553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4"/>
        <v>0</v>
      </c>
      <c r="O1163" s="6" t="e">
        <f t="shared" si="75"/>
        <v>#DIV/0!</v>
      </c>
      <c r="P1163" t="s">
        <v>8291</v>
      </c>
      <c r="Q1163" t="s">
        <v>8292</v>
      </c>
      <c r="R1163" s="10">
        <f t="shared" si="72"/>
        <v>42122.421168981477</v>
      </c>
      <c r="S1163" s="10">
        <f t="shared" si="73"/>
        <v>42143.421168981477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4"/>
        <v>5.8333333333333341E-2</v>
      </c>
      <c r="O1164" s="6">
        <f t="shared" si="75"/>
        <v>17.5</v>
      </c>
      <c r="P1164" t="s">
        <v>8291</v>
      </c>
      <c r="Q1164" t="s">
        <v>8292</v>
      </c>
      <c r="R1164" s="10">
        <f t="shared" si="72"/>
        <v>41876.475277777776</v>
      </c>
      <c r="S1164" s="10">
        <f t="shared" si="73"/>
        <v>41907.475277777776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4"/>
        <v>0</v>
      </c>
      <c r="O1165" s="6" t="e">
        <f t="shared" si="75"/>
        <v>#DIV/0!</v>
      </c>
      <c r="P1165" t="s">
        <v>8291</v>
      </c>
      <c r="Q1165" t="s">
        <v>8292</v>
      </c>
      <c r="R1165" s="10">
        <f t="shared" si="72"/>
        <v>41830.515277777777</v>
      </c>
      <c r="S1165" s="10">
        <f t="shared" si="73"/>
        <v>41860.515277777777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4"/>
        <v>0</v>
      </c>
      <c r="O1166" s="6" t="e">
        <f t="shared" si="75"/>
        <v>#DIV/0!</v>
      </c>
      <c r="P1166" t="s">
        <v>8291</v>
      </c>
      <c r="Q1166" t="s">
        <v>8292</v>
      </c>
      <c r="R1166" s="10">
        <f t="shared" si="72"/>
        <v>42509.51599537037</v>
      </c>
      <c r="S1166" s="10">
        <f t="shared" si="73"/>
        <v>42539.51599537037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4"/>
        <v>20.705000000000002</v>
      </c>
      <c r="O1167" s="6">
        <f t="shared" si="75"/>
        <v>82.82</v>
      </c>
      <c r="P1167" t="s">
        <v>8291</v>
      </c>
      <c r="Q1167" t="s">
        <v>8292</v>
      </c>
      <c r="R1167" s="10">
        <f t="shared" si="72"/>
        <v>41792.00613425926</v>
      </c>
      <c r="S1167" s="10">
        <f t="shared" si="73"/>
        <v>41826.00613425926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4"/>
        <v>19.139999999999997</v>
      </c>
      <c r="O1168" s="6">
        <f t="shared" si="75"/>
        <v>358.875</v>
      </c>
      <c r="P1168" t="s">
        <v>8291</v>
      </c>
      <c r="Q1168" t="s">
        <v>8292</v>
      </c>
      <c r="R1168" s="10">
        <f t="shared" si="72"/>
        <v>42150.277106481481</v>
      </c>
      <c r="S1168" s="10">
        <f t="shared" si="73"/>
        <v>42180.958333333336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4"/>
        <v>1.6316666666666666</v>
      </c>
      <c r="O1169" s="6">
        <f t="shared" si="75"/>
        <v>61.1875</v>
      </c>
      <c r="P1169" t="s">
        <v>8291</v>
      </c>
      <c r="Q1169" t="s">
        <v>8292</v>
      </c>
      <c r="R1169" s="10">
        <f t="shared" si="72"/>
        <v>41863.526562499996</v>
      </c>
      <c r="S1169" s="10">
        <f t="shared" si="73"/>
        <v>41894.526562499996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4"/>
        <v>5.6666666666666661</v>
      </c>
      <c r="O1170" s="6">
        <f t="shared" si="75"/>
        <v>340</v>
      </c>
      <c r="P1170" t="s">
        <v>8291</v>
      </c>
      <c r="Q1170" t="s">
        <v>8292</v>
      </c>
      <c r="R1170" s="10">
        <f t="shared" si="72"/>
        <v>42604.845659722218</v>
      </c>
      <c r="S1170" s="10">
        <f t="shared" si="73"/>
        <v>42634.845659722218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4"/>
        <v>0.16999999999999998</v>
      </c>
      <c r="O1171" s="6">
        <f t="shared" si="75"/>
        <v>5.666666666666667</v>
      </c>
      <c r="P1171" t="s">
        <v>8291</v>
      </c>
      <c r="Q1171" t="s">
        <v>8292</v>
      </c>
      <c r="R1171" s="10">
        <f t="shared" si="72"/>
        <v>42027.145405092589</v>
      </c>
      <c r="S1171" s="10">
        <f t="shared" si="73"/>
        <v>42057.145405092589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4"/>
        <v>0.4</v>
      </c>
      <c r="O1172" s="6">
        <f t="shared" si="75"/>
        <v>50</v>
      </c>
      <c r="P1172" t="s">
        <v>8291</v>
      </c>
      <c r="Q1172" t="s">
        <v>8292</v>
      </c>
      <c r="R1172" s="10">
        <f t="shared" si="72"/>
        <v>42124.684849537036</v>
      </c>
      <c r="S1172" s="10">
        <f t="shared" si="73"/>
        <v>42154.684849537036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4"/>
        <v>0.1</v>
      </c>
      <c r="O1173" s="6">
        <f t="shared" si="75"/>
        <v>25</v>
      </c>
      <c r="P1173" t="s">
        <v>8291</v>
      </c>
      <c r="Q1173" t="s">
        <v>8292</v>
      </c>
      <c r="R1173" s="10">
        <f t="shared" si="72"/>
        <v>41938.596377314811</v>
      </c>
      <c r="S1173" s="10">
        <f t="shared" si="73"/>
        <v>41956.638043981475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4"/>
        <v>0</v>
      </c>
      <c r="O1174" s="6" t="e">
        <f t="shared" si="75"/>
        <v>#DIV/0!</v>
      </c>
      <c r="P1174" t="s">
        <v>8291</v>
      </c>
      <c r="Q1174" t="s">
        <v>8292</v>
      </c>
      <c r="R1174" s="10">
        <f t="shared" si="72"/>
        <v>41841.473981481475</v>
      </c>
      <c r="S1174" s="10">
        <f t="shared" si="73"/>
        <v>41871.473981481475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4"/>
        <v>2.4E-2</v>
      </c>
      <c r="O1175" s="6">
        <f t="shared" si="75"/>
        <v>30</v>
      </c>
      <c r="P1175" t="s">
        <v>8291</v>
      </c>
      <c r="Q1175" t="s">
        <v>8292</v>
      </c>
      <c r="R1175" s="10">
        <f t="shared" si="72"/>
        <v>42183.97751157407</v>
      </c>
      <c r="S1175" s="10">
        <f t="shared" si="73"/>
        <v>42218.97751157407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4"/>
        <v>5.9066666666666672</v>
      </c>
      <c r="O1176" s="6">
        <f t="shared" si="75"/>
        <v>46.631578947368418</v>
      </c>
      <c r="P1176" t="s">
        <v>8291</v>
      </c>
      <c r="Q1176" t="s">
        <v>8292</v>
      </c>
      <c r="R1176" s="10">
        <f t="shared" si="72"/>
        <v>42468.633414351854</v>
      </c>
      <c r="S1176" s="10">
        <f t="shared" si="73"/>
        <v>42498.633414351854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4"/>
        <v>2.9250000000000003</v>
      </c>
      <c r="O1177" s="6">
        <f t="shared" si="75"/>
        <v>65</v>
      </c>
      <c r="P1177" t="s">
        <v>8291</v>
      </c>
      <c r="Q1177" t="s">
        <v>8292</v>
      </c>
      <c r="R1177" s="10">
        <f t="shared" si="72"/>
        <v>42170.520127314812</v>
      </c>
      <c r="S1177" s="10">
        <f t="shared" si="73"/>
        <v>42200.520127314812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4"/>
        <v>5.7142857142857143E-3</v>
      </c>
      <c r="O1178" s="6">
        <f t="shared" si="75"/>
        <v>10</v>
      </c>
      <c r="P1178" t="s">
        <v>8291</v>
      </c>
      <c r="Q1178" t="s">
        <v>8292</v>
      </c>
      <c r="R1178" s="10">
        <f t="shared" si="72"/>
        <v>42745.811319444438</v>
      </c>
      <c r="S1178" s="10">
        <f t="shared" si="73"/>
        <v>42800.333333333336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4"/>
        <v>0</v>
      </c>
      <c r="O1179" s="6" t="e">
        <f t="shared" si="75"/>
        <v>#DIV/0!</v>
      </c>
      <c r="P1179" t="s">
        <v>8291</v>
      </c>
      <c r="Q1179" t="s">
        <v>8292</v>
      </c>
      <c r="R1179" s="10">
        <f t="shared" si="72"/>
        <v>41897.452499999999</v>
      </c>
      <c r="S1179" s="10">
        <f t="shared" si="73"/>
        <v>41927.452499999999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4"/>
        <v>6.6666666666666671E-3</v>
      </c>
      <c r="O1180" s="6">
        <f t="shared" si="75"/>
        <v>5</v>
      </c>
      <c r="P1180" t="s">
        <v>8291</v>
      </c>
      <c r="Q1180" t="s">
        <v>8292</v>
      </c>
      <c r="R1180" s="10">
        <f t="shared" si="72"/>
        <v>41837.69736111111</v>
      </c>
      <c r="S1180" s="10">
        <f t="shared" si="73"/>
        <v>41867.69736111111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4"/>
        <v>5.3333333333333339</v>
      </c>
      <c r="O1181" s="6">
        <f t="shared" si="75"/>
        <v>640</v>
      </c>
      <c r="P1181" t="s">
        <v>8291</v>
      </c>
      <c r="Q1181" t="s">
        <v>8292</v>
      </c>
      <c r="R1181" s="10">
        <f t="shared" si="72"/>
        <v>42275.511886574073</v>
      </c>
      <c r="S1181" s="10">
        <f t="shared" si="73"/>
        <v>42305.511886574073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4"/>
        <v>11.75</v>
      </c>
      <c r="O1182" s="6">
        <f t="shared" si="75"/>
        <v>69.117647058823536</v>
      </c>
      <c r="P1182" t="s">
        <v>8291</v>
      </c>
      <c r="Q1182" t="s">
        <v>8292</v>
      </c>
      <c r="R1182" s="10">
        <f t="shared" si="72"/>
        <v>41781.598541666666</v>
      </c>
      <c r="S1182" s="10">
        <f t="shared" si="73"/>
        <v>41818.598541666666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4"/>
        <v>8.0000000000000002E-3</v>
      </c>
      <c r="O1183" s="6">
        <f t="shared" si="75"/>
        <v>1.3333333333333333</v>
      </c>
      <c r="P1183" t="s">
        <v>8291</v>
      </c>
      <c r="Q1183" t="s">
        <v>8292</v>
      </c>
      <c r="R1183" s="10">
        <f t="shared" si="72"/>
        <v>42034.131030092591</v>
      </c>
      <c r="S1183" s="10">
        <f t="shared" si="73"/>
        <v>42064.131030092591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4"/>
        <v>4.2</v>
      </c>
      <c r="O1184" s="6">
        <f t="shared" si="75"/>
        <v>10.5</v>
      </c>
      <c r="P1184" t="s">
        <v>8291</v>
      </c>
      <c r="Q1184" t="s">
        <v>8292</v>
      </c>
      <c r="R1184" s="10">
        <f t="shared" si="72"/>
        <v>42728.619074074071</v>
      </c>
      <c r="S1184" s="10">
        <f t="shared" si="73"/>
        <v>42747.487499999996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4"/>
        <v>4</v>
      </c>
      <c r="O1185" s="6">
        <f t="shared" si="75"/>
        <v>33.333333333333336</v>
      </c>
      <c r="P1185" t="s">
        <v>8291</v>
      </c>
      <c r="Q1185" t="s">
        <v>8292</v>
      </c>
      <c r="R1185" s="10">
        <f t="shared" si="72"/>
        <v>42656.653043981474</v>
      </c>
      <c r="S1185" s="10">
        <f t="shared" si="73"/>
        <v>42675.957638888889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4"/>
        <v>104.93636363636362</v>
      </c>
      <c r="O1186" s="6">
        <f t="shared" si="75"/>
        <v>61.562666666666665</v>
      </c>
      <c r="P1186" t="s">
        <v>8293</v>
      </c>
      <c r="Q1186" t="s">
        <v>8294</v>
      </c>
      <c r="R1186" s="10">
        <f t="shared" si="72"/>
        <v>42741.391331018516</v>
      </c>
      <c r="S1186" s="10">
        <f t="shared" si="73"/>
        <v>42772.391331018516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4"/>
        <v>105.44</v>
      </c>
      <c r="O1187" s="6">
        <f t="shared" si="75"/>
        <v>118.73873873873873</v>
      </c>
      <c r="P1187" t="s">
        <v>8293</v>
      </c>
      <c r="Q1187" t="s">
        <v>8294</v>
      </c>
      <c r="R1187" s="10">
        <f t="shared" si="72"/>
        <v>42130.656817129631</v>
      </c>
      <c r="S1187" s="10">
        <f t="shared" si="73"/>
        <v>42162.958333333336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4"/>
        <v>106.73333333333332</v>
      </c>
      <c r="O1188" s="6">
        <f t="shared" si="75"/>
        <v>65.081300813008127</v>
      </c>
      <c r="P1188" t="s">
        <v>8293</v>
      </c>
      <c r="Q1188" t="s">
        <v>8294</v>
      </c>
      <c r="R1188" s="10">
        <f t="shared" si="72"/>
        <v>42123.655034722215</v>
      </c>
      <c r="S1188" s="10">
        <f t="shared" si="73"/>
        <v>42156.737499999996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4"/>
        <v>104.12571428571428</v>
      </c>
      <c r="O1189" s="6">
        <f t="shared" si="75"/>
        <v>130.15714285714284</v>
      </c>
      <c r="P1189" t="s">
        <v>8293</v>
      </c>
      <c r="Q1189" t="s">
        <v>8294</v>
      </c>
      <c r="R1189" s="10">
        <f t="shared" si="72"/>
        <v>42109.686608796292</v>
      </c>
      <c r="S1189" s="10">
        <f t="shared" si="73"/>
        <v>42141.541666666664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4"/>
        <v>160.54999999999998</v>
      </c>
      <c r="O1190" s="6">
        <f t="shared" si="75"/>
        <v>37.776470588235291</v>
      </c>
      <c r="P1190" t="s">
        <v>8293</v>
      </c>
      <c r="Q1190" t="s">
        <v>8294</v>
      </c>
      <c r="R1190" s="10">
        <f t="shared" si="72"/>
        <v>42711.492361111108</v>
      </c>
      <c r="S1190" s="10">
        <f t="shared" si="73"/>
        <v>42732.492361111108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4"/>
        <v>107.77777777777777</v>
      </c>
      <c r="O1191" s="6">
        <f t="shared" si="75"/>
        <v>112.79069767441861</v>
      </c>
      <c r="P1191" t="s">
        <v>8293</v>
      </c>
      <c r="Q1191" t="s">
        <v>8294</v>
      </c>
      <c r="R1191" s="10">
        <f t="shared" si="72"/>
        <v>42529.770775462959</v>
      </c>
      <c r="S1191" s="10">
        <f t="shared" si="73"/>
        <v>42550.770775462959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4"/>
        <v>135</v>
      </c>
      <c r="O1192" s="6">
        <f t="shared" si="75"/>
        <v>51.92307692307692</v>
      </c>
      <c r="P1192" t="s">
        <v>8293</v>
      </c>
      <c r="Q1192" t="s">
        <v>8294</v>
      </c>
      <c r="R1192" s="10">
        <f t="shared" si="72"/>
        <v>41852.457465277774</v>
      </c>
      <c r="S1192" s="10">
        <f t="shared" si="73"/>
        <v>41882.457465277774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4"/>
        <v>109.07407407407408</v>
      </c>
      <c r="O1193" s="6">
        <f t="shared" si="75"/>
        <v>89.242424242424249</v>
      </c>
      <c r="P1193" t="s">
        <v>8293</v>
      </c>
      <c r="Q1193" t="s">
        <v>8294</v>
      </c>
      <c r="R1193" s="10">
        <f t="shared" si="72"/>
        <v>42419.395370370366</v>
      </c>
      <c r="S1193" s="10">
        <f t="shared" si="73"/>
        <v>42449.353703703702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4"/>
        <v>290</v>
      </c>
      <c r="O1194" s="6">
        <f t="shared" si="75"/>
        <v>19.333333333333332</v>
      </c>
      <c r="P1194" t="s">
        <v>8293</v>
      </c>
      <c r="Q1194" t="s">
        <v>8294</v>
      </c>
      <c r="R1194" s="10">
        <f t="shared" si="72"/>
        <v>42747.298356481479</v>
      </c>
      <c r="S1194" s="10">
        <f t="shared" si="73"/>
        <v>42777.298356481479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4"/>
        <v>103.95714285714286</v>
      </c>
      <c r="O1195" s="6">
        <f t="shared" si="75"/>
        <v>79.967032967032964</v>
      </c>
      <c r="P1195" t="s">
        <v>8293</v>
      </c>
      <c r="Q1195" t="s">
        <v>8294</v>
      </c>
      <c r="R1195" s="10">
        <f t="shared" si="72"/>
        <v>42409.567743055552</v>
      </c>
      <c r="S1195" s="10">
        <f t="shared" si="73"/>
        <v>42469.526076388887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4"/>
        <v>322.24</v>
      </c>
      <c r="O1196" s="6">
        <f t="shared" si="75"/>
        <v>56.414565826330531</v>
      </c>
      <c r="P1196" t="s">
        <v>8293</v>
      </c>
      <c r="Q1196" t="s">
        <v>8294</v>
      </c>
      <c r="R1196" s="10">
        <f t="shared" si="72"/>
        <v>42072.27984953703</v>
      </c>
      <c r="S1196" s="10">
        <f t="shared" si="73"/>
        <v>42102.27984953703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4"/>
        <v>135</v>
      </c>
      <c r="O1197" s="6">
        <f t="shared" si="75"/>
        <v>79.411764705882348</v>
      </c>
      <c r="P1197" t="s">
        <v>8293</v>
      </c>
      <c r="Q1197" t="s">
        <v>8294</v>
      </c>
      <c r="R1197" s="10">
        <f t="shared" si="72"/>
        <v>42298.139502314814</v>
      </c>
      <c r="S1197" s="10">
        <f t="shared" si="73"/>
        <v>42358.166666666664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4"/>
        <v>269.91034482758624</v>
      </c>
      <c r="O1198" s="6">
        <f t="shared" si="75"/>
        <v>76.439453125</v>
      </c>
      <c r="P1198" t="s">
        <v>8293</v>
      </c>
      <c r="Q1198" t="s">
        <v>8294</v>
      </c>
      <c r="R1198" s="10">
        <f t="shared" si="72"/>
        <v>42326.610405092586</v>
      </c>
      <c r="S1198" s="10">
        <f t="shared" si="73"/>
        <v>42356.610405092586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4"/>
        <v>253.29333333333332</v>
      </c>
      <c r="O1199" s="6">
        <f t="shared" si="75"/>
        <v>121</v>
      </c>
      <c r="P1199" t="s">
        <v>8293</v>
      </c>
      <c r="Q1199" t="s">
        <v>8294</v>
      </c>
      <c r="R1199" s="10">
        <f t="shared" si="72"/>
        <v>42503.456412037034</v>
      </c>
      <c r="S1199" s="10">
        <f t="shared" si="73"/>
        <v>42534.040972222218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4"/>
        <v>260.59999999999997</v>
      </c>
      <c r="O1200" s="6">
        <f t="shared" si="75"/>
        <v>54.616766467065865</v>
      </c>
      <c r="P1200" t="s">
        <v>8293</v>
      </c>
      <c r="Q1200" t="s">
        <v>8294</v>
      </c>
      <c r="R1200" s="10">
        <f t="shared" si="72"/>
        <v>42333.410717592589</v>
      </c>
      <c r="S1200" s="10">
        <f t="shared" si="73"/>
        <v>42368.916666666664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4"/>
        <v>101.31677953348381</v>
      </c>
      <c r="O1201" s="6">
        <f t="shared" si="75"/>
        <v>299.22222222222223</v>
      </c>
      <c r="P1201" t="s">
        <v>8293</v>
      </c>
      <c r="Q1201" t="s">
        <v>8294</v>
      </c>
      <c r="R1201" s="10">
        <f t="shared" si="72"/>
        <v>42161.562499999993</v>
      </c>
      <c r="S1201" s="10">
        <f t="shared" si="73"/>
        <v>42193.562499999993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4"/>
        <v>125.60416666666667</v>
      </c>
      <c r="O1202" s="6">
        <f t="shared" si="75"/>
        <v>58.533980582524272</v>
      </c>
      <c r="P1202" t="s">
        <v>8293</v>
      </c>
      <c r="Q1202" t="s">
        <v>8294</v>
      </c>
      <c r="R1202" s="10">
        <f t="shared" si="72"/>
        <v>42089.269166666665</v>
      </c>
      <c r="S1202" s="10">
        <f t="shared" si="73"/>
        <v>42110.269166666665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4"/>
        <v>102.43783333333334</v>
      </c>
      <c r="O1203" s="6">
        <f t="shared" si="75"/>
        <v>55.371801801801809</v>
      </c>
      <c r="P1203" t="s">
        <v>8293</v>
      </c>
      <c r="Q1203" t="s">
        <v>8294</v>
      </c>
      <c r="R1203" s="10">
        <f t="shared" si="72"/>
        <v>42536.398680555554</v>
      </c>
      <c r="S1203" s="10">
        <f t="shared" si="73"/>
        <v>42566.398680555554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4"/>
        <v>199.244</v>
      </c>
      <c r="O1204" s="6">
        <f t="shared" si="75"/>
        <v>183.80442804428046</v>
      </c>
      <c r="P1204" t="s">
        <v>8293</v>
      </c>
      <c r="Q1204" t="s">
        <v>8294</v>
      </c>
      <c r="R1204" s="10">
        <f t="shared" si="72"/>
        <v>42152.08048611111</v>
      </c>
      <c r="S1204" s="10">
        <f t="shared" si="73"/>
        <v>42182.08048611111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4"/>
        <v>102.45398773006136</v>
      </c>
      <c r="O1205" s="6">
        <f t="shared" si="75"/>
        <v>165.34653465346534</v>
      </c>
      <c r="P1205" t="s">
        <v>8293</v>
      </c>
      <c r="Q1205" t="s">
        <v>8294</v>
      </c>
      <c r="R1205" s="10">
        <f t="shared" si="72"/>
        <v>42125.4065625</v>
      </c>
      <c r="S1205" s="10">
        <f t="shared" si="73"/>
        <v>42155.4065625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4"/>
        <v>102.94615384615385</v>
      </c>
      <c r="O1206" s="6">
        <f t="shared" si="75"/>
        <v>234.78947368421052</v>
      </c>
      <c r="P1206" t="s">
        <v>8293</v>
      </c>
      <c r="Q1206" t="s">
        <v>8294</v>
      </c>
      <c r="R1206" s="10">
        <f t="shared" si="72"/>
        <v>42297.539733796293</v>
      </c>
      <c r="S1206" s="10">
        <f t="shared" si="73"/>
        <v>42341.999999999993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4"/>
        <v>100.86153846153847</v>
      </c>
      <c r="O1207" s="6">
        <f t="shared" si="75"/>
        <v>211.48387096774192</v>
      </c>
      <c r="P1207" t="s">
        <v>8293</v>
      </c>
      <c r="Q1207" t="s">
        <v>8294</v>
      </c>
      <c r="R1207" s="10">
        <f t="shared" si="72"/>
        <v>42138.298043981478</v>
      </c>
      <c r="S1207" s="10">
        <f t="shared" si="73"/>
        <v>42168.298043981478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4"/>
        <v>114.99999999999999</v>
      </c>
      <c r="O1208" s="6">
        <f t="shared" si="75"/>
        <v>32.34375</v>
      </c>
      <c r="P1208" t="s">
        <v>8293</v>
      </c>
      <c r="Q1208" t="s">
        <v>8294</v>
      </c>
      <c r="R1208" s="10">
        <f t="shared" si="72"/>
        <v>42772.567743055552</v>
      </c>
      <c r="S1208" s="10">
        <f t="shared" si="73"/>
        <v>42805.353472222218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4"/>
        <v>104.16766467065868</v>
      </c>
      <c r="O1209" s="6">
        <f t="shared" si="75"/>
        <v>123.37588652482269</v>
      </c>
      <c r="P1209" t="s">
        <v>8293</v>
      </c>
      <c r="Q1209" t="s">
        <v>8294</v>
      </c>
      <c r="R1209" s="10">
        <f t="shared" si="72"/>
        <v>42430.221909722219</v>
      </c>
      <c r="S1209" s="10">
        <f t="shared" si="73"/>
        <v>42460.208333333336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4"/>
        <v>155.29999999999998</v>
      </c>
      <c r="O1210" s="6">
        <f t="shared" si="75"/>
        <v>207.06666666666666</v>
      </c>
      <c r="P1210" t="s">
        <v>8293</v>
      </c>
      <c r="Q1210" t="s">
        <v>8294</v>
      </c>
      <c r="R1210" s="10">
        <f t="shared" si="72"/>
        <v>42423.500740740739</v>
      </c>
      <c r="S1210" s="10">
        <f t="shared" si="73"/>
        <v>42453.459074074075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4"/>
        <v>106</v>
      </c>
      <c r="O1211" s="6">
        <f t="shared" si="75"/>
        <v>138.2608695652174</v>
      </c>
      <c r="P1211" t="s">
        <v>8293</v>
      </c>
      <c r="Q1211" t="s">
        <v>8294</v>
      </c>
      <c r="R1211" s="10">
        <f t="shared" si="72"/>
        <v>42761.637789351851</v>
      </c>
      <c r="S1211" s="10">
        <f t="shared" si="73"/>
        <v>42791.637789351851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4"/>
        <v>254.31499999999997</v>
      </c>
      <c r="O1212" s="6">
        <f t="shared" si="75"/>
        <v>493.81553398058253</v>
      </c>
      <c r="P1212" t="s">
        <v>8293</v>
      </c>
      <c r="Q1212" t="s">
        <v>8294</v>
      </c>
      <c r="R1212" s="10">
        <f t="shared" si="72"/>
        <v>42132.733472222222</v>
      </c>
      <c r="S1212" s="10">
        <f t="shared" si="73"/>
        <v>42155.666666666664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4"/>
        <v>101.1</v>
      </c>
      <c r="O1213" s="6">
        <f t="shared" si="75"/>
        <v>168.5</v>
      </c>
      <c r="P1213" t="s">
        <v>8293</v>
      </c>
      <c r="Q1213" t="s">
        <v>8294</v>
      </c>
      <c r="R1213" s="10">
        <f t="shared" si="72"/>
        <v>42515.658113425925</v>
      </c>
      <c r="S1213" s="10">
        <f t="shared" si="73"/>
        <v>42530.658113425925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4"/>
        <v>129.04</v>
      </c>
      <c r="O1214" s="6">
        <f t="shared" si="75"/>
        <v>38.867469879518069</v>
      </c>
      <c r="P1214" t="s">
        <v>8293</v>
      </c>
      <c r="Q1214" t="s">
        <v>8294</v>
      </c>
      <c r="R1214" s="10">
        <f t="shared" si="72"/>
        <v>42318.741840277777</v>
      </c>
      <c r="S1214" s="10">
        <f t="shared" si="73"/>
        <v>42334.833333333336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4"/>
        <v>102.23076923076924</v>
      </c>
      <c r="O1215" s="6">
        <f t="shared" si="75"/>
        <v>61.527777777777779</v>
      </c>
      <c r="P1215" t="s">
        <v>8293</v>
      </c>
      <c r="Q1215" t="s">
        <v>8294</v>
      </c>
      <c r="R1215" s="10">
        <f t="shared" si="72"/>
        <v>42731.547453703701</v>
      </c>
      <c r="S1215" s="10">
        <f t="shared" si="73"/>
        <v>42766.547453703701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4"/>
        <v>131.80000000000001</v>
      </c>
      <c r="O1216" s="6">
        <f t="shared" si="75"/>
        <v>105.44</v>
      </c>
      <c r="P1216" t="s">
        <v>8293</v>
      </c>
      <c r="Q1216" t="s">
        <v>8294</v>
      </c>
      <c r="R1216" s="10">
        <f t="shared" si="72"/>
        <v>42104.632002314807</v>
      </c>
      <c r="S1216" s="10">
        <f t="shared" si="73"/>
        <v>42164.632002314807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4"/>
        <v>786.0802000000001</v>
      </c>
      <c r="O1217" s="6">
        <f t="shared" si="75"/>
        <v>71.592003642987251</v>
      </c>
      <c r="P1217" t="s">
        <v>8293</v>
      </c>
      <c r="Q1217" t="s">
        <v>8294</v>
      </c>
      <c r="R1217" s="10">
        <f t="shared" si="72"/>
        <v>41759.714768518512</v>
      </c>
      <c r="S1217" s="10">
        <f t="shared" si="73"/>
        <v>41789.714768518512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4"/>
        <v>145.70000000000002</v>
      </c>
      <c r="O1218" s="6">
        <f t="shared" si="75"/>
        <v>91.882882882882882</v>
      </c>
      <c r="P1218" t="s">
        <v>8293</v>
      </c>
      <c r="Q1218" t="s">
        <v>8294</v>
      </c>
      <c r="R1218" s="10">
        <f t="shared" ref="R1218:R1281" si="76">(J1218/86400)+25569+(-5/24)</f>
        <v>42247.408067129632</v>
      </c>
      <c r="S1218" s="10">
        <f t="shared" ref="S1218:S1281" si="77">(I1218/86400)+25569+(-5/24)</f>
        <v>42279.752083333333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8">E1219/D1219*100</f>
        <v>102.60000000000001</v>
      </c>
      <c r="O1219" s="6">
        <f t="shared" ref="O1219:O1282" si="79">E1219/L1219</f>
        <v>148.57377049180329</v>
      </c>
      <c r="P1219" t="s">
        <v>8293</v>
      </c>
      <c r="Q1219" t="s">
        <v>8294</v>
      </c>
      <c r="R1219" s="10">
        <f t="shared" si="76"/>
        <v>42535.6011574074</v>
      </c>
      <c r="S1219" s="10">
        <f t="shared" si="77"/>
        <v>42565.6011574074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8"/>
        <v>172.27777777777777</v>
      </c>
      <c r="O1220" s="6">
        <f t="shared" si="79"/>
        <v>174.2134831460674</v>
      </c>
      <c r="P1220" t="s">
        <v>8293</v>
      </c>
      <c r="Q1220" t="s">
        <v>8294</v>
      </c>
      <c r="R1220" s="10">
        <f t="shared" si="76"/>
        <v>42278.453703703701</v>
      </c>
      <c r="S1220" s="10">
        <f t="shared" si="77"/>
        <v>42308.916666666664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8"/>
        <v>159.16819571865443</v>
      </c>
      <c r="O1221" s="6">
        <f t="shared" si="79"/>
        <v>102.86166007905139</v>
      </c>
      <c r="P1221" t="s">
        <v>8293</v>
      </c>
      <c r="Q1221" t="s">
        <v>8294</v>
      </c>
      <c r="R1221" s="10">
        <f t="shared" si="76"/>
        <v>42633.253622685188</v>
      </c>
      <c r="S1221" s="10">
        <f t="shared" si="77"/>
        <v>42663.253622685188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8"/>
        <v>103.76666666666668</v>
      </c>
      <c r="O1222" s="6">
        <f t="shared" si="79"/>
        <v>111.17857142857143</v>
      </c>
      <c r="P1222" t="s">
        <v>8293</v>
      </c>
      <c r="Q1222" t="s">
        <v>8294</v>
      </c>
      <c r="R1222" s="10">
        <f t="shared" si="76"/>
        <v>42211.420277777775</v>
      </c>
      <c r="S1222" s="10">
        <f t="shared" si="77"/>
        <v>42241.420277777775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8"/>
        <v>111.40954545454547</v>
      </c>
      <c r="O1223" s="6">
        <f t="shared" si="79"/>
        <v>23.796213592233013</v>
      </c>
      <c r="P1223" t="s">
        <v>8293</v>
      </c>
      <c r="Q1223" t="s">
        <v>8294</v>
      </c>
      <c r="R1223" s="10">
        <f t="shared" si="76"/>
        <v>42680.267222222225</v>
      </c>
      <c r="S1223" s="10">
        <f t="shared" si="77"/>
        <v>42707.791666666664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8"/>
        <v>280.375</v>
      </c>
      <c r="O1224" s="6">
        <f t="shared" si="79"/>
        <v>81.268115942028984</v>
      </c>
      <c r="P1224" t="s">
        <v>8293</v>
      </c>
      <c r="Q1224" t="s">
        <v>8294</v>
      </c>
      <c r="R1224" s="10">
        <f t="shared" si="76"/>
        <v>42430.512118055551</v>
      </c>
      <c r="S1224" s="10">
        <f t="shared" si="77"/>
        <v>42460.958333333336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8"/>
        <v>112.10606060606061</v>
      </c>
      <c r="O1225" s="6">
        <f t="shared" si="79"/>
        <v>116.21465968586388</v>
      </c>
      <c r="P1225" t="s">
        <v>8293</v>
      </c>
      <c r="Q1225" t="s">
        <v>8294</v>
      </c>
      <c r="R1225" s="10">
        <f t="shared" si="76"/>
        <v>42653.968854166662</v>
      </c>
      <c r="S1225" s="10">
        <f t="shared" si="77"/>
        <v>42684.010520833333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8"/>
        <v>7.0666666666666673</v>
      </c>
      <c r="O1226" s="6">
        <f t="shared" si="79"/>
        <v>58.888888888888886</v>
      </c>
      <c r="P1226" t="s">
        <v>8280</v>
      </c>
      <c r="Q1226" t="s">
        <v>8295</v>
      </c>
      <c r="R1226" s="10">
        <f t="shared" si="76"/>
        <v>41736.341458333329</v>
      </c>
      <c r="S1226" s="10">
        <f t="shared" si="77"/>
        <v>41796.341458333329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8"/>
        <v>4.3999999999999995</v>
      </c>
      <c r="O1227" s="6">
        <f t="shared" si="79"/>
        <v>44</v>
      </c>
      <c r="P1227" t="s">
        <v>8280</v>
      </c>
      <c r="Q1227" t="s">
        <v>8295</v>
      </c>
      <c r="R1227" s="10">
        <f t="shared" si="76"/>
        <v>41509.697662037033</v>
      </c>
      <c r="S1227" s="10">
        <f t="shared" si="77"/>
        <v>41569.697662037033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8"/>
        <v>3.8739999999999997</v>
      </c>
      <c r="O1228" s="6">
        <f t="shared" si="79"/>
        <v>48.424999999999997</v>
      </c>
      <c r="P1228" t="s">
        <v>8280</v>
      </c>
      <c r="Q1228" t="s">
        <v>8295</v>
      </c>
      <c r="R1228" s="10">
        <f t="shared" si="76"/>
        <v>41715.666446759256</v>
      </c>
      <c r="S1228" s="10">
        <f t="shared" si="77"/>
        <v>41749.833333333328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8"/>
        <v>0</v>
      </c>
      <c r="O1229" s="6" t="e">
        <f t="shared" si="79"/>
        <v>#DIV/0!</v>
      </c>
      <c r="P1229" t="s">
        <v>8280</v>
      </c>
      <c r="Q1229" t="s">
        <v>8295</v>
      </c>
      <c r="R1229" s="10">
        <f t="shared" si="76"/>
        <v>41827.710833333331</v>
      </c>
      <c r="S1229" s="10">
        <f t="shared" si="77"/>
        <v>41858.083333333328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8"/>
        <v>29.299999999999997</v>
      </c>
      <c r="O1230" s="6">
        <f t="shared" si="79"/>
        <v>61.041666666666664</v>
      </c>
      <c r="P1230" t="s">
        <v>8280</v>
      </c>
      <c r="Q1230" t="s">
        <v>8295</v>
      </c>
      <c r="R1230" s="10">
        <f t="shared" si="76"/>
        <v>40754.520925925921</v>
      </c>
      <c r="S1230" s="10">
        <f t="shared" si="77"/>
        <v>40814.520925925921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8"/>
        <v>0.90909090909090906</v>
      </c>
      <c r="O1231" s="6">
        <f t="shared" si="79"/>
        <v>25</v>
      </c>
      <c r="P1231" t="s">
        <v>8280</v>
      </c>
      <c r="Q1231" t="s">
        <v>8295</v>
      </c>
      <c r="R1231" s="10">
        <f t="shared" si="76"/>
        <v>40985.251469907402</v>
      </c>
      <c r="S1231" s="10">
        <f t="shared" si="77"/>
        <v>41015.458333333328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8"/>
        <v>0</v>
      </c>
      <c r="O1232" s="6" t="e">
        <f t="shared" si="79"/>
        <v>#DIV/0!</v>
      </c>
      <c r="P1232" t="s">
        <v>8280</v>
      </c>
      <c r="Q1232" t="s">
        <v>8295</v>
      </c>
      <c r="R1232" s="10">
        <f t="shared" si="76"/>
        <v>40568.764236111107</v>
      </c>
      <c r="S1232" s="10">
        <f t="shared" si="77"/>
        <v>40598.764236111107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8"/>
        <v>0</v>
      </c>
      <c r="O1233" s="6" t="e">
        <f t="shared" si="79"/>
        <v>#DIV/0!</v>
      </c>
      <c r="P1233" t="s">
        <v>8280</v>
      </c>
      <c r="Q1233" t="s">
        <v>8295</v>
      </c>
      <c r="R1233" s="10">
        <f t="shared" si="76"/>
        <v>42193.733425925922</v>
      </c>
      <c r="S1233" s="10">
        <f t="shared" si="77"/>
        <v>42243.833333333336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8"/>
        <v>0.8</v>
      </c>
      <c r="O1234" s="6">
        <f t="shared" si="79"/>
        <v>40</v>
      </c>
      <c r="P1234" t="s">
        <v>8280</v>
      </c>
      <c r="Q1234" t="s">
        <v>8295</v>
      </c>
      <c r="R1234" s="10">
        <f t="shared" si="76"/>
        <v>41506.639699074069</v>
      </c>
      <c r="S1234" s="10">
        <f t="shared" si="77"/>
        <v>41553.639699074069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8"/>
        <v>11.600000000000001</v>
      </c>
      <c r="O1235" s="6">
        <f t="shared" si="79"/>
        <v>19.333333333333332</v>
      </c>
      <c r="P1235" t="s">
        <v>8280</v>
      </c>
      <c r="Q1235" t="s">
        <v>8295</v>
      </c>
      <c r="R1235" s="10">
        <f t="shared" si="76"/>
        <v>40939.740439814814</v>
      </c>
      <c r="S1235" s="10">
        <f t="shared" si="77"/>
        <v>40960.740439814814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8"/>
        <v>0</v>
      </c>
      <c r="O1236" s="6" t="e">
        <f t="shared" si="79"/>
        <v>#DIV/0!</v>
      </c>
      <c r="P1236" t="s">
        <v>8280</v>
      </c>
      <c r="Q1236" t="s">
        <v>8295</v>
      </c>
      <c r="R1236" s="10">
        <f t="shared" si="76"/>
        <v>42007.580347222225</v>
      </c>
      <c r="S1236" s="10">
        <f t="shared" si="77"/>
        <v>42037.580347222225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8"/>
        <v>2.7873639500929119</v>
      </c>
      <c r="O1237" s="6">
        <f t="shared" si="79"/>
        <v>35</v>
      </c>
      <c r="P1237" t="s">
        <v>8280</v>
      </c>
      <c r="Q1237" t="s">
        <v>8295</v>
      </c>
      <c r="R1237" s="10">
        <f t="shared" si="76"/>
        <v>41582.927071759259</v>
      </c>
      <c r="S1237" s="10">
        <f t="shared" si="77"/>
        <v>41622.927071759259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8"/>
        <v>0</v>
      </c>
      <c r="O1238" s="6" t="e">
        <f t="shared" si="79"/>
        <v>#DIV/0!</v>
      </c>
      <c r="P1238" t="s">
        <v>8280</v>
      </c>
      <c r="Q1238" t="s">
        <v>8295</v>
      </c>
      <c r="R1238" s="10">
        <f t="shared" si="76"/>
        <v>41110.47180555555</v>
      </c>
      <c r="S1238" s="10">
        <f t="shared" si="77"/>
        <v>41118.458333333328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8"/>
        <v>0</v>
      </c>
      <c r="O1239" s="6" t="e">
        <f t="shared" si="79"/>
        <v>#DIV/0!</v>
      </c>
      <c r="P1239" t="s">
        <v>8280</v>
      </c>
      <c r="Q1239" t="s">
        <v>8295</v>
      </c>
      <c r="R1239" s="10">
        <f t="shared" si="76"/>
        <v>41125.074826388889</v>
      </c>
      <c r="S1239" s="10">
        <f t="shared" si="77"/>
        <v>41145.074826388889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8"/>
        <v>17.8</v>
      </c>
      <c r="O1240" s="6">
        <f t="shared" si="79"/>
        <v>59.333333333333336</v>
      </c>
      <c r="P1240" t="s">
        <v>8280</v>
      </c>
      <c r="Q1240" t="s">
        <v>8295</v>
      </c>
      <c r="R1240" s="10">
        <f t="shared" si="76"/>
        <v>40731.402037037034</v>
      </c>
      <c r="S1240" s="10">
        <f t="shared" si="77"/>
        <v>40761.402037037034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8"/>
        <v>0</v>
      </c>
      <c r="O1241" s="6" t="e">
        <f t="shared" si="79"/>
        <v>#DIV/0!</v>
      </c>
      <c r="P1241" t="s">
        <v>8280</v>
      </c>
      <c r="Q1241" t="s">
        <v>8295</v>
      </c>
      <c r="R1241" s="10">
        <f t="shared" si="76"/>
        <v>40883.754247685181</v>
      </c>
      <c r="S1241" s="10">
        <f t="shared" si="77"/>
        <v>40913.754247685181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8"/>
        <v>3.0124999999999997</v>
      </c>
      <c r="O1242" s="6">
        <f t="shared" si="79"/>
        <v>30.125</v>
      </c>
      <c r="P1242" t="s">
        <v>8280</v>
      </c>
      <c r="Q1242" t="s">
        <v>8295</v>
      </c>
      <c r="R1242" s="10">
        <f t="shared" si="76"/>
        <v>41408.831678240742</v>
      </c>
      <c r="S1242" s="10">
        <f t="shared" si="77"/>
        <v>41467.70208333333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8"/>
        <v>50.739999999999995</v>
      </c>
      <c r="O1243" s="6">
        <f t="shared" si="79"/>
        <v>74.617647058823536</v>
      </c>
      <c r="P1243" t="s">
        <v>8280</v>
      </c>
      <c r="Q1243" t="s">
        <v>8295</v>
      </c>
      <c r="R1243" s="10">
        <f t="shared" si="76"/>
        <v>41923.629398148143</v>
      </c>
      <c r="S1243" s="10">
        <f t="shared" si="77"/>
        <v>41946.040972222218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8"/>
        <v>0.54884742041712409</v>
      </c>
      <c r="O1244" s="6">
        <f t="shared" si="79"/>
        <v>5</v>
      </c>
      <c r="P1244" t="s">
        <v>8280</v>
      </c>
      <c r="Q1244" t="s">
        <v>8295</v>
      </c>
      <c r="R1244" s="10">
        <f t="shared" si="76"/>
        <v>40781.957199074073</v>
      </c>
      <c r="S1244" s="10">
        <f t="shared" si="77"/>
        <v>40797.345833333333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8"/>
        <v>14.091666666666667</v>
      </c>
      <c r="O1245" s="6">
        <f t="shared" si="79"/>
        <v>44.5</v>
      </c>
      <c r="P1245" t="s">
        <v>8280</v>
      </c>
      <c r="Q1245" t="s">
        <v>8295</v>
      </c>
      <c r="R1245" s="10">
        <f t="shared" si="76"/>
        <v>40671.670960648145</v>
      </c>
      <c r="S1245" s="10">
        <f t="shared" si="77"/>
        <v>40732.666666666664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8"/>
        <v>103.8</v>
      </c>
      <c r="O1246" s="6">
        <f t="shared" si="79"/>
        <v>46.133333333333333</v>
      </c>
      <c r="P1246" t="s">
        <v>8280</v>
      </c>
      <c r="Q1246" t="s">
        <v>8281</v>
      </c>
      <c r="R1246" s="10">
        <f t="shared" si="76"/>
        <v>41355.617164351854</v>
      </c>
      <c r="S1246" s="10">
        <f t="shared" si="77"/>
        <v>41386.666666666664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8"/>
        <v>120.24999999999999</v>
      </c>
      <c r="O1247" s="6">
        <f t="shared" si="79"/>
        <v>141.47058823529412</v>
      </c>
      <c r="P1247" t="s">
        <v>8280</v>
      </c>
      <c r="Q1247" t="s">
        <v>8281</v>
      </c>
      <c r="R1247" s="10">
        <f t="shared" si="76"/>
        <v>41774.391597222224</v>
      </c>
      <c r="S1247" s="10">
        <f t="shared" si="77"/>
        <v>41804.391597222224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8"/>
        <v>117</v>
      </c>
      <c r="O1248" s="6">
        <f t="shared" si="79"/>
        <v>75.483870967741936</v>
      </c>
      <c r="P1248" t="s">
        <v>8280</v>
      </c>
      <c r="Q1248" t="s">
        <v>8281</v>
      </c>
      <c r="R1248" s="10">
        <f t="shared" si="76"/>
        <v>40837.835057870368</v>
      </c>
      <c r="S1248" s="10">
        <f t="shared" si="77"/>
        <v>40882.876724537033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8"/>
        <v>122.14285714285715</v>
      </c>
      <c r="O1249" s="6">
        <f t="shared" si="79"/>
        <v>85.5</v>
      </c>
      <c r="P1249" t="s">
        <v>8280</v>
      </c>
      <c r="Q1249" t="s">
        <v>8281</v>
      </c>
      <c r="R1249" s="10">
        <f t="shared" si="76"/>
        <v>41370.083969907406</v>
      </c>
      <c r="S1249" s="10">
        <f t="shared" si="77"/>
        <v>41400.083969907406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8"/>
        <v>151.63999999999999</v>
      </c>
      <c r="O1250" s="6">
        <f t="shared" si="79"/>
        <v>64.254237288135599</v>
      </c>
      <c r="P1250" t="s">
        <v>8280</v>
      </c>
      <c r="Q1250" t="s">
        <v>8281</v>
      </c>
      <c r="R1250" s="10">
        <f t="shared" si="76"/>
        <v>41767.448530092588</v>
      </c>
      <c r="S1250" s="10">
        <f t="shared" si="77"/>
        <v>41803.082638888889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8"/>
        <v>104.44</v>
      </c>
      <c r="O1251" s="6">
        <f t="shared" si="79"/>
        <v>64.46913580246914</v>
      </c>
      <c r="P1251" t="s">
        <v>8280</v>
      </c>
      <c r="Q1251" t="s">
        <v>8281</v>
      </c>
      <c r="R1251" s="10">
        <f t="shared" si="76"/>
        <v>41067.532534722217</v>
      </c>
      <c r="S1251" s="10">
        <f t="shared" si="77"/>
        <v>41097.532534722217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8"/>
        <v>200.15333333333331</v>
      </c>
      <c r="O1252" s="6">
        <f t="shared" si="79"/>
        <v>118.2007874015748</v>
      </c>
      <c r="P1252" t="s">
        <v>8280</v>
      </c>
      <c r="Q1252" t="s">
        <v>8281</v>
      </c>
      <c r="R1252" s="10">
        <f t="shared" si="76"/>
        <v>41843.434386574074</v>
      </c>
      <c r="S1252" s="10">
        <f t="shared" si="77"/>
        <v>41888.434386574074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8"/>
        <v>101.8</v>
      </c>
      <c r="O1253" s="6">
        <f t="shared" si="79"/>
        <v>82.540540540540547</v>
      </c>
      <c r="P1253" t="s">
        <v>8280</v>
      </c>
      <c r="Q1253" t="s">
        <v>8281</v>
      </c>
      <c r="R1253" s="10">
        <f t="shared" si="76"/>
        <v>40751.606099537035</v>
      </c>
      <c r="S1253" s="10">
        <f t="shared" si="77"/>
        <v>40811.606099537035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8"/>
        <v>137.65714285714284</v>
      </c>
      <c r="O1254" s="6">
        <f t="shared" si="79"/>
        <v>34.170212765957444</v>
      </c>
      <c r="P1254" t="s">
        <v>8280</v>
      </c>
      <c r="Q1254" t="s">
        <v>8281</v>
      </c>
      <c r="R1254" s="10">
        <f t="shared" si="76"/>
        <v>41543.779733796291</v>
      </c>
      <c r="S1254" s="10">
        <f t="shared" si="77"/>
        <v>41571.779733796291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8"/>
        <v>303833.2</v>
      </c>
      <c r="O1255" s="6">
        <f t="shared" si="79"/>
        <v>42.73322081575246</v>
      </c>
      <c r="P1255" t="s">
        <v>8280</v>
      </c>
      <c r="Q1255" t="s">
        <v>8281</v>
      </c>
      <c r="R1255" s="10">
        <f t="shared" si="76"/>
        <v>41855.575312499997</v>
      </c>
      <c r="S1255" s="10">
        <f t="shared" si="77"/>
        <v>41885.575312499997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8"/>
        <v>198.85074626865671</v>
      </c>
      <c r="O1256" s="6">
        <f t="shared" si="79"/>
        <v>94.489361702127653</v>
      </c>
      <c r="P1256" t="s">
        <v>8280</v>
      </c>
      <c r="Q1256" t="s">
        <v>8281</v>
      </c>
      <c r="R1256" s="10">
        <f t="shared" si="76"/>
        <v>40487.413032407407</v>
      </c>
      <c r="S1256" s="10">
        <f t="shared" si="77"/>
        <v>40543.999305555553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8"/>
        <v>202.36666666666667</v>
      </c>
      <c r="O1257" s="6">
        <f t="shared" si="79"/>
        <v>55.697247706422019</v>
      </c>
      <c r="P1257" t="s">
        <v>8280</v>
      </c>
      <c r="Q1257" t="s">
        <v>8281</v>
      </c>
      <c r="R1257" s="10">
        <f t="shared" si="76"/>
        <v>41579.637175925927</v>
      </c>
      <c r="S1257" s="10">
        <f t="shared" si="77"/>
        <v>41609.678842592592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8"/>
        <v>117.96376666666666</v>
      </c>
      <c r="O1258" s="6">
        <f t="shared" si="79"/>
        <v>98.030831024930734</v>
      </c>
      <c r="P1258" t="s">
        <v>8280</v>
      </c>
      <c r="Q1258" t="s">
        <v>8281</v>
      </c>
      <c r="R1258" s="10">
        <f t="shared" si="76"/>
        <v>40921.711006944439</v>
      </c>
      <c r="S1258" s="10">
        <f t="shared" si="77"/>
        <v>40951.711006944439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8"/>
        <v>294.72727272727275</v>
      </c>
      <c r="O1259" s="6">
        <f t="shared" si="79"/>
        <v>92.102272727272734</v>
      </c>
      <c r="P1259" t="s">
        <v>8280</v>
      </c>
      <c r="Q1259" t="s">
        <v>8281</v>
      </c>
      <c r="R1259" s="10">
        <f t="shared" si="76"/>
        <v>40586.877199074072</v>
      </c>
      <c r="S1259" s="10">
        <f t="shared" si="77"/>
        <v>40635.835532407407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8"/>
        <v>213.14633333333336</v>
      </c>
      <c r="O1260" s="6">
        <f t="shared" si="79"/>
        <v>38.175462686567165</v>
      </c>
      <c r="P1260" t="s">
        <v>8280</v>
      </c>
      <c r="Q1260" t="s">
        <v>8281</v>
      </c>
      <c r="R1260" s="10">
        <f t="shared" si="76"/>
        <v>41487.402916666666</v>
      </c>
      <c r="S1260" s="10">
        <f t="shared" si="77"/>
        <v>41517.402916666666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8"/>
        <v>104.24</v>
      </c>
      <c r="O1261" s="6">
        <f t="shared" si="79"/>
        <v>27.145833333333332</v>
      </c>
      <c r="P1261" t="s">
        <v>8280</v>
      </c>
      <c r="Q1261" t="s">
        <v>8281</v>
      </c>
      <c r="R1261" s="10">
        <f t="shared" si="76"/>
        <v>41766.762314814812</v>
      </c>
      <c r="S1261" s="10">
        <f t="shared" si="77"/>
        <v>41798.957638888889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8"/>
        <v>113.66666666666667</v>
      </c>
      <c r="O1262" s="6">
        <f t="shared" si="79"/>
        <v>50.689189189189186</v>
      </c>
      <c r="P1262" t="s">
        <v>8280</v>
      </c>
      <c r="Q1262" t="s">
        <v>8281</v>
      </c>
      <c r="R1262" s="10">
        <f t="shared" si="76"/>
        <v>41666.63449074074</v>
      </c>
      <c r="S1262" s="10">
        <f t="shared" si="77"/>
        <v>41696.63449074074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8"/>
        <v>101.25</v>
      </c>
      <c r="O1263" s="6">
        <f t="shared" si="79"/>
        <v>38.942307692307693</v>
      </c>
      <c r="P1263" t="s">
        <v>8280</v>
      </c>
      <c r="Q1263" t="s">
        <v>8281</v>
      </c>
      <c r="R1263" s="10">
        <f t="shared" si="76"/>
        <v>41638.134571759256</v>
      </c>
      <c r="S1263" s="10">
        <f t="shared" si="77"/>
        <v>41668.134571759256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8"/>
        <v>125.41538461538462</v>
      </c>
      <c r="O1264" s="6">
        <f t="shared" si="79"/>
        <v>77.638095238095232</v>
      </c>
      <c r="P1264" t="s">
        <v>8280</v>
      </c>
      <c r="Q1264" t="s">
        <v>8281</v>
      </c>
      <c r="R1264" s="10">
        <f t="shared" si="76"/>
        <v>41656.554305555554</v>
      </c>
      <c r="S1264" s="10">
        <f t="shared" si="77"/>
        <v>41686.554305555554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8"/>
        <v>119</v>
      </c>
      <c r="O1265" s="6">
        <f t="shared" si="79"/>
        <v>43.536585365853661</v>
      </c>
      <c r="P1265" t="s">
        <v>8280</v>
      </c>
      <c r="Q1265" t="s">
        <v>8281</v>
      </c>
      <c r="R1265" s="10">
        <f t="shared" si="76"/>
        <v>41691.875810185185</v>
      </c>
      <c r="S1265" s="10">
        <f t="shared" si="77"/>
        <v>41726.833333333328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8"/>
        <v>166.46153846153845</v>
      </c>
      <c r="O1266" s="6">
        <f t="shared" si="79"/>
        <v>31.823529411764707</v>
      </c>
      <c r="P1266" t="s">
        <v>8280</v>
      </c>
      <c r="Q1266" t="s">
        <v>8281</v>
      </c>
      <c r="R1266" s="10">
        <f t="shared" si="76"/>
        <v>41547.454664351848</v>
      </c>
      <c r="S1266" s="10">
        <f t="shared" si="77"/>
        <v>41576.454664351848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8"/>
        <v>119.14771428571429</v>
      </c>
      <c r="O1267" s="6">
        <f t="shared" si="79"/>
        <v>63.184393939393942</v>
      </c>
      <c r="P1267" t="s">
        <v>8280</v>
      </c>
      <c r="Q1267" t="s">
        <v>8281</v>
      </c>
      <c r="R1267" s="10">
        <f t="shared" si="76"/>
        <v>40465.446932870364</v>
      </c>
      <c r="S1267" s="10">
        <f t="shared" si="77"/>
        <v>40512.446932870364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8"/>
        <v>100.47368421052632</v>
      </c>
      <c r="O1268" s="6">
        <f t="shared" si="79"/>
        <v>190.9</v>
      </c>
      <c r="P1268" t="s">
        <v>8280</v>
      </c>
      <c r="Q1268" t="s">
        <v>8281</v>
      </c>
      <c r="R1268" s="10">
        <f t="shared" si="76"/>
        <v>41620.668344907404</v>
      </c>
      <c r="S1268" s="10">
        <f t="shared" si="77"/>
        <v>41650.668344907404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8"/>
        <v>101.8</v>
      </c>
      <c r="O1269" s="6">
        <f t="shared" si="79"/>
        <v>140.85534591194968</v>
      </c>
      <c r="P1269" t="s">
        <v>8280</v>
      </c>
      <c r="Q1269" t="s">
        <v>8281</v>
      </c>
      <c r="R1269" s="10">
        <f t="shared" si="76"/>
        <v>41449.376828703702</v>
      </c>
      <c r="S1269" s="10">
        <f t="shared" si="77"/>
        <v>41479.376828703702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8"/>
        <v>116.66666666666667</v>
      </c>
      <c r="O1270" s="6">
        <f t="shared" si="79"/>
        <v>76.92307692307692</v>
      </c>
      <c r="P1270" t="s">
        <v>8280</v>
      </c>
      <c r="Q1270" t="s">
        <v>8281</v>
      </c>
      <c r="R1270" s="10">
        <f t="shared" si="76"/>
        <v>41507.637118055551</v>
      </c>
      <c r="S1270" s="10">
        <f t="shared" si="77"/>
        <v>41537.637118055551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8"/>
        <v>108.64893617021276</v>
      </c>
      <c r="O1271" s="6">
        <f t="shared" si="79"/>
        <v>99.15533980582525</v>
      </c>
      <c r="P1271" t="s">
        <v>8280</v>
      </c>
      <c r="Q1271" t="s">
        <v>8281</v>
      </c>
      <c r="R1271" s="10">
        <f t="shared" si="76"/>
        <v>42445.614722222221</v>
      </c>
      <c r="S1271" s="10">
        <f t="shared" si="77"/>
        <v>42475.791666666664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8"/>
        <v>114.72</v>
      </c>
      <c r="O1272" s="6">
        <f t="shared" si="79"/>
        <v>67.881656804733723</v>
      </c>
      <c r="P1272" t="s">
        <v>8280</v>
      </c>
      <c r="Q1272" t="s">
        <v>8281</v>
      </c>
      <c r="R1272" s="10">
        <f t="shared" si="76"/>
        <v>40933.648634259254</v>
      </c>
      <c r="S1272" s="10">
        <f t="shared" si="77"/>
        <v>40993.60696759259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8"/>
        <v>101.8</v>
      </c>
      <c r="O1273" s="6">
        <f t="shared" si="79"/>
        <v>246.29032258064515</v>
      </c>
      <c r="P1273" t="s">
        <v>8280</v>
      </c>
      <c r="Q1273" t="s">
        <v>8281</v>
      </c>
      <c r="R1273" s="10">
        <f t="shared" si="76"/>
        <v>41561.475219907406</v>
      </c>
      <c r="S1273" s="10">
        <f t="shared" si="77"/>
        <v>41591.516886574071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8"/>
        <v>106</v>
      </c>
      <c r="O1274" s="6">
        <f t="shared" si="79"/>
        <v>189.28571428571428</v>
      </c>
      <c r="P1274" t="s">
        <v>8280</v>
      </c>
      <c r="Q1274" t="s">
        <v>8281</v>
      </c>
      <c r="R1274" s="10">
        <f t="shared" si="76"/>
        <v>40274.536793981482</v>
      </c>
      <c r="S1274" s="10">
        <f t="shared" si="77"/>
        <v>40343.958333333328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8"/>
        <v>103.49999999999999</v>
      </c>
      <c r="O1275" s="6">
        <f t="shared" si="79"/>
        <v>76.666666666666671</v>
      </c>
      <c r="P1275" t="s">
        <v>8280</v>
      </c>
      <c r="Q1275" t="s">
        <v>8281</v>
      </c>
      <c r="R1275" s="10">
        <f t="shared" si="76"/>
        <v>41852.521886574068</v>
      </c>
      <c r="S1275" s="10">
        <f t="shared" si="77"/>
        <v>41882.521886574068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8"/>
        <v>154.97535999999999</v>
      </c>
      <c r="O1276" s="6">
        <f t="shared" si="79"/>
        <v>82.963254817987149</v>
      </c>
      <c r="P1276" t="s">
        <v>8280</v>
      </c>
      <c r="Q1276" t="s">
        <v>8281</v>
      </c>
      <c r="R1276" s="10">
        <f t="shared" si="76"/>
        <v>41116.481770833328</v>
      </c>
      <c r="S1276" s="10">
        <f t="shared" si="77"/>
        <v>41151.481770833328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8"/>
        <v>162.14066666666668</v>
      </c>
      <c r="O1277" s="6">
        <f t="shared" si="79"/>
        <v>62.522107969151669</v>
      </c>
      <c r="P1277" t="s">
        <v>8280</v>
      </c>
      <c r="Q1277" t="s">
        <v>8281</v>
      </c>
      <c r="R1277" s="10">
        <f t="shared" si="76"/>
        <v>41458.659571759257</v>
      </c>
      <c r="S1277" s="10">
        <f t="shared" si="77"/>
        <v>41493.659571759257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8"/>
        <v>104.42100000000001</v>
      </c>
      <c r="O1278" s="6">
        <f t="shared" si="79"/>
        <v>46.06808823529412</v>
      </c>
      <c r="P1278" t="s">
        <v>8280</v>
      </c>
      <c r="Q1278" t="s">
        <v>8281</v>
      </c>
      <c r="R1278" s="10">
        <f t="shared" si="76"/>
        <v>40007.49591435185</v>
      </c>
      <c r="S1278" s="10">
        <f t="shared" si="77"/>
        <v>40056.958333333328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8"/>
        <v>106.12433333333333</v>
      </c>
      <c r="O1279" s="6">
        <f t="shared" si="79"/>
        <v>38.543946731234868</v>
      </c>
      <c r="P1279" t="s">
        <v>8280</v>
      </c>
      <c r="Q1279" t="s">
        <v>8281</v>
      </c>
      <c r="R1279" s="10">
        <f t="shared" si="76"/>
        <v>41121.35355324074</v>
      </c>
      <c r="S1279" s="10">
        <f t="shared" si="77"/>
        <v>41156.35355324074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8"/>
        <v>154.93846153846152</v>
      </c>
      <c r="O1280" s="6">
        <f t="shared" si="79"/>
        <v>53.005263157894738</v>
      </c>
      <c r="P1280" t="s">
        <v>8280</v>
      </c>
      <c r="Q1280" t="s">
        <v>8281</v>
      </c>
      <c r="R1280" s="10">
        <f t="shared" si="76"/>
        <v>41786.346828703703</v>
      </c>
      <c r="S1280" s="10">
        <f t="shared" si="77"/>
        <v>41814.875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8"/>
        <v>110.77157238734421</v>
      </c>
      <c r="O1281" s="6">
        <f t="shared" si="79"/>
        <v>73.355396825396824</v>
      </c>
      <c r="P1281" t="s">
        <v>8280</v>
      </c>
      <c r="Q1281" t="s">
        <v>8281</v>
      </c>
      <c r="R1281" s="10">
        <f t="shared" si="76"/>
        <v>41681.890856481477</v>
      </c>
      <c r="S1281" s="10">
        <f t="shared" si="77"/>
        <v>41721.849189814813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8"/>
        <v>110.91186666666665</v>
      </c>
      <c r="O1282" s="6">
        <f t="shared" si="79"/>
        <v>127.97523076923076</v>
      </c>
      <c r="P1282" t="s">
        <v>8280</v>
      </c>
      <c r="Q1282" t="s">
        <v>8281</v>
      </c>
      <c r="R1282" s="10">
        <f t="shared" ref="R1282:R1345" si="80">(J1282/86400)+25569+(-5/24)</f>
        <v>40513.54923611111</v>
      </c>
      <c r="S1282" s="10">
        <f t="shared" ref="S1282:S1345" si="81">(I1282/86400)+25569+(-5/24)</f>
        <v>40603.54923611111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2">E1283/D1283*100</f>
        <v>110.71428571428572</v>
      </c>
      <c r="O1283" s="6">
        <f t="shared" ref="O1283:O1346" si="83">E1283/L1283</f>
        <v>104.72972972972973</v>
      </c>
      <c r="P1283" t="s">
        <v>8280</v>
      </c>
      <c r="Q1283" t="s">
        <v>8281</v>
      </c>
      <c r="R1283" s="10">
        <f t="shared" si="80"/>
        <v>41463.535138888888</v>
      </c>
      <c r="S1283" s="10">
        <f t="shared" si="81"/>
        <v>41483.535138888888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2"/>
        <v>123.61333333333333</v>
      </c>
      <c r="O1284" s="6">
        <f t="shared" si="83"/>
        <v>67.671532846715323</v>
      </c>
      <c r="P1284" t="s">
        <v>8280</v>
      </c>
      <c r="Q1284" t="s">
        <v>8281</v>
      </c>
      <c r="R1284" s="10">
        <f t="shared" si="80"/>
        <v>41586.266840277771</v>
      </c>
      <c r="S1284" s="10">
        <f t="shared" si="81"/>
        <v>41616.999305555553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2"/>
        <v>211.05</v>
      </c>
      <c r="O1285" s="6">
        <f t="shared" si="83"/>
        <v>95.931818181818187</v>
      </c>
      <c r="P1285" t="s">
        <v>8280</v>
      </c>
      <c r="Q1285" t="s">
        <v>8281</v>
      </c>
      <c r="R1285" s="10">
        <f t="shared" si="80"/>
        <v>41320.50913194444</v>
      </c>
      <c r="S1285" s="10">
        <f t="shared" si="81"/>
        <v>41343.958333333328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2"/>
        <v>101</v>
      </c>
      <c r="O1286" s="6">
        <f t="shared" si="83"/>
        <v>65.161290322580641</v>
      </c>
      <c r="P1286" t="s">
        <v>8272</v>
      </c>
      <c r="Q1286" t="s">
        <v>8273</v>
      </c>
      <c r="R1286" s="10">
        <f t="shared" si="80"/>
        <v>42712.026412037034</v>
      </c>
      <c r="S1286" s="10">
        <f t="shared" si="81"/>
        <v>42735.499305555553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2"/>
        <v>101.64999999999999</v>
      </c>
      <c r="O1287" s="6">
        <f t="shared" si="83"/>
        <v>32.269841269841272</v>
      </c>
      <c r="P1287" t="s">
        <v>8272</v>
      </c>
      <c r="Q1287" t="s">
        <v>8273</v>
      </c>
      <c r="R1287" s="10">
        <f t="shared" si="80"/>
        <v>42160.374710648146</v>
      </c>
      <c r="S1287" s="10">
        <f t="shared" si="81"/>
        <v>42175.374710648146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2"/>
        <v>108.33333333333333</v>
      </c>
      <c r="O1288" s="6">
        <f t="shared" si="83"/>
        <v>81.25</v>
      </c>
      <c r="P1288" t="s">
        <v>8272</v>
      </c>
      <c r="Q1288" t="s">
        <v>8273</v>
      </c>
      <c r="R1288" s="10">
        <f t="shared" si="80"/>
        <v>42039.176238425927</v>
      </c>
      <c r="S1288" s="10">
        <f t="shared" si="81"/>
        <v>42052.374999999993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2"/>
        <v>242</v>
      </c>
      <c r="O1289" s="6">
        <f t="shared" si="83"/>
        <v>24.2</v>
      </c>
      <c r="P1289" t="s">
        <v>8272</v>
      </c>
      <c r="Q1289" t="s">
        <v>8273</v>
      </c>
      <c r="R1289" s="10">
        <f t="shared" si="80"/>
        <v>42107.412685185183</v>
      </c>
      <c r="S1289" s="10">
        <f t="shared" si="81"/>
        <v>42167.412685185183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2"/>
        <v>100.44999999999999</v>
      </c>
      <c r="O1290" s="6">
        <f t="shared" si="83"/>
        <v>65.868852459016395</v>
      </c>
      <c r="P1290" t="s">
        <v>8272</v>
      </c>
      <c r="Q1290" t="s">
        <v>8273</v>
      </c>
      <c r="R1290" s="10">
        <f t="shared" si="80"/>
        <v>42560.946331018517</v>
      </c>
      <c r="S1290" s="10">
        <f t="shared" si="81"/>
        <v>42591.958333333336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2"/>
        <v>125.06666666666666</v>
      </c>
      <c r="O1291" s="6">
        <f t="shared" si="83"/>
        <v>36.07692307692308</v>
      </c>
      <c r="P1291" t="s">
        <v>8272</v>
      </c>
      <c r="Q1291" t="s">
        <v>8273</v>
      </c>
      <c r="R1291" s="10">
        <f t="shared" si="80"/>
        <v>42708.926446759258</v>
      </c>
      <c r="S1291" s="10">
        <f t="shared" si="81"/>
        <v>42738.926446759258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2"/>
        <v>108.57142857142857</v>
      </c>
      <c r="O1292" s="6">
        <f t="shared" si="83"/>
        <v>44.186046511627907</v>
      </c>
      <c r="P1292" t="s">
        <v>8272</v>
      </c>
      <c r="Q1292" t="s">
        <v>8273</v>
      </c>
      <c r="R1292" s="10">
        <f t="shared" si="80"/>
        <v>42086.406608796293</v>
      </c>
      <c r="S1292" s="10">
        <f t="shared" si="81"/>
        <v>42117.082638888889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2"/>
        <v>145.70000000000002</v>
      </c>
      <c r="O1293" s="6">
        <f t="shared" si="83"/>
        <v>104.07142857142857</v>
      </c>
      <c r="P1293" t="s">
        <v>8272</v>
      </c>
      <c r="Q1293" t="s">
        <v>8273</v>
      </c>
      <c r="R1293" s="10">
        <f t="shared" si="80"/>
        <v>42064.444340277776</v>
      </c>
      <c r="S1293" s="10">
        <f t="shared" si="81"/>
        <v>42101.083333333336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2"/>
        <v>110.00000000000001</v>
      </c>
      <c r="O1294" s="6">
        <f t="shared" si="83"/>
        <v>35.96153846153846</v>
      </c>
      <c r="P1294" t="s">
        <v>8272</v>
      </c>
      <c r="Q1294" t="s">
        <v>8273</v>
      </c>
      <c r="R1294" s="10">
        <f t="shared" si="80"/>
        <v>42256.555879629632</v>
      </c>
      <c r="S1294" s="10">
        <f t="shared" si="81"/>
        <v>42283.749305555553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2"/>
        <v>102.23333333333333</v>
      </c>
      <c r="O1295" s="6">
        <f t="shared" si="83"/>
        <v>127.79166666666667</v>
      </c>
      <c r="P1295" t="s">
        <v>8272</v>
      </c>
      <c r="Q1295" t="s">
        <v>8273</v>
      </c>
      <c r="R1295" s="10">
        <f t="shared" si="80"/>
        <v>42292.492719907408</v>
      </c>
      <c r="S1295" s="10">
        <f t="shared" si="81"/>
        <v>42322.534386574072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2"/>
        <v>122</v>
      </c>
      <c r="O1296" s="6">
        <f t="shared" si="83"/>
        <v>27.727272727272727</v>
      </c>
      <c r="P1296" t="s">
        <v>8272</v>
      </c>
      <c r="Q1296" t="s">
        <v>8273</v>
      </c>
      <c r="R1296" s="10">
        <f t="shared" si="80"/>
        <v>42278.245335648149</v>
      </c>
      <c r="S1296" s="10">
        <f t="shared" si="81"/>
        <v>42296.249999999993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2"/>
        <v>101.96000000000001</v>
      </c>
      <c r="O1297" s="6">
        <f t="shared" si="83"/>
        <v>39.828125</v>
      </c>
      <c r="P1297" t="s">
        <v>8272</v>
      </c>
      <c r="Q1297" t="s">
        <v>8273</v>
      </c>
      <c r="R1297" s="10">
        <f t="shared" si="80"/>
        <v>42184.364548611113</v>
      </c>
      <c r="S1297" s="10">
        <f t="shared" si="81"/>
        <v>42214.499999999993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2"/>
        <v>141.1764705882353</v>
      </c>
      <c r="O1298" s="6">
        <f t="shared" si="83"/>
        <v>52.173913043478258</v>
      </c>
      <c r="P1298" t="s">
        <v>8272</v>
      </c>
      <c r="Q1298" t="s">
        <v>8273</v>
      </c>
      <c r="R1298" s="10">
        <f t="shared" si="80"/>
        <v>42422.842280092591</v>
      </c>
      <c r="S1298" s="10">
        <f t="shared" si="81"/>
        <v>42442.800613425927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2"/>
        <v>109.52500000000001</v>
      </c>
      <c r="O1299" s="6">
        <f t="shared" si="83"/>
        <v>92.037815126050418</v>
      </c>
      <c r="P1299" t="s">
        <v>8272</v>
      </c>
      <c r="Q1299" t="s">
        <v>8273</v>
      </c>
      <c r="R1299" s="10">
        <f t="shared" si="80"/>
        <v>42461.538865740738</v>
      </c>
      <c r="S1299" s="10">
        <f t="shared" si="81"/>
        <v>42491.538865740738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2"/>
        <v>104.65</v>
      </c>
      <c r="O1300" s="6">
        <f t="shared" si="83"/>
        <v>63.424242424242422</v>
      </c>
      <c r="P1300" t="s">
        <v>8272</v>
      </c>
      <c r="Q1300" t="s">
        <v>8273</v>
      </c>
      <c r="R1300" s="10">
        <f t="shared" si="80"/>
        <v>42458.472592592589</v>
      </c>
      <c r="S1300" s="10">
        <f t="shared" si="81"/>
        <v>42488.472592592589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2"/>
        <v>124</v>
      </c>
      <c r="O1301" s="6">
        <f t="shared" si="83"/>
        <v>135.625</v>
      </c>
      <c r="P1301" t="s">
        <v>8272</v>
      </c>
      <c r="Q1301" t="s">
        <v>8273</v>
      </c>
      <c r="R1301" s="10">
        <f t="shared" si="80"/>
        <v>42169.606006944443</v>
      </c>
      <c r="S1301" s="10">
        <f t="shared" si="81"/>
        <v>42199.606006944443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2"/>
        <v>135</v>
      </c>
      <c r="O1302" s="6">
        <f t="shared" si="83"/>
        <v>168.75</v>
      </c>
      <c r="P1302" t="s">
        <v>8272</v>
      </c>
      <c r="Q1302" t="s">
        <v>8273</v>
      </c>
      <c r="R1302" s="10">
        <f t="shared" si="80"/>
        <v>42483.466874999998</v>
      </c>
      <c r="S1302" s="10">
        <f t="shared" si="81"/>
        <v>42522.581249999996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2"/>
        <v>102.75000000000001</v>
      </c>
      <c r="O1303" s="6">
        <f t="shared" si="83"/>
        <v>70.862068965517238</v>
      </c>
      <c r="P1303" t="s">
        <v>8272</v>
      </c>
      <c r="Q1303" t="s">
        <v>8273</v>
      </c>
      <c r="R1303" s="10">
        <f t="shared" si="80"/>
        <v>42195.541412037033</v>
      </c>
      <c r="S1303" s="10">
        <f t="shared" si="81"/>
        <v>42205.916666666664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2"/>
        <v>100</v>
      </c>
      <c r="O1304" s="6">
        <f t="shared" si="83"/>
        <v>50</v>
      </c>
      <c r="P1304" t="s">
        <v>8272</v>
      </c>
      <c r="Q1304" t="s">
        <v>8273</v>
      </c>
      <c r="R1304" s="10">
        <f t="shared" si="80"/>
        <v>42674.849664351852</v>
      </c>
      <c r="S1304" s="10">
        <f t="shared" si="81"/>
        <v>42704.891331018516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2"/>
        <v>130.26085714285716</v>
      </c>
      <c r="O1305" s="6">
        <f t="shared" si="83"/>
        <v>42.214166666666671</v>
      </c>
      <c r="P1305" t="s">
        <v>8272</v>
      </c>
      <c r="Q1305" t="s">
        <v>8273</v>
      </c>
      <c r="R1305" s="10">
        <f t="shared" si="80"/>
        <v>42566.232870370368</v>
      </c>
      <c r="S1305" s="10">
        <f t="shared" si="81"/>
        <v>42582.249999999993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2"/>
        <v>39.627499999999998</v>
      </c>
      <c r="O1306" s="6">
        <f t="shared" si="83"/>
        <v>152.41346153846155</v>
      </c>
      <c r="P1306" t="s">
        <v>8274</v>
      </c>
      <c r="Q1306" t="s">
        <v>8276</v>
      </c>
      <c r="R1306" s="10">
        <f t="shared" si="80"/>
        <v>42746.986168981479</v>
      </c>
      <c r="S1306" s="10">
        <f t="shared" si="81"/>
        <v>42806.944502314807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2"/>
        <v>25.976666666666663</v>
      </c>
      <c r="O1307" s="6">
        <f t="shared" si="83"/>
        <v>90.616279069767444</v>
      </c>
      <c r="P1307" t="s">
        <v>8274</v>
      </c>
      <c r="Q1307" t="s">
        <v>8276</v>
      </c>
      <c r="R1307" s="10">
        <f t="shared" si="80"/>
        <v>42543.457268518519</v>
      </c>
      <c r="S1307" s="10">
        <f t="shared" si="81"/>
        <v>42572.520833333336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2"/>
        <v>65.24636363636364</v>
      </c>
      <c r="O1308" s="6">
        <f t="shared" si="83"/>
        <v>201.60393258426967</v>
      </c>
      <c r="P1308" t="s">
        <v>8274</v>
      </c>
      <c r="Q1308" t="s">
        <v>8276</v>
      </c>
      <c r="R1308" s="10">
        <f t="shared" si="80"/>
        <v>41947.249236111107</v>
      </c>
      <c r="S1308" s="10">
        <f t="shared" si="81"/>
        <v>41977.249236111107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2"/>
        <v>11.514000000000001</v>
      </c>
      <c r="O1309" s="6">
        <f t="shared" si="83"/>
        <v>127.93333333333334</v>
      </c>
      <c r="P1309" t="s">
        <v>8274</v>
      </c>
      <c r="Q1309" t="s">
        <v>8276</v>
      </c>
      <c r="R1309" s="10">
        <f t="shared" si="80"/>
        <v>42387.294895833336</v>
      </c>
      <c r="S1309" s="10">
        <f t="shared" si="81"/>
        <v>42417.294895833336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2"/>
        <v>11.360000000000001</v>
      </c>
      <c r="O1310" s="6">
        <f t="shared" si="83"/>
        <v>29.894736842105264</v>
      </c>
      <c r="P1310" t="s">
        <v>8274</v>
      </c>
      <c r="Q1310" t="s">
        <v>8276</v>
      </c>
      <c r="R1310" s="10">
        <f t="shared" si="80"/>
        <v>42611.405231481483</v>
      </c>
      <c r="S1310" s="10">
        <f t="shared" si="81"/>
        <v>42651.405231481483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2"/>
        <v>111.99130434782609</v>
      </c>
      <c r="O1311" s="6">
        <f t="shared" si="83"/>
        <v>367.97142857142859</v>
      </c>
      <c r="P1311" t="s">
        <v>8274</v>
      </c>
      <c r="Q1311" t="s">
        <v>8276</v>
      </c>
      <c r="R1311" s="10">
        <f t="shared" si="80"/>
        <v>42257.674398148149</v>
      </c>
      <c r="S1311" s="10">
        <f t="shared" si="81"/>
        <v>42292.674398148149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2"/>
        <v>15.5</v>
      </c>
      <c r="O1312" s="6">
        <f t="shared" si="83"/>
        <v>129.16666666666666</v>
      </c>
      <c r="P1312" t="s">
        <v>8274</v>
      </c>
      <c r="Q1312" t="s">
        <v>8276</v>
      </c>
      <c r="R1312" s="10">
        <f t="shared" si="80"/>
        <v>42556.458912037029</v>
      </c>
      <c r="S1312" s="10">
        <f t="shared" si="81"/>
        <v>42601.458912037029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2"/>
        <v>32.027999999999999</v>
      </c>
      <c r="O1313" s="6">
        <f t="shared" si="83"/>
        <v>800.7</v>
      </c>
      <c r="P1313" t="s">
        <v>8274</v>
      </c>
      <c r="Q1313" t="s">
        <v>8276</v>
      </c>
      <c r="R1313" s="10">
        <f t="shared" si="80"/>
        <v>42669.593969907401</v>
      </c>
      <c r="S1313" s="10">
        <f t="shared" si="81"/>
        <v>42704.635636574072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2"/>
        <v>0.60869565217391308</v>
      </c>
      <c r="O1314" s="6">
        <f t="shared" si="83"/>
        <v>28</v>
      </c>
      <c r="P1314" t="s">
        <v>8274</v>
      </c>
      <c r="Q1314" t="s">
        <v>8276</v>
      </c>
      <c r="R1314" s="10">
        <f t="shared" si="80"/>
        <v>42082.494467592587</v>
      </c>
      <c r="S1314" s="10">
        <f t="shared" si="81"/>
        <v>42112.494467592587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2"/>
        <v>31.114999999999998</v>
      </c>
      <c r="O1315" s="6">
        <f t="shared" si="83"/>
        <v>102.01639344262296</v>
      </c>
      <c r="P1315" t="s">
        <v>8274</v>
      </c>
      <c r="Q1315" t="s">
        <v>8276</v>
      </c>
      <c r="R1315" s="10">
        <f t="shared" si="80"/>
        <v>42402.50131944444</v>
      </c>
      <c r="S1315" s="10">
        <f t="shared" si="81"/>
        <v>42432.50131944444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2"/>
        <v>1.1266666666666667</v>
      </c>
      <c r="O1316" s="6">
        <f t="shared" si="83"/>
        <v>184.36363636363637</v>
      </c>
      <c r="P1316" t="s">
        <v>8274</v>
      </c>
      <c r="Q1316" t="s">
        <v>8276</v>
      </c>
      <c r="R1316" s="10">
        <f t="shared" si="80"/>
        <v>42604.461342592585</v>
      </c>
      <c r="S1316" s="10">
        <f t="shared" si="81"/>
        <v>42664.461342592585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2"/>
        <v>40.404000000000003</v>
      </c>
      <c r="O1317" s="6">
        <f t="shared" si="83"/>
        <v>162.91935483870967</v>
      </c>
      <c r="P1317" t="s">
        <v>8274</v>
      </c>
      <c r="Q1317" t="s">
        <v>8276</v>
      </c>
      <c r="R1317" s="10">
        <f t="shared" si="80"/>
        <v>42278.289907407401</v>
      </c>
      <c r="S1317" s="10">
        <f t="shared" si="81"/>
        <v>42313.833333333336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2"/>
        <v>1.3333333333333333E-3</v>
      </c>
      <c r="O1318" s="6">
        <f t="shared" si="83"/>
        <v>1</v>
      </c>
      <c r="P1318" t="s">
        <v>8274</v>
      </c>
      <c r="Q1318" t="s">
        <v>8276</v>
      </c>
      <c r="R1318" s="10">
        <f t="shared" si="80"/>
        <v>42393.753576388888</v>
      </c>
      <c r="S1318" s="10">
        <f t="shared" si="81"/>
        <v>42428.753576388888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2"/>
        <v>5.7334999999999994</v>
      </c>
      <c r="O1319" s="6">
        <f t="shared" si="83"/>
        <v>603.52631578947364</v>
      </c>
      <c r="P1319" t="s">
        <v>8274</v>
      </c>
      <c r="Q1319" t="s">
        <v>8276</v>
      </c>
      <c r="R1319" s="10">
        <f t="shared" si="80"/>
        <v>42520.027152777773</v>
      </c>
      <c r="S1319" s="10">
        <f t="shared" si="81"/>
        <v>42572.374999999993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2"/>
        <v>15.324999999999999</v>
      </c>
      <c r="O1320" s="6">
        <f t="shared" si="83"/>
        <v>45.407407407407405</v>
      </c>
      <c r="P1320" t="s">
        <v>8274</v>
      </c>
      <c r="Q1320" t="s">
        <v>8276</v>
      </c>
      <c r="R1320" s="10">
        <f t="shared" si="80"/>
        <v>41984.835324074076</v>
      </c>
      <c r="S1320" s="10">
        <f t="shared" si="81"/>
        <v>42014.835324074076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2"/>
        <v>15.103448275862069</v>
      </c>
      <c r="O1321" s="6">
        <f t="shared" si="83"/>
        <v>97.333333333333329</v>
      </c>
      <c r="P1321" t="s">
        <v>8274</v>
      </c>
      <c r="Q1321" t="s">
        <v>8276</v>
      </c>
      <c r="R1321" s="10">
        <f t="shared" si="80"/>
        <v>41816.603761574072</v>
      </c>
      <c r="S1321" s="10">
        <f t="shared" si="81"/>
        <v>41831.458333333328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2"/>
        <v>0.503</v>
      </c>
      <c r="O1322" s="6">
        <f t="shared" si="83"/>
        <v>167.66666666666666</v>
      </c>
      <c r="P1322" t="s">
        <v>8274</v>
      </c>
      <c r="Q1322" t="s">
        <v>8276</v>
      </c>
      <c r="R1322" s="10">
        <f t="shared" si="80"/>
        <v>42705.482013888883</v>
      </c>
      <c r="S1322" s="10">
        <f t="shared" si="81"/>
        <v>42734.749999999993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2"/>
        <v>1.3028138528138529</v>
      </c>
      <c r="O1323" s="6">
        <f t="shared" si="83"/>
        <v>859.85714285714289</v>
      </c>
      <c r="P1323" t="s">
        <v>8274</v>
      </c>
      <c r="Q1323" t="s">
        <v>8276</v>
      </c>
      <c r="R1323" s="10">
        <f t="shared" si="80"/>
        <v>42697.540937499994</v>
      </c>
      <c r="S1323" s="10">
        <f t="shared" si="81"/>
        <v>42727.540937499994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2"/>
        <v>0.30285714285714288</v>
      </c>
      <c r="O1324" s="6">
        <f t="shared" si="83"/>
        <v>26.5</v>
      </c>
      <c r="P1324" t="s">
        <v>8274</v>
      </c>
      <c r="Q1324" t="s">
        <v>8276</v>
      </c>
      <c r="R1324" s="10">
        <f t="shared" si="80"/>
        <v>42115.448206018518</v>
      </c>
      <c r="S1324" s="10">
        <f t="shared" si="81"/>
        <v>42145.448206018518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2"/>
        <v>8.8800000000000008</v>
      </c>
      <c r="O1325" s="6">
        <f t="shared" si="83"/>
        <v>30.272727272727273</v>
      </c>
      <c r="P1325" t="s">
        <v>8274</v>
      </c>
      <c r="Q1325" t="s">
        <v>8276</v>
      </c>
      <c r="R1325" s="10">
        <f t="shared" si="80"/>
        <v>42451.490115740737</v>
      </c>
      <c r="S1325" s="10">
        <f t="shared" si="81"/>
        <v>42486.079861111109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2"/>
        <v>9.84</v>
      </c>
      <c r="O1326" s="6">
        <f t="shared" si="83"/>
        <v>54.666666666666664</v>
      </c>
      <c r="P1326" t="s">
        <v>8274</v>
      </c>
      <c r="Q1326" t="s">
        <v>8276</v>
      </c>
      <c r="R1326" s="10">
        <f t="shared" si="80"/>
        <v>42626.425370370365</v>
      </c>
      <c r="S1326" s="10">
        <f t="shared" si="81"/>
        <v>42656.425370370365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2"/>
        <v>2.4299999999999997</v>
      </c>
      <c r="O1327" s="6">
        <f t="shared" si="83"/>
        <v>60.75</v>
      </c>
      <c r="P1327" t="s">
        <v>8274</v>
      </c>
      <c r="Q1327" t="s">
        <v>8276</v>
      </c>
      <c r="R1327" s="10">
        <f t="shared" si="80"/>
        <v>42703.877719907403</v>
      </c>
      <c r="S1327" s="10">
        <f t="shared" si="81"/>
        <v>42733.877719907403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2"/>
        <v>1.1299999999999999</v>
      </c>
      <c r="O1328" s="6">
        <f t="shared" si="83"/>
        <v>102.72727272727273</v>
      </c>
      <c r="P1328" t="s">
        <v>8274</v>
      </c>
      <c r="Q1328" t="s">
        <v>8276</v>
      </c>
      <c r="R1328" s="10">
        <f t="shared" si="80"/>
        <v>41974.583657407406</v>
      </c>
      <c r="S1328" s="10">
        <f t="shared" si="81"/>
        <v>42019.583657407406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2"/>
        <v>3.5520833333333335</v>
      </c>
      <c r="O1329" s="6">
        <f t="shared" si="83"/>
        <v>41.585365853658537</v>
      </c>
      <c r="P1329" t="s">
        <v>8274</v>
      </c>
      <c r="Q1329" t="s">
        <v>8276</v>
      </c>
      <c r="R1329" s="10">
        <f t="shared" si="80"/>
        <v>42123.470312500001</v>
      </c>
      <c r="S1329" s="10">
        <f t="shared" si="81"/>
        <v>42153.470312500001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2"/>
        <v>2.3306666666666667</v>
      </c>
      <c r="O1330" s="6">
        <f t="shared" si="83"/>
        <v>116.53333333333333</v>
      </c>
      <c r="P1330" t="s">
        <v>8274</v>
      </c>
      <c r="Q1330" t="s">
        <v>8276</v>
      </c>
      <c r="R1330" s="10">
        <f t="shared" si="80"/>
        <v>42612.434421296297</v>
      </c>
      <c r="S1330" s="10">
        <f t="shared" si="81"/>
        <v>42657.434421296297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2"/>
        <v>0.81600000000000006</v>
      </c>
      <c r="O1331" s="6">
        <f t="shared" si="83"/>
        <v>45.333333333333336</v>
      </c>
      <c r="P1331" t="s">
        <v>8274</v>
      </c>
      <c r="Q1331" t="s">
        <v>8276</v>
      </c>
      <c r="R1331" s="10">
        <f t="shared" si="80"/>
        <v>41935.013252314813</v>
      </c>
      <c r="S1331" s="10">
        <f t="shared" si="81"/>
        <v>41975.054918981477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2"/>
        <v>22.494285714285713</v>
      </c>
      <c r="O1332" s="6">
        <f t="shared" si="83"/>
        <v>157.46</v>
      </c>
      <c r="P1332" t="s">
        <v>8274</v>
      </c>
      <c r="Q1332" t="s">
        <v>8276</v>
      </c>
      <c r="R1332" s="10">
        <f t="shared" si="80"/>
        <v>42522.068391203698</v>
      </c>
      <c r="S1332" s="10">
        <f t="shared" si="81"/>
        <v>42552.958333333336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2"/>
        <v>1.3668</v>
      </c>
      <c r="O1333" s="6">
        <f t="shared" si="83"/>
        <v>100.5</v>
      </c>
      <c r="P1333" t="s">
        <v>8274</v>
      </c>
      <c r="Q1333" t="s">
        <v>8276</v>
      </c>
      <c r="R1333" s="10">
        <f t="shared" si="80"/>
        <v>42569.295763888884</v>
      </c>
      <c r="S1333" s="10">
        <f t="shared" si="81"/>
        <v>42599.295763888884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2"/>
        <v>0</v>
      </c>
      <c r="O1334" s="6" t="e">
        <f t="shared" si="83"/>
        <v>#DIV/0!</v>
      </c>
      <c r="P1334" t="s">
        <v>8274</v>
      </c>
      <c r="Q1334" t="s">
        <v>8276</v>
      </c>
      <c r="R1334" s="10">
        <f t="shared" si="80"/>
        <v>42731.851944444446</v>
      </c>
      <c r="S1334" s="10">
        <f t="shared" si="81"/>
        <v>42761.851944444446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2"/>
        <v>0</v>
      </c>
      <c r="O1335" s="6" t="e">
        <f t="shared" si="83"/>
        <v>#DIV/0!</v>
      </c>
      <c r="P1335" t="s">
        <v>8274</v>
      </c>
      <c r="Q1335" t="s">
        <v>8276</v>
      </c>
      <c r="R1335" s="10">
        <f t="shared" si="80"/>
        <v>41805.8984375</v>
      </c>
      <c r="S1335" s="10">
        <f t="shared" si="81"/>
        <v>41835.8984375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2"/>
        <v>10.754135338345865</v>
      </c>
      <c r="O1336" s="6">
        <f t="shared" si="83"/>
        <v>51.822463768115945</v>
      </c>
      <c r="P1336" t="s">
        <v>8274</v>
      </c>
      <c r="Q1336" t="s">
        <v>8276</v>
      </c>
      <c r="R1336" s="10">
        <f t="shared" si="80"/>
        <v>42410.565821759257</v>
      </c>
      <c r="S1336" s="10">
        <f t="shared" si="81"/>
        <v>42440.565821759257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2"/>
        <v>19.759999999999998</v>
      </c>
      <c r="O1337" s="6">
        <f t="shared" si="83"/>
        <v>308.75</v>
      </c>
      <c r="P1337" t="s">
        <v>8274</v>
      </c>
      <c r="Q1337" t="s">
        <v>8276</v>
      </c>
      <c r="R1337" s="10">
        <f t="shared" si="80"/>
        <v>42313.728032407402</v>
      </c>
      <c r="S1337" s="10">
        <f t="shared" si="81"/>
        <v>42343.728032407402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2"/>
        <v>84.946999999999989</v>
      </c>
      <c r="O1338" s="6">
        <f t="shared" si="83"/>
        <v>379.22767857142856</v>
      </c>
      <c r="P1338" t="s">
        <v>8274</v>
      </c>
      <c r="Q1338" t="s">
        <v>8276</v>
      </c>
      <c r="R1338" s="10">
        <f t="shared" si="80"/>
        <v>41955.655416666668</v>
      </c>
      <c r="S1338" s="10">
        <f t="shared" si="81"/>
        <v>41990.655416666668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2"/>
        <v>49.381999999999998</v>
      </c>
      <c r="O1339" s="6">
        <f t="shared" si="83"/>
        <v>176.36428571428573</v>
      </c>
      <c r="P1339" t="s">
        <v>8274</v>
      </c>
      <c r="Q1339" t="s">
        <v>8276</v>
      </c>
      <c r="R1339" s="10">
        <f t="shared" si="80"/>
        <v>42767.368969907409</v>
      </c>
      <c r="S1339" s="10">
        <f t="shared" si="81"/>
        <v>42797.368969907409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2"/>
        <v>3.3033333333333332</v>
      </c>
      <c r="O1340" s="6">
        <f t="shared" si="83"/>
        <v>66.066666666666663</v>
      </c>
      <c r="P1340" t="s">
        <v>8274</v>
      </c>
      <c r="Q1340" t="s">
        <v>8276</v>
      </c>
      <c r="R1340" s="10">
        <f t="shared" si="80"/>
        <v>42188.595289351848</v>
      </c>
      <c r="S1340" s="10">
        <f t="shared" si="81"/>
        <v>42218.595289351848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2"/>
        <v>6.6339999999999995</v>
      </c>
      <c r="O1341" s="6">
        <f t="shared" si="83"/>
        <v>89.648648648648646</v>
      </c>
      <c r="P1341" t="s">
        <v>8274</v>
      </c>
      <c r="Q1341" t="s">
        <v>8276</v>
      </c>
      <c r="R1341" s="10">
        <f t="shared" si="80"/>
        <v>41936.438831018517</v>
      </c>
      <c r="S1341" s="10">
        <f t="shared" si="81"/>
        <v>41981.480497685181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2"/>
        <v>0</v>
      </c>
      <c r="O1342" s="6" t="e">
        <f t="shared" si="83"/>
        <v>#DIV/0!</v>
      </c>
      <c r="P1342" t="s">
        <v>8274</v>
      </c>
      <c r="Q1342" t="s">
        <v>8276</v>
      </c>
      <c r="R1342" s="10">
        <f t="shared" si="80"/>
        <v>41836.387187499997</v>
      </c>
      <c r="S1342" s="10">
        <f t="shared" si="81"/>
        <v>41866.387187499997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2"/>
        <v>70.36</v>
      </c>
      <c r="O1343" s="6">
        <f t="shared" si="83"/>
        <v>382.39130434782606</v>
      </c>
      <c r="P1343" t="s">
        <v>8274</v>
      </c>
      <c r="Q1343" t="s">
        <v>8276</v>
      </c>
      <c r="R1343" s="10">
        <f t="shared" si="80"/>
        <v>42612.415706018517</v>
      </c>
      <c r="S1343" s="10">
        <f t="shared" si="81"/>
        <v>42644.415706018517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2"/>
        <v>0.2</v>
      </c>
      <c r="O1344" s="6">
        <f t="shared" si="83"/>
        <v>100</v>
      </c>
      <c r="P1344" t="s">
        <v>8274</v>
      </c>
      <c r="Q1344" t="s">
        <v>8276</v>
      </c>
      <c r="R1344" s="10">
        <f t="shared" si="80"/>
        <v>42172.608090277776</v>
      </c>
      <c r="S1344" s="10">
        <f t="shared" si="81"/>
        <v>42202.608090277776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2"/>
        <v>102.298</v>
      </c>
      <c r="O1345" s="6">
        <f t="shared" si="83"/>
        <v>158.35603715170279</v>
      </c>
      <c r="P1345" t="s">
        <v>8274</v>
      </c>
      <c r="Q1345" t="s">
        <v>8276</v>
      </c>
      <c r="R1345" s="10">
        <f t="shared" si="80"/>
        <v>42542.318090277775</v>
      </c>
      <c r="S1345" s="10">
        <f t="shared" si="81"/>
        <v>42600.957638888889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2"/>
        <v>377.73333333333335</v>
      </c>
      <c r="O1346" s="6">
        <f t="shared" si="83"/>
        <v>40.762589928057551</v>
      </c>
      <c r="P1346" t="s">
        <v>8277</v>
      </c>
      <c r="Q1346" t="s">
        <v>8278</v>
      </c>
      <c r="R1346" s="10">
        <f t="shared" ref="R1346:R1409" si="84">(J1346/86400)+25569+(-5/24)</f>
        <v>42522.581469907404</v>
      </c>
      <c r="S1346" s="10">
        <f t="shared" ref="S1346:S1409" si="85">(I1346/86400)+25569+(-5/24)</f>
        <v>42551.581469907404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6">E1347/D1347*100</f>
        <v>125</v>
      </c>
      <c r="O1347" s="6">
        <f t="shared" ref="O1347:O1410" si="87">E1347/L1347</f>
        <v>53.571428571428569</v>
      </c>
      <c r="P1347" t="s">
        <v>8277</v>
      </c>
      <c r="Q1347" t="s">
        <v>8278</v>
      </c>
      <c r="R1347" s="10">
        <f t="shared" si="84"/>
        <v>41799.606006944443</v>
      </c>
      <c r="S1347" s="10">
        <f t="shared" si="85"/>
        <v>41834.606006944443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6"/>
        <v>147.32653061224491</v>
      </c>
      <c r="O1348" s="6">
        <f t="shared" si="87"/>
        <v>48.449664429530202</v>
      </c>
      <c r="P1348" t="s">
        <v>8277</v>
      </c>
      <c r="Q1348" t="s">
        <v>8278</v>
      </c>
      <c r="R1348" s="10">
        <f t="shared" si="84"/>
        <v>41421.867488425924</v>
      </c>
      <c r="S1348" s="10">
        <f t="shared" si="85"/>
        <v>41451.867488425924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6"/>
        <v>102.2</v>
      </c>
      <c r="O1349" s="6">
        <f t="shared" si="87"/>
        <v>82.41935483870968</v>
      </c>
      <c r="P1349" t="s">
        <v>8277</v>
      </c>
      <c r="Q1349" t="s">
        <v>8278</v>
      </c>
      <c r="R1349" s="10">
        <f t="shared" si="84"/>
        <v>42040.429687499993</v>
      </c>
      <c r="S1349" s="10">
        <f t="shared" si="85"/>
        <v>42070.429687499993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6"/>
        <v>101.8723404255319</v>
      </c>
      <c r="O1350" s="6">
        <f t="shared" si="87"/>
        <v>230.19230769230768</v>
      </c>
      <c r="P1350" t="s">
        <v>8277</v>
      </c>
      <c r="Q1350" t="s">
        <v>8278</v>
      </c>
      <c r="R1350" s="10">
        <f t="shared" si="84"/>
        <v>41963.297835648147</v>
      </c>
      <c r="S1350" s="10">
        <f t="shared" si="85"/>
        <v>41991.297835648147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6"/>
        <v>204.2</v>
      </c>
      <c r="O1351" s="6">
        <f t="shared" si="87"/>
        <v>59.360465116279073</v>
      </c>
      <c r="P1351" t="s">
        <v>8277</v>
      </c>
      <c r="Q1351" t="s">
        <v>8278</v>
      </c>
      <c r="R1351" s="10">
        <f t="shared" si="84"/>
        <v>42317.124247685184</v>
      </c>
      <c r="S1351" s="10">
        <f t="shared" si="85"/>
        <v>42354.082638888889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6"/>
        <v>104.05</v>
      </c>
      <c r="O1352" s="6">
        <f t="shared" si="87"/>
        <v>66.698717948717942</v>
      </c>
      <c r="P1352" t="s">
        <v>8277</v>
      </c>
      <c r="Q1352" t="s">
        <v>8278</v>
      </c>
      <c r="R1352" s="10">
        <f t="shared" si="84"/>
        <v>42333.804791666662</v>
      </c>
      <c r="S1352" s="10">
        <f t="shared" si="85"/>
        <v>42363.804791666662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6"/>
        <v>101.265</v>
      </c>
      <c r="O1353" s="6">
        <f t="shared" si="87"/>
        <v>168.77500000000001</v>
      </c>
      <c r="P1353" t="s">
        <v>8277</v>
      </c>
      <c r="Q1353" t="s">
        <v>8278</v>
      </c>
      <c r="R1353" s="10">
        <f t="shared" si="84"/>
        <v>42382.531759259255</v>
      </c>
      <c r="S1353" s="10">
        <f t="shared" si="85"/>
        <v>42412.531759259255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6"/>
        <v>136.13999999999999</v>
      </c>
      <c r="O1354" s="6">
        <f t="shared" si="87"/>
        <v>59.973568281938327</v>
      </c>
      <c r="P1354" t="s">
        <v>8277</v>
      </c>
      <c r="Q1354" t="s">
        <v>8278</v>
      </c>
      <c r="R1354" s="10">
        <f t="shared" si="84"/>
        <v>42200.369976851849</v>
      </c>
      <c r="S1354" s="10">
        <f t="shared" si="85"/>
        <v>42251.957638888889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6"/>
        <v>133.6</v>
      </c>
      <c r="O1355" s="6">
        <f t="shared" si="87"/>
        <v>31.80952380952381</v>
      </c>
      <c r="P1355" t="s">
        <v>8277</v>
      </c>
      <c r="Q1355" t="s">
        <v>8278</v>
      </c>
      <c r="R1355" s="10">
        <f t="shared" si="84"/>
        <v>41308.909583333334</v>
      </c>
      <c r="S1355" s="10">
        <f t="shared" si="85"/>
        <v>41343.791666666664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6"/>
        <v>130.25</v>
      </c>
      <c r="O1356" s="6">
        <f t="shared" si="87"/>
        <v>24.421875</v>
      </c>
      <c r="P1356" t="s">
        <v>8277</v>
      </c>
      <c r="Q1356" t="s">
        <v>8278</v>
      </c>
      <c r="R1356" s="10">
        <f t="shared" si="84"/>
        <v>42502.599293981482</v>
      </c>
      <c r="S1356" s="10">
        <f t="shared" si="85"/>
        <v>42532.599293981482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6"/>
        <v>122.67999999999999</v>
      </c>
      <c r="O1357" s="6">
        <f t="shared" si="87"/>
        <v>25.347107438016529</v>
      </c>
      <c r="P1357" t="s">
        <v>8277</v>
      </c>
      <c r="Q1357" t="s">
        <v>8278</v>
      </c>
      <c r="R1357" s="10">
        <f t="shared" si="84"/>
        <v>41213.046354166661</v>
      </c>
      <c r="S1357" s="10">
        <f t="shared" si="85"/>
        <v>41243.208333333328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6"/>
        <v>182.81058823529412</v>
      </c>
      <c r="O1358" s="6">
        <f t="shared" si="87"/>
        <v>71.443218390804603</v>
      </c>
      <c r="P1358" t="s">
        <v>8277</v>
      </c>
      <c r="Q1358" t="s">
        <v>8278</v>
      </c>
      <c r="R1358" s="10">
        <f t="shared" si="84"/>
        <v>41429.830555555549</v>
      </c>
      <c r="S1358" s="10">
        <f t="shared" si="85"/>
        <v>41459.830555555549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6"/>
        <v>125.29999999999998</v>
      </c>
      <c r="O1359" s="6">
        <f t="shared" si="87"/>
        <v>38.553846153846152</v>
      </c>
      <c r="P1359" t="s">
        <v>8277</v>
      </c>
      <c r="Q1359" t="s">
        <v>8278</v>
      </c>
      <c r="R1359" s="10">
        <f t="shared" si="84"/>
        <v>41304.753900462958</v>
      </c>
      <c r="S1359" s="10">
        <f t="shared" si="85"/>
        <v>41334.040972222218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6"/>
        <v>111.66666666666667</v>
      </c>
      <c r="O1360" s="6">
        <f t="shared" si="87"/>
        <v>68.367346938775512</v>
      </c>
      <c r="P1360" t="s">
        <v>8277</v>
      </c>
      <c r="Q1360" t="s">
        <v>8278</v>
      </c>
      <c r="R1360" s="10">
        <f t="shared" si="84"/>
        <v>40689.362534722219</v>
      </c>
      <c r="S1360" s="10">
        <f t="shared" si="85"/>
        <v>40719.362534722219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6"/>
        <v>115.75757575757575</v>
      </c>
      <c r="O1361" s="6">
        <f t="shared" si="87"/>
        <v>40.210526315789473</v>
      </c>
      <c r="P1361" t="s">
        <v>8277</v>
      </c>
      <c r="Q1361" t="s">
        <v>8278</v>
      </c>
      <c r="R1361" s="10">
        <f t="shared" si="84"/>
        <v>40668.606365740736</v>
      </c>
      <c r="S1361" s="10">
        <f t="shared" si="85"/>
        <v>40730.606365740736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6"/>
        <v>173.2</v>
      </c>
      <c r="O1362" s="6">
        <f t="shared" si="87"/>
        <v>32.074074074074076</v>
      </c>
      <c r="P1362" t="s">
        <v>8277</v>
      </c>
      <c r="Q1362" t="s">
        <v>8278</v>
      </c>
      <c r="R1362" s="10">
        <f t="shared" si="84"/>
        <v>41095.692361111105</v>
      </c>
      <c r="S1362" s="10">
        <f t="shared" si="85"/>
        <v>41123.692361111105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6"/>
        <v>125.98333333333333</v>
      </c>
      <c r="O1363" s="6">
        <f t="shared" si="87"/>
        <v>28.632575757575758</v>
      </c>
      <c r="P1363" t="s">
        <v>8277</v>
      </c>
      <c r="Q1363" t="s">
        <v>8278</v>
      </c>
      <c r="R1363" s="10">
        <f t="shared" si="84"/>
        <v>41781.508935185186</v>
      </c>
      <c r="S1363" s="10">
        <f t="shared" si="85"/>
        <v>41811.508935185186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6"/>
        <v>109.1</v>
      </c>
      <c r="O1364" s="6">
        <f t="shared" si="87"/>
        <v>43.64</v>
      </c>
      <c r="P1364" t="s">
        <v>8277</v>
      </c>
      <c r="Q1364" t="s">
        <v>8278</v>
      </c>
      <c r="R1364" s="10">
        <f t="shared" si="84"/>
        <v>41464.726053240738</v>
      </c>
      <c r="S1364" s="10">
        <f t="shared" si="85"/>
        <v>41524.726053240738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6"/>
        <v>100</v>
      </c>
      <c r="O1365" s="6">
        <f t="shared" si="87"/>
        <v>40</v>
      </c>
      <c r="P1365" t="s">
        <v>8277</v>
      </c>
      <c r="Q1365" t="s">
        <v>8278</v>
      </c>
      <c r="R1365" s="10">
        <f t="shared" si="84"/>
        <v>42396.635729166665</v>
      </c>
      <c r="S1365" s="10">
        <f t="shared" si="85"/>
        <v>42415.124305555553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6"/>
        <v>118.64285714285714</v>
      </c>
      <c r="O1366" s="6">
        <f t="shared" si="87"/>
        <v>346.04166666666669</v>
      </c>
      <c r="P1366" t="s">
        <v>8280</v>
      </c>
      <c r="Q1366" t="s">
        <v>8281</v>
      </c>
      <c r="R1366" s="10">
        <f t="shared" si="84"/>
        <v>41951.487337962964</v>
      </c>
      <c r="S1366" s="10">
        <f t="shared" si="85"/>
        <v>42011.487337962964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6"/>
        <v>100.26666666666667</v>
      </c>
      <c r="O1367" s="6">
        <f t="shared" si="87"/>
        <v>81.739130434782609</v>
      </c>
      <c r="P1367" t="s">
        <v>8280</v>
      </c>
      <c r="Q1367" t="s">
        <v>8281</v>
      </c>
      <c r="R1367" s="10">
        <f t="shared" si="84"/>
        <v>42049.524907407402</v>
      </c>
      <c r="S1367" s="10">
        <f t="shared" si="85"/>
        <v>42079.483240740738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6"/>
        <v>126.48920000000001</v>
      </c>
      <c r="O1368" s="6">
        <f t="shared" si="87"/>
        <v>64.535306122448986</v>
      </c>
      <c r="P1368" t="s">
        <v>8280</v>
      </c>
      <c r="Q1368" t="s">
        <v>8281</v>
      </c>
      <c r="R1368" s="10">
        <f t="shared" si="84"/>
        <v>41924.787766203699</v>
      </c>
      <c r="S1368" s="10">
        <f t="shared" si="85"/>
        <v>41969.829432870371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6"/>
        <v>114.26</v>
      </c>
      <c r="O1369" s="6">
        <f t="shared" si="87"/>
        <v>63.477777777777774</v>
      </c>
      <c r="P1369" t="s">
        <v>8280</v>
      </c>
      <c r="Q1369" t="s">
        <v>8281</v>
      </c>
      <c r="R1369" s="10">
        <f t="shared" si="84"/>
        <v>42291.794560185182</v>
      </c>
      <c r="S1369" s="10">
        <f t="shared" si="85"/>
        <v>42321.836226851847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6"/>
        <v>110.7</v>
      </c>
      <c r="O1370" s="6">
        <f t="shared" si="87"/>
        <v>63.620689655172413</v>
      </c>
      <c r="P1370" t="s">
        <v>8280</v>
      </c>
      <c r="Q1370" t="s">
        <v>8281</v>
      </c>
      <c r="R1370" s="10">
        <f t="shared" si="84"/>
        <v>42145.982569444437</v>
      </c>
      <c r="S1370" s="10">
        <f t="shared" si="85"/>
        <v>42169.982569444437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6"/>
        <v>105.34805315203954</v>
      </c>
      <c r="O1371" s="6">
        <f t="shared" si="87"/>
        <v>83.967068965517228</v>
      </c>
      <c r="P1371" t="s">
        <v>8280</v>
      </c>
      <c r="Q1371" t="s">
        <v>8281</v>
      </c>
      <c r="R1371" s="10">
        <f t="shared" si="84"/>
        <v>41710.385949074072</v>
      </c>
      <c r="S1371" s="10">
        <f t="shared" si="85"/>
        <v>41740.385949074072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6"/>
        <v>103.66666666666666</v>
      </c>
      <c r="O1372" s="6">
        <f t="shared" si="87"/>
        <v>77.75</v>
      </c>
      <c r="P1372" t="s">
        <v>8280</v>
      </c>
      <c r="Q1372" t="s">
        <v>8281</v>
      </c>
      <c r="R1372" s="10">
        <f t="shared" si="84"/>
        <v>41547.795023148145</v>
      </c>
      <c r="S1372" s="10">
        <f t="shared" si="85"/>
        <v>41562.795023148145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6"/>
        <v>107.08672667523933</v>
      </c>
      <c r="O1373" s="6">
        <f t="shared" si="87"/>
        <v>107.07142857142857</v>
      </c>
      <c r="P1373" t="s">
        <v>8280</v>
      </c>
      <c r="Q1373" t="s">
        <v>8281</v>
      </c>
      <c r="R1373" s="10">
        <f t="shared" si="84"/>
        <v>42101.550254629627</v>
      </c>
      <c r="S1373" s="10">
        <f t="shared" si="85"/>
        <v>42131.550254629627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6"/>
        <v>124</v>
      </c>
      <c r="O1374" s="6">
        <f t="shared" si="87"/>
        <v>38.75</v>
      </c>
      <c r="P1374" t="s">
        <v>8280</v>
      </c>
      <c r="Q1374" t="s">
        <v>8281</v>
      </c>
      <c r="R1374" s="10">
        <f t="shared" si="84"/>
        <v>41072.53162037037</v>
      </c>
      <c r="S1374" s="10">
        <f t="shared" si="85"/>
        <v>41102.53162037037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6"/>
        <v>105.01</v>
      </c>
      <c r="O1375" s="6">
        <f t="shared" si="87"/>
        <v>201.94230769230768</v>
      </c>
      <c r="P1375" t="s">
        <v>8280</v>
      </c>
      <c r="Q1375" t="s">
        <v>8281</v>
      </c>
      <c r="R1375" s="10">
        <f t="shared" si="84"/>
        <v>42704.743437499994</v>
      </c>
      <c r="S1375" s="10">
        <f t="shared" si="85"/>
        <v>42734.743437499994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6"/>
        <v>189.46666666666667</v>
      </c>
      <c r="O1376" s="6">
        <f t="shared" si="87"/>
        <v>43.060606060606062</v>
      </c>
      <c r="P1376" t="s">
        <v>8280</v>
      </c>
      <c r="Q1376" t="s">
        <v>8281</v>
      </c>
      <c r="R1376" s="10">
        <f t="shared" si="84"/>
        <v>42423.953564814808</v>
      </c>
      <c r="S1376" s="10">
        <f t="shared" si="85"/>
        <v>42453.911898148144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6"/>
        <v>171.32499999999999</v>
      </c>
      <c r="O1377" s="6">
        <f t="shared" si="87"/>
        <v>62.871559633027523</v>
      </c>
      <c r="P1377" t="s">
        <v>8280</v>
      </c>
      <c r="Q1377" t="s">
        <v>8281</v>
      </c>
      <c r="R1377" s="10">
        <f t="shared" si="84"/>
        <v>42719.857858796291</v>
      </c>
      <c r="S1377" s="10">
        <f t="shared" si="85"/>
        <v>42749.857858796291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6"/>
        <v>252.48648648648651</v>
      </c>
      <c r="O1378" s="6">
        <f t="shared" si="87"/>
        <v>55.607142857142854</v>
      </c>
      <c r="P1378" t="s">
        <v>8280</v>
      </c>
      <c r="Q1378" t="s">
        <v>8281</v>
      </c>
      <c r="R1378" s="10">
        <f t="shared" si="84"/>
        <v>42677.460717592585</v>
      </c>
      <c r="S1378" s="10">
        <f t="shared" si="85"/>
        <v>42707.502384259256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6"/>
        <v>116.15384615384616</v>
      </c>
      <c r="O1379" s="6">
        <f t="shared" si="87"/>
        <v>48.70967741935484</v>
      </c>
      <c r="P1379" t="s">
        <v>8280</v>
      </c>
      <c r="Q1379" t="s">
        <v>8281</v>
      </c>
      <c r="R1379" s="10">
        <f t="shared" si="84"/>
        <v>42747.01122685185</v>
      </c>
      <c r="S1379" s="10">
        <f t="shared" si="85"/>
        <v>42768.96597222222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6"/>
        <v>203.35000000000002</v>
      </c>
      <c r="O1380" s="6">
        <f t="shared" si="87"/>
        <v>30.578947368421051</v>
      </c>
      <c r="P1380" t="s">
        <v>8280</v>
      </c>
      <c r="Q1380" t="s">
        <v>8281</v>
      </c>
      <c r="R1380" s="10">
        <f t="shared" si="84"/>
        <v>42568.551041666666</v>
      </c>
      <c r="S1380" s="10">
        <f t="shared" si="85"/>
        <v>42583.551041666666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6"/>
        <v>111.60000000000001</v>
      </c>
      <c r="O1381" s="6">
        <f t="shared" si="87"/>
        <v>73.907284768211923</v>
      </c>
      <c r="P1381" t="s">
        <v>8280</v>
      </c>
      <c r="Q1381" t="s">
        <v>8281</v>
      </c>
      <c r="R1381" s="10">
        <f t="shared" si="84"/>
        <v>42130.283287037033</v>
      </c>
      <c r="S1381" s="10">
        <f t="shared" si="85"/>
        <v>42160.283287037033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6"/>
        <v>424</v>
      </c>
      <c r="O1382" s="6">
        <f t="shared" si="87"/>
        <v>21.2</v>
      </c>
      <c r="P1382" t="s">
        <v>8280</v>
      </c>
      <c r="Q1382" t="s">
        <v>8281</v>
      </c>
      <c r="R1382" s="10">
        <f t="shared" si="84"/>
        <v>42141.554467592585</v>
      </c>
      <c r="S1382" s="10">
        <f t="shared" si="85"/>
        <v>42163.874999999993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6"/>
        <v>107.1</v>
      </c>
      <c r="O1383" s="6">
        <f t="shared" si="87"/>
        <v>73.356164383561648</v>
      </c>
      <c r="P1383" t="s">
        <v>8280</v>
      </c>
      <c r="Q1383" t="s">
        <v>8281</v>
      </c>
      <c r="R1383" s="10">
        <f t="shared" si="84"/>
        <v>42703.006076388883</v>
      </c>
      <c r="S1383" s="10">
        <f t="shared" si="85"/>
        <v>42733.006076388883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6"/>
        <v>104.3625</v>
      </c>
      <c r="O1384" s="6">
        <f t="shared" si="87"/>
        <v>56.412162162162161</v>
      </c>
      <c r="P1384" t="s">
        <v>8280</v>
      </c>
      <c r="Q1384" t="s">
        <v>8281</v>
      </c>
      <c r="R1384" s="10">
        <f t="shared" si="84"/>
        <v>41370.591851851852</v>
      </c>
      <c r="S1384" s="10">
        <f t="shared" si="85"/>
        <v>41400.591851851852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6"/>
        <v>212.40909090909091</v>
      </c>
      <c r="O1385" s="6">
        <f t="shared" si="87"/>
        <v>50.247311827956992</v>
      </c>
      <c r="P1385" t="s">
        <v>8280</v>
      </c>
      <c r="Q1385" t="s">
        <v>8281</v>
      </c>
      <c r="R1385" s="10">
        <f t="shared" si="84"/>
        <v>42706.866643518515</v>
      </c>
      <c r="S1385" s="10">
        <f t="shared" si="85"/>
        <v>42726.866643518515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6"/>
        <v>124.08571428571429</v>
      </c>
      <c r="O1386" s="6">
        <f t="shared" si="87"/>
        <v>68.936507936507937</v>
      </c>
      <c r="P1386" t="s">
        <v>8280</v>
      </c>
      <c r="Q1386" t="s">
        <v>8281</v>
      </c>
      <c r="R1386" s="10">
        <f t="shared" si="84"/>
        <v>42160.526874999996</v>
      </c>
      <c r="S1386" s="10">
        <f t="shared" si="85"/>
        <v>42190.526874999996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6"/>
        <v>110.406125</v>
      </c>
      <c r="O1387" s="6">
        <f t="shared" si="87"/>
        <v>65.914104477611943</v>
      </c>
      <c r="P1387" t="s">
        <v>8280</v>
      </c>
      <c r="Q1387" t="s">
        <v>8281</v>
      </c>
      <c r="R1387" s="10">
        <f t="shared" si="84"/>
        <v>42433.480567129627</v>
      </c>
      <c r="S1387" s="10">
        <f t="shared" si="85"/>
        <v>42489.299305555549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6"/>
        <v>218.75</v>
      </c>
      <c r="O1388" s="6">
        <f t="shared" si="87"/>
        <v>62.5</v>
      </c>
      <c r="P1388" t="s">
        <v>8280</v>
      </c>
      <c r="Q1388" t="s">
        <v>8281</v>
      </c>
      <c r="R1388" s="10">
        <f t="shared" si="84"/>
        <v>42184.438530092586</v>
      </c>
      <c r="S1388" s="10">
        <f t="shared" si="85"/>
        <v>42214.438530092586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6"/>
        <v>136.625</v>
      </c>
      <c r="O1389" s="6">
        <f t="shared" si="87"/>
        <v>70.064102564102569</v>
      </c>
      <c r="P1389" t="s">
        <v>8280</v>
      </c>
      <c r="Q1389" t="s">
        <v>8281</v>
      </c>
      <c r="R1389" s="10">
        <f t="shared" si="84"/>
        <v>42126.712905092594</v>
      </c>
      <c r="S1389" s="10">
        <f t="shared" si="85"/>
        <v>42157.979166666664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6"/>
        <v>134.8074</v>
      </c>
      <c r="O1390" s="6">
        <f t="shared" si="87"/>
        <v>60.181874999999998</v>
      </c>
      <c r="P1390" t="s">
        <v>8280</v>
      </c>
      <c r="Q1390" t="s">
        <v>8281</v>
      </c>
      <c r="R1390" s="10">
        <f t="shared" si="84"/>
        <v>42634.406446759262</v>
      </c>
      <c r="S1390" s="10">
        <f t="shared" si="85"/>
        <v>42660.468055555553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6"/>
        <v>145.4</v>
      </c>
      <c r="O1391" s="6">
        <f t="shared" si="87"/>
        <v>21.382352941176471</v>
      </c>
      <c r="P1391" t="s">
        <v>8280</v>
      </c>
      <c r="Q1391" t="s">
        <v>8281</v>
      </c>
      <c r="R1391" s="10">
        <f t="shared" si="84"/>
        <v>42565.272650462961</v>
      </c>
      <c r="S1391" s="10">
        <f t="shared" si="85"/>
        <v>42595.272650462961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6"/>
        <v>109.10714285714285</v>
      </c>
      <c r="O1392" s="6">
        <f t="shared" si="87"/>
        <v>160.78947368421052</v>
      </c>
      <c r="P1392" t="s">
        <v>8280</v>
      </c>
      <c r="Q1392" t="s">
        <v>8281</v>
      </c>
      <c r="R1392" s="10">
        <f t="shared" si="84"/>
        <v>42087.594976851855</v>
      </c>
      <c r="S1392" s="10">
        <f t="shared" si="85"/>
        <v>42121.508333333331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6"/>
        <v>110.2</v>
      </c>
      <c r="O1393" s="6">
        <f t="shared" si="87"/>
        <v>42.384615384615387</v>
      </c>
      <c r="P1393" t="s">
        <v>8280</v>
      </c>
      <c r="Q1393" t="s">
        <v>8281</v>
      </c>
      <c r="R1393" s="10">
        <f t="shared" si="84"/>
        <v>42193.442337962959</v>
      </c>
      <c r="S1393" s="10">
        <f t="shared" si="85"/>
        <v>42237.999305555553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6"/>
        <v>113.64000000000001</v>
      </c>
      <c r="O1394" s="6">
        <f t="shared" si="87"/>
        <v>27.317307692307693</v>
      </c>
      <c r="P1394" t="s">
        <v>8280</v>
      </c>
      <c r="Q1394" t="s">
        <v>8281</v>
      </c>
      <c r="R1394" s="10">
        <f t="shared" si="84"/>
        <v>42400.946597222217</v>
      </c>
      <c r="S1394" s="10">
        <f t="shared" si="85"/>
        <v>42431.946597222217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6"/>
        <v>102.35000000000001</v>
      </c>
      <c r="O1395" s="6">
        <f t="shared" si="87"/>
        <v>196.82692307692307</v>
      </c>
      <c r="P1395" t="s">
        <v>8280</v>
      </c>
      <c r="Q1395" t="s">
        <v>8281</v>
      </c>
      <c r="R1395" s="10">
        <f t="shared" si="84"/>
        <v>42553.473645833328</v>
      </c>
      <c r="S1395" s="10">
        <f t="shared" si="85"/>
        <v>42583.473645833328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6"/>
        <v>122.13333333333334</v>
      </c>
      <c r="O1396" s="6">
        <f t="shared" si="87"/>
        <v>53.882352941176471</v>
      </c>
      <c r="P1396" t="s">
        <v>8280</v>
      </c>
      <c r="Q1396" t="s">
        <v>8281</v>
      </c>
      <c r="R1396" s="10">
        <f t="shared" si="84"/>
        <v>42751.936643518515</v>
      </c>
      <c r="S1396" s="10">
        <f t="shared" si="85"/>
        <v>42794.916666666664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6"/>
        <v>111.88571428571427</v>
      </c>
      <c r="O1397" s="6">
        <f t="shared" si="87"/>
        <v>47.756097560975611</v>
      </c>
      <c r="P1397" t="s">
        <v>8280</v>
      </c>
      <c r="Q1397" t="s">
        <v>8281</v>
      </c>
      <c r="R1397" s="10">
        <f t="shared" si="84"/>
        <v>42719.700011574074</v>
      </c>
      <c r="S1397" s="10">
        <f t="shared" si="85"/>
        <v>42749.700011574074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6"/>
        <v>107.3</v>
      </c>
      <c r="O1398" s="6">
        <f t="shared" si="87"/>
        <v>88.191780821917803</v>
      </c>
      <c r="P1398" t="s">
        <v>8280</v>
      </c>
      <c r="Q1398" t="s">
        <v>8281</v>
      </c>
      <c r="R1398" s="10">
        <f t="shared" si="84"/>
        <v>42018.790300925924</v>
      </c>
      <c r="S1398" s="10">
        <f t="shared" si="85"/>
        <v>42048.790300925924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6"/>
        <v>113.85000000000001</v>
      </c>
      <c r="O1399" s="6">
        <f t="shared" si="87"/>
        <v>72.056962025316452</v>
      </c>
      <c r="P1399" t="s">
        <v>8280</v>
      </c>
      <c r="Q1399" t="s">
        <v>8281</v>
      </c>
      <c r="R1399" s="10">
        <f t="shared" si="84"/>
        <v>42640.709606481476</v>
      </c>
      <c r="S1399" s="10">
        <f t="shared" si="85"/>
        <v>42670.679861111108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6"/>
        <v>109.68181818181819</v>
      </c>
      <c r="O1400" s="6">
        <f t="shared" si="87"/>
        <v>74.246153846153845</v>
      </c>
      <c r="P1400" t="s">
        <v>8280</v>
      </c>
      <c r="Q1400" t="s">
        <v>8281</v>
      </c>
      <c r="R1400" s="10">
        <f t="shared" si="84"/>
        <v>42526.665902777771</v>
      </c>
      <c r="S1400" s="10">
        <f t="shared" si="85"/>
        <v>42556.665902777771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6"/>
        <v>126.14444444444443</v>
      </c>
      <c r="O1401" s="6">
        <f t="shared" si="87"/>
        <v>61.701086956521742</v>
      </c>
      <c r="P1401" t="s">
        <v>8280</v>
      </c>
      <c r="Q1401" t="s">
        <v>8281</v>
      </c>
      <c r="R1401" s="10">
        <f t="shared" si="84"/>
        <v>41888.795983796292</v>
      </c>
      <c r="S1401" s="10">
        <f t="shared" si="85"/>
        <v>41918.795983796292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6"/>
        <v>167.42857142857144</v>
      </c>
      <c r="O1402" s="6">
        <f t="shared" si="87"/>
        <v>17.235294117647058</v>
      </c>
      <c r="P1402" t="s">
        <v>8280</v>
      </c>
      <c r="Q1402" t="s">
        <v>8281</v>
      </c>
      <c r="R1402" s="10">
        <f t="shared" si="84"/>
        <v>42498.132789351854</v>
      </c>
      <c r="S1402" s="10">
        <f t="shared" si="85"/>
        <v>42533.020833333336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6"/>
        <v>496.52000000000004</v>
      </c>
      <c r="O1403" s="6">
        <f t="shared" si="87"/>
        <v>51.720833333333331</v>
      </c>
      <c r="P1403" t="s">
        <v>8280</v>
      </c>
      <c r="Q1403" t="s">
        <v>8281</v>
      </c>
      <c r="R1403" s="10">
        <f t="shared" si="84"/>
        <v>41399.787893518514</v>
      </c>
      <c r="S1403" s="10">
        <f t="shared" si="85"/>
        <v>41420.787893518514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6"/>
        <v>109.16</v>
      </c>
      <c r="O1404" s="6">
        <f t="shared" si="87"/>
        <v>24.150442477876105</v>
      </c>
      <c r="P1404" t="s">
        <v>8280</v>
      </c>
      <c r="Q1404" t="s">
        <v>8281</v>
      </c>
      <c r="R1404" s="10">
        <f t="shared" si="84"/>
        <v>42064.845034722217</v>
      </c>
      <c r="S1404" s="10">
        <f t="shared" si="85"/>
        <v>42124.803368055553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6"/>
        <v>102.57499999999999</v>
      </c>
      <c r="O1405" s="6">
        <f t="shared" si="87"/>
        <v>62.166666666666664</v>
      </c>
      <c r="P1405" t="s">
        <v>8280</v>
      </c>
      <c r="Q1405" t="s">
        <v>8281</v>
      </c>
      <c r="R1405" s="10">
        <f t="shared" si="84"/>
        <v>41450.854571759257</v>
      </c>
      <c r="S1405" s="10">
        <f t="shared" si="85"/>
        <v>41480.854571759257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6"/>
        <v>1.6620689655172414</v>
      </c>
      <c r="O1406" s="6">
        <f t="shared" si="87"/>
        <v>48.2</v>
      </c>
      <c r="P1406" t="s">
        <v>8277</v>
      </c>
      <c r="Q1406" t="s">
        <v>8296</v>
      </c>
      <c r="R1406" s="10">
        <f t="shared" si="84"/>
        <v>42032.30190972222</v>
      </c>
      <c r="S1406" s="10">
        <f t="shared" si="85"/>
        <v>42057.30190972222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6"/>
        <v>0.42</v>
      </c>
      <c r="O1407" s="6">
        <f t="shared" si="87"/>
        <v>6.1764705882352944</v>
      </c>
      <c r="P1407" t="s">
        <v>8277</v>
      </c>
      <c r="Q1407" t="s">
        <v>8296</v>
      </c>
      <c r="R1407" s="10">
        <f t="shared" si="84"/>
        <v>41941.472233796296</v>
      </c>
      <c r="S1407" s="10">
        <f t="shared" si="85"/>
        <v>41971.51390046296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6"/>
        <v>0.125</v>
      </c>
      <c r="O1408" s="6">
        <f t="shared" si="87"/>
        <v>5</v>
      </c>
      <c r="P1408" t="s">
        <v>8277</v>
      </c>
      <c r="Q1408" t="s">
        <v>8296</v>
      </c>
      <c r="R1408" s="10">
        <f t="shared" si="84"/>
        <v>42297.224618055552</v>
      </c>
      <c r="S1408" s="10">
        <f t="shared" si="85"/>
        <v>42350.208333333336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6"/>
        <v>0.5</v>
      </c>
      <c r="O1409" s="6">
        <f t="shared" si="87"/>
        <v>7.5</v>
      </c>
      <c r="P1409" t="s">
        <v>8277</v>
      </c>
      <c r="Q1409" t="s">
        <v>8296</v>
      </c>
      <c r="R1409" s="10">
        <f t="shared" si="84"/>
        <v>41838.32844907407</v>
      </c>
      <c r="S1409" s="10">
        <f t="shared" si="85"/>
        <v>41863.32844907407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6"/>
        <v>7.1999999999999993</v>
      </c>
      <c r="O1410" s="6">
        <f t="shared" si="87"/>
        <v>12</v>
      </c>
      <c r="P1410" t="s">
        <v>8277</v>
      </c>
      <c r="Q1410" t="s">
        <v>8296</v>
      </c>
      <c r="R1410" s="10">
        <f t="shared" ref="R1410:R1473" si="88">(J1410/86400)+25569+(-5/24)</f>
        <v>42291.663842592585</v>
      </c>
      <c r="S1410" s="10">
        <f t="shared" ref="S1410:S1473" si="89">(I1410/86400)+25569+(-5/24)</f>
        <v>42321.705509259256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90">E1411/D1411*100</f>
        <v>0</v>
      </c>
      <c r="O1411" s="6" t="e">
        <f t="shared" ref="O1411:O1474" si="91">E1411/L1411</f>
        <v>#DIV/0!</v>
      </c>
      <c r="P1411" t="s">
        <v>8277</v>
      </c>
      <c r="Q1411" t="s">
        <v>8296</v>
      </c>
      <c r="R1411" s="10">
        <f t="shared" si="88"/>
        <v>41944.925173611111</v>
      </c>
      <c r="S1411" s="10">
        <f t="shared" si="89"/>
        <v>42004.966840277775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90"/>
        <v>1.6666666666666666E-2</v>
      </c>
      <c r="O1412" s="6">
        <f t="shared" si="91"/>
        <v>1</v>
      </c>
      <c r="P1412" t="s">
        <v>8277</v>
      </c>
      <c r="Q1412" t="s">
        <v>8296</v>
      </c>
      <c r="R1412" s="10">
        <f t="shared" si="88"/>
        <v>42479.110185185178</v>
      </c>
      <c r="S1412" s="10">
        <f t="shared" si="89"/>
        <v>42524.110185185178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90"/>
        <v>0.23333333333333336</v>
      </c>
      <c r="O1413" s="6">
        <f t="shared" si="91"/>
        <v>2.3333333333333335</v>
      </c>
      <c r="P1413" t="s">
        <v>8277</v>
      </c>
      <c r="Q1413" t="s">
        <v>8296</v>
      </c>
      <c r="R1413" s="10">
        <f t="shared" si="88"/>
        <v>42012.850694444445</v>
      </c>
      <c r="S1413" s="10">
        <f t="shared" si="89"/>
        <v>42040.850694444445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90"/>
        <v>4.5714285714285712</v>
      </c>
      <c r="O1414" s="6">
        <f t="shared" si="91"/>
        <v>24.615384615384617</v>
      </c>
      <c r="P1414" t="s">
        <v>8277</v>
      </c>
      <c r="Q1414" t="s">
        <v>8296</v>
      </c>
      <c r="R1414" s="10">
        <f t="shared" si="88"/>
        <v>41946.855312499996</v>
      </c>
      <c r="S1414" s="10">
        <f t="shared" si="89"/>
        <v>41976.855312499996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90"/>
        <v>5</v>
      </c>
      <c r="O1415" s="6">
        <f t="shared" si="91"/>
        <v>100</v>
      </c>
      <c r="P1415" t="s">
        <v>8277</v>
      </c>
      <c r="Q1415" t="s">
        <v>8296</v>
      </c>
      <c r="R1415" s="10">
        <f t="shared" si="88"/>
        <v>42360.228819444441</v>
      </c>
      <c r="S1415" s="10">
        <f t="shared" si="89"/>
        <v>42420.228819444441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90"/>
        <v>0.2</v>
      </c>
      <c r="O1416" s="6">
        <f t="shared" si="91"/>
        <v>1</v>
      </c>
      <c r="P1416" t="s">
        <v>8277</v>
      </c>
      <c r="Q1416" t="s">
        <v>8296</v>
      </c>
      <c r="R1416" s="10">
        <f t="shared" si="88"/>
        <v>42708.044756944444</v>
      </c>
      <c r="S1416" s="10">
        <f t="shared" si="89"/>
        <v>42738.044756944444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90"/>
        <v>18.181818181818183</v>
      </c>
      <c r="O1417" s="6">
        <f t="shared" si="91"/>
        <v>88.888888888888886</v>
      </c>
      <c r="P1417" t="s">
        <v>8277</v>
      </c>
      <c r="Q1417" t="s">
        <v>8296</v>
      </c>
      <c r="R1417" s="10">
        <f t="shared" si="88"/>
        <v>42192.467488425922</v>
      </c>
      <c r="S1417" s="10">
        <f t="shared" si="89"/>
        <v>42232.467488425922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90"/>
        <v>0</v>
      </c>
      <c r="O1418" s="6" t="e">
        <f t="shared" si="91"/>
        <v>#DIV/0!</v>
      </c>
      <c r="P1418" t="s">
        <v>8277</v>
      </c>
      <c r="Q1418" t="s">
        <v>8296</v>
      </c>
      <c r="R1418" s="10">
        <f t="shared" si="88"/>
        <v>42299.717812499999</v>
      </c>
      <c r="S1418" s="10">
        <f t="shared" si="89"/>
        <v>42329.759479166663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90"/>
        <v>1.2222222222222223</v>
      </c>
      <c r="O1419" s="6">
        <f t="shared" si="91"/>
        <v>27.5</v>
      </c>
      <c r="P1419" t="s">
        <v>8277</v>
      </c>
      <c r="Q1419" t="s">
        <v>8296</v>
      </c>
      <c r="R1419" s="10">
        <f t="shared" si="88"/>
        <v>42231.941828703704</v>
      </c>
      <c r="S1419" s="10">
        <f t="shared" si="89"/>
        <v>42262.257638888885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90"/>
        <v>0.2</v>
      </c>
      <c r="O1420" s="6">
        <f t="shared" si="91"/>
        <v>6</v>
      </c>
      <c r="P1420" t="s">
        <v>8277</v>
      </c>
      <c r="Q1420" t="s">
        <v>8296</v>
      </c>
      <c r="R1420" s="10">
        <f t="shared" si="88"/>
        <v>42395.248078703698</v>
      </c>
      <c r="S1420" s="10">
        <f t="shared" si="89"/>
        <v>42425.248078703698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90"/>
        <v>7.0634920634920633</v>
      </c>
      <c r="O1421" s="6">
        <f t="shared" si="91"/>
        <v>44.5</v>
      </c>
      <c r="P1421" t="s">
        <v>8277</v>
      </c>
      <c r="Q1421" t="s">
        <v>8296</v>
      </c>
      <c r="R1421" s="10">
        <f t="shared" si="88"/>
        <v>42622.24790509259</v>
      </c>
      <c r="S1421" s="10">
        <f t="shared" si="89"/>
        <v>42652.24790509259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90"/>
        <v>2.7272727272727271</v>
      </c>
      <c r="O1422" s="6">
        <f t="shared" si="91"/>
        <v>1</v>
      </c>
      <c r="P1422" t="s">
        <v>8277</v>
      </c>
      <c r="Q1422" t="s">
        <v>8296</v>
      </c>
      <c r="R1422" s="10">
        <f t="shared" si="88"/>
        <v>42524.459328703706</v>
      </c>
      <c r="S1422" s="10">
        <f t="shared" si="89"/>
        <v>42549.459328703706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90"/>
        <v>0.1</v>
      </c>
      <c r="O1423" s="6">
        <f t="shared" si="91"/>
        <v>100</v>
      </c>
      <c r="P1423" t="s">
        <v>8277</v>
      </c>
      <c r="Q1423" t="s">
        <v>8296</v>
      </c>
      <c r="R1423" s="10">
        <f t="shared" si="88"/>
        <v>42013.707280092589</v>
      </c>
      <c r="S1423" s="10">
        <f t="shared" si="89"/>
        <v>42043.707280092589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90"/>
        <v>0.104</v>
      </c>
      <c r="O1424" s="6">
        <f t="shared" si="91"/>
        <v>13</v>
      </c>
      <c r="P1424" t="s">
        <v>8277</v>
      </c>
      <c r="Q1424" t="s">
        <v>8296</v>
      </c>
      <c r="R1424" s="10">
        <f t="shared" si="88"/>
        <v>42604.031296296293</v>
      </c>
      <c r="S1424" s="10">
        <f t="shared" si="89"/>
        <v>42634.031296296293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90"/>
        <v>0.33333333333333337</v>
      </c>
      <c r="O1425" s="6">
        <f t="shared" si="91"/>
        <v>100</v>
      </c>
      <c r="P1425" t="s">
        <v>8277</v>
      </c>
      <c r="Q1425" t="s">
        <v>8296</v>
      </c>
      <c r="R1425" s="10">
        <f t="shared" si="88"/>
        <v>42340.151979166665</v>
      </c>
      <c r="S1425" s="10">
        <f t="shared" si="89"/>
        <v>42370.151979166665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90"/>
        <v>20.36</v>
      </c>
      <c r="O1426" s="6">
        <f t="shared" si="91"/>
        <v>109.07142857142857</v>
      </c>
      <c r="P1426" t="s">
        <v>8277</v>
      </c>
      <c r="Q1426" t="s">
        <v>8296</v>
      </c>
      <c r="R1426" s="10">
        <f t="shared" si="88"/>
        <v>42676.509282407402</v>
      </c>
      <c r="S1426" s="10">
        <f t="shared" si="89"/>
        <v>42689.550949074073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90"/>
        <v>0</v>
      </c>
      <c r="O1427" s="6" t="e">
        <f t="shared" si="91"/>
        <v>#DIV/0!</v>
      </c>
      <c r="P1427" t="s">
        <v>8277</v>
      </c>
      <c r="Q1427" t="s">
        <v>8296</v>
      </c>
      <c r="R1427" s="10">
        <f t="shared" si="88"/>
        <v>42092.923136574071</v>
      </c>
      <c r="S1427" s="10">
        <f t="shared" si="89"/>
        <v>42122.923136574071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90"/>
        <v>0</v>
      </c>
      <c r="O1428" s="6" t="e">
        <f t="shared" si="91"/>
        <v>#DIV/0!</v>
      </c>
      <c r="P1428" t="s">
        <v>8277</v>
      </c>
      <c r="Q1428" t="s">
        <v>8296</v>
      </c>
      <c r="R1428" s="10">
        <f t="shared" si="88"/>
        <v>42180.181944444441</v>
      </c>
      <c r="S1428" s="10">
        <f t="shared" si="89"/>
        <v>42240.181944444441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90"/>
        <v>8.3800000000000008</v>
      </c>
      <c r="O1429" s="6">
        <f t="shared" si="91"/>
        <v>104.75</v>
      </c>
      <c r="P1429" t="s">
        <v>8277</v>
      </c>
      <c r="Q1429" t="s">
        <v>8296</v>
      </c>
      <c r="R1429" s="10">
        <f t="shared" si="88"/>
        <v>42601.643344907403</v>
      </c>
      <c r="S1429" s="10">
        <f t="shared" si="89"/>
        <v>42631.643344907403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90"/>
        <v>4.5</v>
      </c>
      <c r="O1430" s="6">
        <f t="shared" si="91"/>
        <v>15</v>
      </c>
      <c r="P1430" t="s">
        <v>8277</v>
      </c>
      <c r="Q1430" t="s">
        <v>8296</v>
      </c>
      <c r="R1430" s="10">
        <f t="shared" si="88"/>
        <v>42432.171493055554</v>
      </c>
      <c r="S1430" s="10">
        <f t="shared" si="89"/>
        <v>42462.129826388882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90"/>
        <v>0</v>
      </c>
      <c r="O1431" s="6" t="e">
        <f t="shared" si="91"/>
        <v>#DIV/0!</v>
      </c>
      <c r="P1431" t="s">
        <v>8277</v>
      </c>
      <c r="Q1431" t="s">
        <v>8296</v>
      </c>
      <c r="R1431" s="10">
        <f t="shared" si="88"/>
        <v>42073.852337962962</v>
      </c>
      <c r="S1431" s="10">
        <f t="shared" si="89"/>
        <v>42103.852337962962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90"/>
        <v>8.06</v>
      </c>
      <c r="O1432" s="6">
        <f t="shared" si="91"/>
        <v>80.599999999999994</v>
      </c>
      <c r="P1432" t="s">
        <v>8277</v>
      </c>
      <c r="Q1432" t="s">
        <v>8296</v>
      </c>
      <c r="R1432" s="10">
        <f t="shared" si="88"/>
        <v>41961.605185185188</v>
      </c>
      <c r="S1432" s="10">
        <f t="shared" si="89"/>
        <v>41992.605185185188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90"/>
        <v>31.94705882352941</v>
      </c>
      <c r="O1433" s="6">
        <f t="shared" si="91"/>
        <v>115.55319148936171</v>
      </c>
      <c r="P1433" t="s">
        <v>8277</v>
      </c>
      <c r="Q1433" t="s">
        <v>8296</v>
      </c>
      <c r="R1433" s="10">
        <f t="shared" si="88"/>
        <v>42304.002499999995</v>
      </c>
      <c r="S1433" s="10">
        <f t="shared" si="89"/>
        <v>42334.044166666667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90"/>
        <v>0</v>
      </c>
      <c r="O1434" s="6" t="e">
        <f t="shared" si="91"/>
        <v>#DIV/0!</v>
      </c>
      <c r="P1434" t="s">
        <v>8277</v>
      </c>
      <c r="Q1434" t="s">
        <v>8296</v>
      </c>
      <c r="R1434" s="10">
        <f t="shared" si="88"/>
        <v>42175.572083333333</v>
      </c>
      <c r="S1434" s="10">
        <f t="shared" si="89"/>
        <v>42205.572083333333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90"/>
        <v>6.708333333333333</v>
      </c>
      <c r="O1435" s="6">
        <f t="shared" si="91"/>
        <v>80.5</v>
      </c>
      <c r="P1435" t="s">
        <v>8277</v>
      </c>
      <c r="Q1435" t="s">
        <v>8296</v>
      </c>
      <c r="R1435" s="10">
        <f t="shared" si="88"/>
        <v>42673.417534722219</v>
      </c>
      <c r="S1435" s="10">
        <f t="shared" si="89"/>
        <v>42714.249999999993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90"/>
        <v>9.9878048780487809</v>
      </c>
      <c r="O1436" s="6">
        <f t="shared" si="91"/>
        <v>744.5454545454545</v>
      </c>
      <c r="P1436" t="s">
        <v>8277</v>
      </c>
      <c r="Q1436" t="s">
        <v>8296</v>
      </c>
      <c r="R1436" s="10">
        <f t="shared" si="88"/>
        <v>42142.558773148143</v>
      </c>
      <c r="S1436" s="10">
        <f t="shared" si="89"/>
        <v>42163.416666666664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90"/>
        <v>0.1</v>
      </c>
      <c r="O1437" s="6">
        <f t="shared" si="91"/>
        <v>7.5</v>
      </c>
      <c r="P1437" t="s">
        <v>8277</v>
      </c>
      <c r="Q1437" t="s">
        <v>8296</v>
      </c>
      <c r="R1437" s="10">
        <f t="shared" si="88"/>
        <v>42258.57199074074</v>
      </c>
      <c r="S1437" s="10">
        <f t="shared" si="89"/>
        <v>42288.57199074074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90"/>
        <v>0.77</v>
      </c>
      <c r="O1438" s="6">
        <f t="shared" si="91"/>
        <v>38.5</v>
      </c>
      <c r="P1438" t="s">
        <v>8277</v>
      </c>
      <c r="Q1438" t="s">
        <v>8296</v>
      </c>
      <c r="R1438" s="10">
        <f t="shared" si="88"/>
        <v>42391.141863425924</v>
      </c>
      <c r="S1438" s="10">
        <f t="shared" si="89"/>
        <v>42421.141863425924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90"/>
        <v>26.900000000000002</v>
      </c>
      <c r="O1439" s="6">
        <f t="shared" si="91"/>
        <v>36.68181818181818</v>
      </c>
      <c r="P1439" t="s">
        <v>8277</v>
      </c>
      <c r="Q1439" t="s">
        <v>8296</v>
      </c>
      <c r="R1439" s="10">
        <f t="shared" si="88"/>
        <v>41796.32336805555</v>
      </c>
      <c r="S1439" s="10">
        <f t="shared" si="89"/>
        <v>41832.999305555553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90"/>
        <v>3</v>
      </c>
      <c r="O1440" s="6">
        <f t="shared" si="91"/>
        <v>75</v>
      </c>
      <c r="P1440" t="s">
        <v>8277</v>
      </c>
      <c r="Q1440" t="s">
        <v>8296</v>
      </c>
      <c r="R1440" s="10">
        <f t="shared" si="88"/>
        <v>42457.663182870368</v>
      </c>
      <c r="S1440" s="10">
        <f t="shared" si="89"/>
        <v>42487.371527777774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90"/>
        <v>6.6055045871559637</v>
      </c>
      <c r="O1441" s="6">
        <f t="shared" si="91"/>
        <v>30</v>
      </c>
      <c r="P1441" t="s">
        <v>8277</v>
      </c>
      <c r="Q1441" t="s">
        <v>8296</v>
      </c>
      <c r="R1441" s="10">
        <f t="shared" si="88"/>
        <v>42040.621539351851</v>
      </c>
      <c r="S1441" s="10">
        <f t="shared" si="89"/>
        <v>42070.621539351851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90"/>
        <v>7.6923076923076927E-3</v>
      </c>
      <c r="O1442" s="6">
        <f t="shared" si="91"/>
        <v>1</v>
      </c>
      <c r="P1442" t="s">
        <v>8277</v>
      </c>
      <c r="Q1442" t="s">
        <v>8296</v>
      </c>
      <c r="R1442" s="10">
        <f t="shared" si="88"/>
        <v>42486.540081018517</v>
      </c>
      <c r="S1442" s="10">
        <f t="shared" si="89"/>
        <v>42516.540081018517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90"/>
        <v>1.1222222222222222</v>
      </c>
      <c r="O1443" s="6">
        <f t="shared" si="91"/>
        <v>673.33333333333337</v>
      </c>
      <c r="P1443" t="s">
        <v>8277</v>
      </c>
      <c r="Q1443" t="s">
        <v>8296</v>
      </c>
      <c r="R1443" s="10">
        <f t="shared" si="88"/>
        <v>42198.557511574072</v>
      </c>
      <c r="S1443" s="10">
        <f t="shared" si="89"/>
        <v>42258.557511574072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90"/>
        <v>0</v>
      </c>
      <c r="O1444" s="6" t="e">
        <f t="shared" si="91"/>
        <v>#DIV/0!</v>
      </c>
      <c r="P1444" t="s">
        <v>8277</v>
      </c>
      <c r="Q1444" t="s">
        <v>8296</v>
      </c>
      <c r="R1444" s="10">
        <f t="shared" si="88"/>
        <v>42485.437013888884</v>
      </c>
      <c r="S1444" s="10">
        <f t="shared" si="89"/>
        <v>42515.437013888884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90"/>
        <v>0</v>
      </c>
      <c r="O1445" s="6" t="e">
        <f t="shared" si="91"/>
        <v>#DIV/0!</v>
      </c>
      <c r="P1445" t="s">
        <v>8277</v>
      </c>
      <c r="Q1445" t="s">
        <v>8296</v>
      </c>
      <c r="R1445" s="10">
        <f t="shared" si="88"/>
        <v>42707.71769675926</v>
      </c>
      <c r="S1445" s="10">
        <f t="shared" si="89"/>
        <v>42737.71769675926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90"/>
        <v>0</v>
      </c>
      <c r="O1446" s="6" t="e">
        <f t="shared" si="91"/>
        <v>#DIV/0!</v>
      </c>
      <c r="P1446" t="s">
        <v>8277</v>
      </c>
      <c r="Q1446" t="s">
        <v>8296</v>
      </c>
      <c r="R1446" s="10">
        <f t="shared" si="88"/>
        <v>42199.665069444447</v>
      </c>
      <c r="S1446" s="10">
        <f t="shared" si="89"/>
        <v>42259.665069444447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90"/>
        <v>0</v>
      </c>
      <c r="O1447" s="6" t="e">
        <f t="shared" si="91"/>
        <v>#DIV/0!</v>
      </c>
      <c r="P1447" t="s">
        <v>8277</v>
      </c>
      <c r="Q1447" t="s">
        <v>8296</v>
      </c>
      <c r="R1447" s="10">
        <f t="shared" si="88"/>
        <v>42139.333969907406</v>
      </c>
      <c r="S1447" s="10">
        <f t="shared" si="89"/>
        <v>42169.333969907406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90"/>
        <v>0</v>
      </c>
      <c r="O1448" s="6" t="e">
        <f t="shared" si="91"/>
        <v>#DIV/0!</v>
      </c>
      <c r="P1448" t="s">
        <v>8277</v>
      </c>
      <c r="Q1448" t="s">
        <v>8296</v>
      </c>
      <c r="R1448" s="10">
        <f t="shared" si="88"/>
        <v>42461.239328703705</v>
      </c>
      <c r="S1448" s="10">
        <f t="shared" si="89"/>
        <v>42481.239328703705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90"/>
        <v>1.4999999999999999E-2</v>
      </c>
      <c r="O1449" s="6">
        <f t="shared" si="91"/>
        <v>25</v>
      </c>
      <c r="P1449" t="s">
        <v>8277</v>
      </c>
      <c r="Q1449" t="s">
        <v>8296</v>
      </c>
      <c r="R1449" s="10">
        <f t="shared" si="88"/>
        <v>42529.52238425926</v>
      </c>
      <c r="S1449" s="10">
        <f t="shared" si="89"/>
        <v>42559.52238425926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90"/>
        <v>0</v>
      </c>
      <c r="O1450" s="6" t="e">
        <f t="shared" si="91"/>
        <v>#DIV/0!</v>
      </c>
      <c r="P1450" t="s">
        <v>8277</v>
      </c>
      <c r="Q1450" t="s">
        <v>8296</v>
      </c>
      <c r="R1450" s="10">
        <f t="shared" si="88"/>
        <v>42115.728217592587</v>
      </c>
      <c r="S1450" s="10">
        <f t="shared" si="89"/>
        <v>42146.017361111109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90"/>
        <v>0</v>
      </c>
      <c r="O1451" s="6" t="e">
        <f t="shared" si="91"/>
        <v>#DIV/0!</v>
      </c>
      <c r="P1451" t="s">
        <v>8277</v>
      </c>
      <c r="Q1451" t="s">
        <v>8296</v>
      </c>
      <c r="R1451" s="10">
        <f t="shared" si="88"/>
        <v>42086.603067129625</v>
      </c>
      <c r="S1451" s="10">
        <f t="shared" si="89"/>
        <v>42134.603067129625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90"/>
        <v>1E-3</v>
      </c>
      <c r="O1452" s="6">
        <f t="shared" si="91"/>
        <v>1</v>
      </c>
      <c r="P1452" t="s">
        <v>8277</v>
      </c>
      <c r="Q1452" t="s">
        <v>8296</v>
      </c>
      <c r="R1452" s="10">
        <f t="shared" si="88"/>
        <v>42389.962928240733</v>
      </c>
      <c r="S1452" s="10">
        <f t="shared" si="89"/>
        <v>42419.962928240733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90"/>
        <v>1.0554089709762533E-2</v>
      </c>
      <c r="O1453" s="6">
        <f t="shared" si="91"/>
        <v>1</v>
      </c>
      <c r="P1453" t="s">
        <v>8277</v>
      </c>
      <c r="Q1453" t="s">
        <v>8296</v>
      </c>
      <c r="R1453" s="10">
        <f t="shared" si="88"/>
        <v>41931.75068287037</v>
      </c>
      <c r="S1453" s="10">
        <f t="shared" si="89"/>
        <v>41961.792349537034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90"/>
        <v>0</v>
      </c>
      <c r="O1454" s="6" t="e">
        <f t="shared" si="91"/>
        <v>#DIV/0!</v>
      </c>
      <c r="P1454" t="s">
        <v>8277</v>
      </c>
      <c r="Q1454" t="s">
        <v>8296</v>
      </c>
      <c r="R1454" s="10">
        <f t="shared" si="88"/>
        <v>41818.494942129626</v>
      </c>
      <c r="S1454" s="10">
        <f t="shared" si="89"/>
        <v>41848.494942129626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90"/>
        <v>0</v>
      </c>
      <c r="O1455" s="6" t="e">
        <f t="shared" si="91"/>
        <v>#DIV/0!</v>
      </c>
      <c r="P1455" t="s">
        <v>8277</v>
      </c>
      <c r="Q1455" t="s">
        <v>8296</v>
      </c>
      <c r="R1455" s="10">
        <f t="shared" si="88"/>
        <v>42795.487812499996</v>
      </c>
      <c r="S1455" s="10">
        <f t="shared" si="89"/>
        <v>42840.446145833332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90"/>
        <v>0.85714285714285721</v>
      </c>
      <c r="O1456" s="6">
        <f t="shared" si="91"/>
        <v>15</v>
      </c>
      <c r="P1456" t="s">
        <v>8277</v>
      </c>
      <c r="Q1456" t="s">
        <v>8296</v>
      </c>
      <c r="R1456" s="10">
        <f t="shared" si="88"/>
        <v>42463.658333333333</v>
      </c>
      <c r="S1456" s="10">
        <f t="shared" si="89"/>
        <v>42484.707638888889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90"/>
        <v>10.5</v>
      </c>
      <c r="O1457" s="6">
        <f t="shared" si="91"/>
        <v>225</v>
      </c>
      <c r="P1457" t="s">
        <v>8277</v>
      </c>
      <c r="Q1457" t="s">
        <v>8296</v>
      </c>
      <c r="R1457" s="10">
        <f t="shared" si="88"/>
        <v>41832.46435185185</v>
      </c>
      <c r="S1457" s="10">
        <f t="shared" si="89"/>
        <v>41887.360416666663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90"/>
        <v>2.9000000000000004</v>
      </c>
      <c r="O1458" s="6">
        <f t="shared" si="91"/>
        <v>48.333333333333336</v>
      </c>
      <c r="P1458" t="s">
        <v>8277</v>
      </c>
      <c r="Q1458" t="s">
        <v>8296</v>
      </c>
      <c r="R1458" s="10">
        <f t="shared" si="88"/>
        <v>42708.460243055553</v>
      </c>
      <c r="S1458" s="10">
        <f t="shared" si="89"/>
        <v>42738.460243055553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90"/>
        <v>0</v>
      </c>
      <c r="O1459" s="6" t="e">
        <f t="shared" si="91"/>
        <v>#DIV/0!</v>
      </c>
      <c r="P1459" t="s">
        <v>8277</v>
      </c>
      <c r="Q1459" t="s">
        <v>8296</v>
      </c>
      <c r="R1459" s="10">
        <f t="shared" si="88"/>
        <v>42289.688009259255</v>
      </c>
      <c r="S1459" s="10">
        <f t="shared" si="89"/>
        <v>42319.729675925926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90"/>
        <v>0</v>
      </c>
      <c r="O1460" s="6" t="e">
        <f t="shared" si="91"/>
        <v>#DIV/0!</v>
      </c>
      <c r="P1460" t="s">
        <v>8277</v>
      </c>
      <c r="Q1460" t="s">
        <v>8296</v>
      </c>
      <c r="R1460" s="10">
        <f t="shared" si="88"/>
        <v>41831.49722222222</v>
      </c>
      <c r="S1460" s="10">
        <f t="shared" si="89"/>
        <v>41861.958333333328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90"/>
        <v>0</v>
      </c>
      <c r="O1461" s="6" t="e">
        <f t="shared" si="91"/>
        <v>#DIV/0!</v>
      </c>
      <c r="P1461" t="s">
        <v>8277</v>
      </c>
      <c r="Q1461" t="s">
        <v>8296</v>
      </c>
      <c r="R1461" s="10">
        <f t="shared" si="88"/>
        <v>42311.996481481481</v>
      </c>
      <c r="S1461" s="10">
        <f t="shared" si="89"/>
        <v>42340.517361111109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90"/>
        <v>0</v>
      </c>
      <c r="O1462" s="6" t="e">
        <f t="shared" si="91"/>
        <v>#DIV/0!</v>
      </c>
      <c r="P1462" t="s">
        <v>8277</v>
      </c>
      <c r="Q1462" t="s">
        <v>8296</v>
      </c>
      <c r="R1462" s="10">
        <f t="shared" si="88"/>
        <v>41915.688634259255</v>
      </c>
      <c r="S1462" s="10">
        <f t="shared" si="89"/>
        <v>41973.781249999993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90"/>
        <v>101.24459999999999</v>
      </c>
      <c r="O1463" s="6">
        <f t="shared" si="91"/>
        <v>44.66673529411765</v>
      </c>
      <c r="P1463" t="s">
        <v>8277</v>
      </c>
      <c r="Q1463" t="s">
        <v>8297</v>
      </c>
      <c r="R1463" s="10">
        <f t="shared" si="88"/>
        <v>41899.436967592592</v>
      </c>
      <c r="S1463" s="10">
        <f t="shared" si="89"/>
        <v>41932.791666666664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90"/>
        <v>108.5175</v>
      </c>
      <c r="O1464" s="6">
        <f t="shared" si="91"/>
        <v>28.937999999999999</v>
      </c>
      <c r="P1464" t="s">
        <v>8277</v>
      </c>
      <c r="Q1464" t="s">
        <v>8297</v>
      </c>
      <c r="R1464" s="10">
        <f t="shared" si="88"/>
        <v>41344.454525462963</v>
      </c>
      <c r="S1464" s="10">
        <f t="shared" si="89"/>
        <v>41374.454525462963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90"/>
        <v>147.66666666666666</v>
      </c>
      <c r="O1465" s="6">
        <f t="shared" si="91"/>
        <v>35.44</v>
      </c>
      <c r="P1465" t="s">
        <v>8277</v>
      </c>
      <c r="Q1465" t="s">
        <v>8297</v>
      </c>
      <c r="R1465" s="10">
        <f t="shared" si="88"/>
        <v>41326.702986111108</v>
      </c>
      <c r="S1465" s="10">
        <f t="shared" si="89"/>
        <v>41371.661319444444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90"/>
        <v>163.19999999999999</v>
      </c>
      <c r="O1466" s="6">
        <f t="shared" si="91"/>
        <v>34.871794871794869</v>
      </c>
      <c r="P1466" t="s">
        <v>8277</v>
      </c>
      <c r="Q1466" t="s">
        <v>8297</v>
      </c>
      <c r="R1466" s="10">
        <f t="shared" si="88"/>
        <v>41291.453217592592</v>
      </c>
      <c r="S1466" s="10">
        <f t="shared" si="89"/>
        <v>41321.453217592592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90"/>
        <v>456.41449999999998</v>
      </c>
      <c r="O1467" s="6">
        <f t="shared" si="91"/>
        <v>52.622732513451197</v>
      </c>
      <c r="P1467" t="s">
        <v>8277</v>
      </c>
      <c r="Q1467" t="s">
        <v>8297</v>
      </c>
      <c r="R1467" s="10">
        <f t="shared" si="88"/>
        <v>40959.526064814811</v>
      </c>
      <c r="S1467" s="10">
        <f t="shared" si="89"/>
        <v>40989.916666666664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90"/>
        <v>107.87731249999999</v>
      </c>
      <c r="O1468" s="6">
        <f t="shared" si="91"/>
        <v>69.598266129032254</v>
      </c>
      <c r="P1468" t="s">
        <v>8277</v>
      </c>
      <c r="Q1468" t="s">
        <v>8297</v>
      </c>
      <c r="R1468" s="10">
        <f t="shared" si="88"/>
        <v>42339.963726851849</v>
      </c>
      <c r="S1468" s="10">
        <f t="shared" si="89"/>
        <v>42380.999999999993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90"/>
        <v>115.08</v>
      </c>
      <c r="O1469" s="6">
        <f t="shared" si="91"/>
        <v>76.72</v>
      </c>
      <c r="P1469" t="s">
        <v>8277</v>
      </c>
      <c r="Q1469" t="s">
        <v>8297</v>
      </c>
      <c r="R1469" s="10">
        <f t="shared" si="88"/>
        <v>40933.593576388885</v>
      </c>
      <c r="S1469" s="10">
        <f t="shared" si="89"/>
        <v>40993.55190972222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90"/>
        <v>102.36842105263158</v>
      </c>
      <c r="O1470" s="6">
        <f t="shared" si="91"/>
        <v>33.191126279863482</v>
      </c>
      <c r="P1470" t="s">
        <v>8277</v>
      </c>
      <c r="Q1470" t="s">
        <v>8297</v>
      </c>
      <c r="R1470" s="10">
        <f t="shared" si="88"/>
        <v>40645.806122685179</v>
      </c>
      <c r="S1470" s="10">
        <f t="shared" si="89"/>
        <v>40705.806122685179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90"/>
        <v>108.42485875706214</v>
      </c>
      <c r="O1471" s="6">
        <f t="shared" si="91"/>
        <v>149.46417445482865</v>
      </c>
      <c r="P1471" t="s">
        <v>8277</v>
      </c>
      <c r="Q1471" t="s">
        <v>8297</v>
      </c>
      <c r="R1471" s="10">
        <f t="shared" si="88"/>
        <v>41290.390150462961</v>
      </c>
      <c r="S1471" s="10">
        <f t="shared" si="89"/>
        <v>41320.390150462961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90"/>
        <v>125.13333333333334</v>
      </c>
      <c r="O1472" s="6">
        <f t="shared" si="91"/>
        <v>23.172839506172838</v>
      </c>
      <c r="P1472" t="s">
        <v>8277</v>
      </c>
      <c r="Q1472" t="s">
        <v>8297</v>
      </c>
      <c r="R1472" s="10">
        <f t="shared" si="88"/>
        <v>41250.618784722217</v>
      </c>
      <c r="S1472" s="10">
        <f t="shared" si="89"/>
        <v>41271.618784722217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90"/>
        <v>103.840625</v>
      </c>
      <c r="O1473" s="6">
        <f t="shared" si="91"/>
        <v>96.877551020408163</v>
      </c>
      <c r="P1473" t="s">
        <v>8277</v>
      </c>
      <c r="Q1473" t="s">
        <v>8297</v>
      </c>
      <c r="R1473" s="10">
        <f t="shared" si="88"/>
        <v>42073.749236111107</v>
      </c>
      <c r="S1473" s="10">
        <f t="shared" si="89"/>
        <v>42103.749236111107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90"/>
        <v>138.70400000000001</v>
      </c>
      <c r="O1474" s="6">
        <f t="shared" si="91"/>
        <v>103.20238095238095</v>
      </c>
      <c r="P1474" t="s">
        <v>8277</v>
      </c>
      <c r="Q1474" t="s">
        <v>8297</v>
      </c>
      <c r="R1474" s="10">
        <f t="shared" ref="R1474:R1537" si="92">(J1474/86400)+25569+(-5/24)</f>
        <v>41533.33452546296</v>
      </c>
      <c r="S1474" s="10">
        <f t="shared" ref="S1474:S1537" si="93">(I1474/86400)+25569+(-5/24)</f>
        <v>41563.33452546296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4">E1475/D1475*100</f>
        <v>120.51600000000001</v>
      </c>
      <c r="O1475" s="6">
        <f t="shared" ref="O1475:O1538" si="95">E1475/L1475</f>
        <v>38.462553191489363</v>
      </c>
      <c r="P1475" t="s">
        <v>8277</v>
      </c>
      <c r="Q1475" t="s">
        <v>8297</v>
      </c>
      <c r="R1475" s="10">
        <f t="shared" si="92"/>
        <v>40939.771284722221</v>
      </c>
      <c r="S1475" s="10">
        <f t="shared" si="93"/>
        <v>40969.771284722221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4"/>
        <v>112.26666666666667</v>
      </c>
      <c r="O1476" s="6">
        <f t="shared" si="95"/>
        <v>44.315789473684212</v>
      </c>
      <c r="P1476" t="s">
        <v>8277</v>
      </c>
      <c r="Q1476" t="s">
        <v>8297</v>
      </c>
      <c r="R1476" s="10">
        <f t="shared" si="92"/>
        <v>41500.519583333335</v>
      </c>
      <c r="S1476" s="10">
        <f t="shared" si="93"/>
        <v>41530.519583333335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4"/>
        <v>188.66966666666667</v>
      </c>
      <c r="O1477" s="6">
        <f t="shared" si="95"/>
        <v>64.173356009070289</v>
      </c>
      <c r="P1477" t="s">
        <v>8277</v>
      </c>
      <c r="Q1477" t="s">
        <v>8297</v>
      </c>
      <c r="R1477" s="10">
        <f t="shared" si="92"/>
        <v>41960.514618055553</v>
      </c>
      <c r="S1477" s="10">
        <f t="shared" si="93"/>
        <v>41992.999305555553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4"/>
        <v>661.55466666666666</v>
      </c>
      <c r="O1478" s="6">
        <f t="shared" si="95"/>
        <v>43.333275109170302</v>
      </c>
      <c r="P1478" t="s">
        <v>8277</v>
      </c>
      <c r="Q1478" t="s">
        <v>8297</v>
      </c>
      <c r="R1478" s="10">
        <f t="shared" si="92"/>
        <v>40765.833587962959</v>
      </c>
      <c r="S1478" s="10">
        <f t="shared" si="93"/>
        <v>40795.833587962959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4"/>
        <v>111.31</v>
      </c>
      <c r="O1479" s="6">
        <f t="shared" si="95"/>
        <v>90.495934959349597</v>
      </c>
      <c r="P1479" t="s">
        <v>8277</v>
      </c>
      <c r="Q1479" t="s">
        <v>8297</v>
      </c>
      <c r="R1479" s="10">
        <f t="shared" si="92"/>
        <v>40840.407453703701</v>
      </c>
      <c r="S1479" s="10">
        <f t="shared" si="93"/>
        <v>40899.916666666664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4"/>
        <v>1181.6142199999999</v>
      </c>
      <c r="O1480" s="6">
        <f t="shared" si="95"/>
        <v>29.187190495010373</v>
      </c>
      <c r="P1480" t="s">
        <v>8277</v>
      </c>
      <c r="Q1480" t="s">
        <v>8297</v>
      </c>
      <c r="R1480" s="10">
        <f t="shared" si="92"/>
        <v>41394.663344907407</v>
      </c>
      <c r="S1480" s="10">
        <f t="shared" si="93"/>
        <v>41408.663344907407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4"/>
        <v>137.375</v>
      </c>
      <c r="O1481" s="6">
        <f t="shared" si="95"/>
        <v>30.95774647887324</v>
      </c>
      <c r="P1481" t="s">
        <v>8277</v>
      </c>
      <c r="Q1481" t="s">
        <v>8297</v>
      </c>
      <c r="R1481" s="10">
        <f t="shared" si="92"/>
        <v>41754.536909722221</v>
      </c>
      <c r="S1481" s="10">
        <f t="shared" si="93"/>
        <v>41768.957638888889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4"/>
        <v>117.04040000000001</v>
      </c>
      <c r="O1482" s="6">
        <f t="shared" si="95"/>
        <v>92.157795275590544</v>
      </c>
      <c r="P1482" t="s">
        <v>8277</v>
      </c>
      <c r="Q1482" t="s">
        <v>8297</v>
      </c>
      <c r="R1482" s="10">
        <f t="shared" si="92"/>
        <v>41464.725682870368</v>
      </c>
      <c r="S1482" s="10">
        <f t="shared" si="93"/>
        <v>41481.5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4"/>
        <v>2.1</v>
      </c>
      <c r="O1483" s="6">
        <f t="shared" si="95"/>
        <v>17.5</v>
      </c>
      <c r="P1483" t="s">
        <v>8277</v>
      </c>
      <c r="Q1483" t="s">
        <v>8279</v>
      </c>
      <c r="R1483" s="10">
        <f t="shared" si="92"/>
        <v>41550.714641203704</v>
      </c>
      <c r="S1483" s="10">
        <f t="shared" si="93"/>
        <v>41580.714641203704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4"/>
        <v>0.1</v>
      </c>
      <c r="O1484" s="6">
        <f t="shared" si="95"/>
        <v>5</v>
      </c>
      <c r="P1484" t="s">
        <v>8277</v>
      </c>
      <c r="Q1484" t="s">
        <v>8279</v>
      </c>
      <c r="R1484" s="10">
        <f t="shared" si="92"/>
        <v>41136.649722222217</v>
      </c>
      <c r="S1484" s="10">
        <f t="shared" si="93"/>
        <v>41159.118750000001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4"/>
        <v>0.7142857142857143</v>
      </c>
      <c r="O1485" s="6">
        <f t="shared" si="95"/>
        <v>25</v>
      </c>
      <c r="P1485" t="s">
        <v>8277</v>
      </c>
      <c r="Q1485" t="s">
        <v>8279</v>
      </c>
      <c r="R1485" s="10">
        <f t="shared" si="92"/>
        <v>42547.984664351847</v>
      </c>
      <c r="S1485" s="10">
        <f t="shared" si="93"/>
        <v>42572.984664351847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4"/>
        <v>0</v>
      </c>
      <c r="O1486" s="6" t="e">
        <f t="shared" si="95"/>
        <v>#DIV/0!</v>
      </c>
      <c r="P1486" t="s">
        <v>8277</v>
      </c>
      <c r="Q1486" t="s">
        <v>8279</v>
      </c>
      <c r="R1486" s="10">
        <f t="shared" si="92"/>
        <v>41052.992627314808</v>
      </c>
      <c r="S1486" s="10">
        <f t="shared" si="93"/>
        <v>41111.410416666666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4"/>
        <v>2.2388059701492535</v>
      </c>
      <c r="O1487" s="6">
        <f t="shared" si="95"/>
        <v>50</v>
      </c>
      <c r="P1487" t="s">
        <v>8277</v>
      </c>
      <c r="Q1487" t="s">
        <v>8279</v>
      </c>
      <c r="R1487" s="10">
        <f t="shared" si="92"/>
        <v>42130.587650462963</v>
      </c>
      <c r="S1487" s="10">
        <f t="shared" si="93"/>
        <v>42175.587650462963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4"/>
        <v>0.24</v>
      </c>
      <c r="O1488" s="6">
        <f t="shared" si="95"/>
        <v>16</v>
      </c>
      <c r="P1488" t="s">
        <v>8277</v>
      </c>
      <c r="Q1488" t="s">
        <v>8279</v>
      </c>
      <c r="R1488" s="10">
        <f t="shared" si="92"/>
        <v>42031.960196759253</v>
      </c>
      <c r="S1488" s="10">
        <f t="shared" si="93"/>
        <v>42061.960196759253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4"/>
        <v>0</v>
      </c>
      <c r="O1489" s="6" t="e">
        <f t="shared" si="95"/>
        <v>#DIV/0!</v>
      </c>
      <c r="P1489" t="s">
        <v>8277</v>
      </c>
      <c r="Q1489" t="s">
        <v>8279</v>
      </c>
      <c r="R1489" s="10">
        <f t="shared" si="92"/>
        <v>42554.709155092591</v>
      </c>
      <c r="S1489" s="10">
        <f t="shared" si="93"/>
        <v>42584.709155092591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4"/>
        <v>2.4</v>
      </c>
      <c r="O1490" s="6">
        <f t="shared" si="95"/>
        <v>60</v>
      </c>
      <c r="P1490" t="s">
        <v>8277</v>
      </c>
      <c r="Q1490" t="s">
        <v>8279</v>
      </c>
      <c r="R1490" s="10">
        <f t="shared" si="92"/>
        <v>41614.354861111111</v>
      </c>
      <c r="S1490" s="10">
        <f t="shared" si="93"/>
        <v>41644.354861111111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4"/>
        <v>0</v>
      </c>
      <c r="O1491" s="6" t="e">
        <f t="shared" si="95"/>
        <v>#DIV/0!</v>
      </c>
      <c r="P1491" t="s">
        <v>8277</v>
      </c>
      <c r="Q1491" t="s">
        <v>8279</v>
      </c>
      <c r="R1491" s="10">
        <f t="shared" si="92"/>
        <v>41198.403379629628</v>
      </c>
      <c r="S1491" s="10">
        <f t="shared" si="93"/>
        <v>41228.445046296292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4"/>
        <v>30.862068965517242</v>
      </c>
      <c r="O1492" s="6">
        <f t="shared" si="95"/>
        <v>47.10526315789474</v>
      </c>
      <c r="P1492" t="s">
        <v>8277</v>
      </c>
      <c r="Q1492" t="s">
        <v>8279</v>
      </c>
      <c r="R1492" s="10">
        <f t="shared" si="92"/>
        <v>41520.352708333332</v>
      </c>
      <c r="S1492" s="10">
        <f t="shared" si="93"/>
        <v>41549.352708333332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4"/>
        <v>8.3333333333333321</v>
      </c>
      <c r="O1493" s="6">
        <f t="shared" si="95"/>
        <v>100</v>
      </c>
      <c r="P1493" t="s">
        <v>8277</v>
      </c>
      <c r="Q1493" t="s">
        <v>8279</v>
      </c>
      <c r="R1493" s="10">
        <f t="shared" si="92"/>
        <v>41991.505127314813</v>
      </c>
      <c r="S1493" s="10">
        <f t="shared" si="93"/>
        <v>42050.443055555552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4"/>
        <v>0.75</v>
      </c>
      <c r="O1494" s="6">
        <f t="shared" si="95"/>
        <v>15</v>
      </c>
      <c r="P1494" t="s">
        <v>8277</v>
      </c>
      <c r="Q1494" t="s">
        <v>8279</v>
      </c>
      <c r="R1494" s="10">
        <f t="shared" si="92"/>
        <v>40682.676458333335</v>
      </c>
      <c r="S1494" s="10">
        <f t="shared" si="93"/>
        <v>40712.676458333335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4"/>
        <v>0</v>
      </c>
      <c r="O1495" s="6" t="e">
        <f t="shared" si="95"/>
        <v>#DIV/0!</v>
      </c>
      <c r="P1495" t="s">
        <v>8277</v>
      </c>
      <c r="Q1495" t="s">
        <v>8279</v>
      </c>
      <c r="R1495" s="10">
        <f t="shared" si="92"/>
        <v>41411.658275462956</v>
      </c>
      <c r="S1495" s="10">
        <f t="shared" si="93"/>
        <v>41441.658275462956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4"/>
        <v>8.9</v>
      </c>
      <c r="O1496" s="6">
        <f t="shared" si="95"/>
        <v>40.454545454545453</v>
      </c>
      <c r="P1496" t="s">
        <v>8277</v>
      </c>
      <c r="Q1496" t="s">
        <v>8279</v>
      </c>
      <c r="R1496" s="10">
        <f t="shared" si="92"/>
        <v>42067.514039351845</v>
      </c>
      <c r="S1496" s="10">
        <f t="shared" si="93"/>
        <v>42097.443055555552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4"/>
        <v>0</v>
      </c>
      <c r="O1497" s="6" t="e">
        <f t="shared" si="95"/>
        <v>#DIV/0!</v>
      </c>
      <c r="P1497" t="s">
        <v>8277</v>
      </c>
      <c r="Q1497" t="s">
        <v>8279</v>
      </c>
      <c r="R1497" s="10">
        <f t="shared" si="92"/>
        <v>40752.581377314811</v>
      </c>
      <c r="S1497" s="10">
        <f t="shared" si="93"/>
        <v>40782.581377314811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4"/>
        <v>0</v>
      </c>
      <c r="O1498" s="6" t="e">
        <f t="shared" si="95"/>
        <v>#DIV/0!</v>
      </c>
      <c r="P1498" t="s">
        <v>8277</v>
      </c>
      <c r="Q1498" t="s">
        <v>8279</v>
      </c>
      <c r="R1498" s="10">
        <f t="shared" si="92"/>
        <v>41838.266886574071</v>
      </c>
      <c r="S1498" s="10">
        <f t="shared" si="93"/>
        <v>41898.266886574071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4"/>
        <v>6.6666666666666671E-3</v>
      </c>
      <c r="O1499" s="6">
        <f t="shared" si="95"/>
        <v>1</v>
      </c>
      <c r="P1499" t="s">
        <v>8277</v>
      </c>
      <c r="Q1499" t="s">
        <v>8279</v>
      </c>
      <c r="R1499" s="10">
        <f t="shared" si="92"/>
        <v>41444.434282407405</v>
      </c>
      <c r="S1499" s="10">
        <f t="shared" si="93"/>
        <v>41486.613194444442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4"/>
        <v>1.9</v>
      </c>
      <c r="O1500" s="6">
        <f t="shared" si="95"/>
        <v>19</v>
      </c>
      <c r="P1500" t="s">
        <v>8277</v>
      </c>
      <c r="Q1500" t="s">
        <v>8279</v>
      </c>
      <c r="R1500" s="10">
        <f t="shared" si="92"/>
        <v>41840.775208333333</v>
      </c>
      <c r="S1500" s="10">
        <f t="shared" si="93"/>
        <v>41885.775208333333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4"/>
        <v>0.25</v>
      </c>
      <c r="O1501" s="6">
        <f t="shared" si="95"/>
        <v>5</v>
      </c>
      <c r="P1501" t="s">
        <v>8277</v>
      </c>
      <c r="Q1501" t="s">
        <v>8279</v>
      </c>
      <c r="R1501" s="10">
        <f t="shared" si="92"/>
        <v>42526.798993055556</v>
      </c>
      <c r="S1501" s="10">
        <f t="shared" si="93"/>
        <v>42586.798993055556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4"/>
        <v>25.035714285714285</v>
      </c>
      <c r="O1502" s="6">
        <f t="shared" si="95"/>
        <v>46.733333333333334</v>
      </c>
      <c r="P1502" t="s">
        <v>8277</v>
      </c>
      <c r="Q1502" t="s">
        <v>8279</v>
      </c>
      <c r="R1502" s="10">
        <f t="shared" si="92"/>
        <v>41365.69626157407</v>
      </c>
      <c r="S1502" s="10">
        <f t="shared" si="93"/>
        <v>41395.69626157407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4"/>
        <v>166.33076923076925</v>
      </c>
      <c r="O1503" s="6">
        <f t="shared" si="95"/>
        <v>97.731073446327684</v>
      </c>
      <c r="P1503" t="s">
        <v>8293</v>
      </c>
      <c r="Q1503" t="s">
        <v>8294</v>
      </c>
      <c r="R1503" s="10">
        <f t="shared" si="92"/>
        <v>42163.3752662037</v>
      </c>
      <c r="S1503" s="10">
        <f t="shared" si="93"/>
        <v>42193.3752662037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4"/>
        <v>101.44545454545455</v>
      </c>
      <c r="O1504" s="6">
        <f t="shared" si="95"/>
        <v>67.835866261398181</v>
      </c>
      <c r="P1504" t="s">
        <v>8293</v>
      </c>
      <c r="Q1504" t="s">
        <v>8294</v>
      </c>
      <c r="R1504" s="10">
        <f t="shared" si="92"/>
        <v>42426.33425925926</v>
      </c>
      <c r="S1504" s="10">
        <f t="shared" si="93"/>
        <v>42454.708333333336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4"/>
        <v>107.89146666666667</v>
      </c>
      <c r="O1505" s="6">
        <f t="shared" si="95"/>
        <v>56.98492957746479</v>
      </c>
      <c r="P1505" t="s">
        <v>8293</v>
      </c>
      <c r="Q1505" t="s">
        <v>8294</v>
      </c>
      <c r="R1505" s="10">
        <f t="shared" si="92"/>
        <v>42606.13890046296</v>
      </c>
      <c r="S1505" s="10">
        <f t="shared" si="93"/>
        <v>42666.13890046296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4"/>
        <v>277.93846153846158</v>
      </c>
      <c r="O1506" s="6">
        <f t="shared" si="95"/>
        <v>67.159851301115239</v>
      </c>
      <c r="P1506" t="s">
        <v>8293</v>
      </c>
      <c r="Q1506" t="s">
        <v>8294</v>
      </c>
      <c r="R1506" s="10">
        <f t="shared" si="92"/>
        <v>41772.44935185185</v>
      </c>
      <c r="S1506" s="10">
        <f t="shared" si="93"/>
        <v>41800.147916666661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4"/>
        <v>103.58125</v>
      </c>
      <c r="O1507" s="6">
        <f t="shared" si="95"/>
        <v>48.037681159420288</v>
      </c>
      <c r="P1507" t="s">
        <v>8293</v>
      </c>
      <c r="Q1507" t="s">
        <v>8294</v>
      </c>
      <c r="R1507" s="10">
        <f t="shared" si="92"/>
        <v>42414.234988425924</v>
      </c>
      <c r="S1507" s="10">
        <f t="shared" si="93"/>
        <v>42451.625694444439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4"/>
        <v>111.4</v>
      </c>
      <c r="O1508" s="6">
        <f t="shared" si="95"/>
        <v>38.860465116279073</v>
      </c>
      <c r="P1508" t="s">
        <v>8293</v>
      </c>
      <c r="Q1508" t="s">
        <v>8294</v>
      </c>
      <c r="R1508" s="10">
        <f t="shared" si="92"/>
        <v>41814.577592592592</v>
      </c>
      <c r="S1508" s="10">
        <f t="shared" si="93"/>
        <v>41844.577592592592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4"/>
        <v>215</v>
      </c>
      <c r="O1509" s="6">
        <f t="shared" si="95"/>
        <v>78.181818181818187</v>
      </c>
      <c r="P1509" t="s">
        <v>8293</v>
      </c>
      <c r="Q1509" t="s">
        <v>8294</v>
      </c>
      <c r="R1509" s="10">
        <f t="shared" si="92"/>
        <v>40254.242002314808</v>
      </c>
      <c r="S1509" s="10">
        <f t="shared" si="93"/>
        <v>40313.131944444445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4"/>
        <v>110.76216216216217</v>
      </c>
      <c r="O1510" s="6">
        <f t="shared" si="95"/>
        <v>97.113744075829388</v>
      </c>
      <c r="P1510" t="s">
        <v>8293</v>
      </c>
      <c r="Q1510" t="s">
        <v>8294</v>
      </c>
      <c r="R1510" s="10">
        <f t="shared" si="92"/>
        <v>41786.406030092592</v>
      </c>
      <c r="S1510" s="10">
        <f t="shared" si="93"/>
        <v>41817.406030092592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4"/>
        <v>123.64125714285714</v>
      </c>
      <c r="O1511" s="6">
        <f t="shared" si="95"/>
        <v>110.39397959183674</v>
      </c>
      <c r="P1511" t="s">
        <v>8293</v>
      </c>
      <c r="Q1511" t="s">
        <v>8294</v>
      </c>
      <c r="R1511" s="10">
        <f t="shared" si="92"/>
        <v>42751.325057870366</v>
      </c>
      <c r="S1511" s="10">
        <f t="shared" si="93"/>
        <v>42780.749305555553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4"/>
        <v>101.03500000000001</v>
      </c>
      <c r="O1512" s="6">
        <f t="shared" si="95"/>
        <v>39.91506172839506</v>
      </c>
      <c r="P1512" t="s">
        <v>8293</v>
      </c>
      <c r="Q1512" t="s">
        <v>8294</v>
      </c>
      <c r="R1512" s="10">
        <f t="shared" si="92"/>
        <v>41809.176828703705</v>
      </c>
      <c r="S1512" s="10">
        <f t="shared" si="93"/>
        <v>41839.176828703705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4"/>
        <v>111.79285714285714</v>
      </c>
      <c r="O1513" s="6">
        <f t="shared" si="95"/>
        <v>75.975728155339809</v>
      </c>
      <c r="P1513" t="s">
        <v>8293</v>
      </c>
      <c r="Q1513" t="s">
        <v>8294</v>
      </c>
      <c r="R1513" s="10">
        <f t="shared" si="92"/>
        <v>42296.375046296293</v>
      </c>
      <c r="S1513" s="10">
        <f t="shared" si="93"/>
        <v>42326.416712962957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4"/>
        <v>558.7714285714286</v>
      </c>
      <c r="O1514" s="6">
        <f t="shared" si="95"/>
        <v>58.379104477611939</v>
      </c>
      <c r="P1514" t="s">
        <v>8293</v>
      </c>
      <c r="Q1514" t="s">
        <v>8294</v>
      </c>
      <c r="R1514" s="10">
        <f t="shared" si="92"/>
        <v>42741.476145833331</v>
      </c>
      <c r="S1514" s="10">
        <f t="shared" si="93"/>
        <v>42771.476145833331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4"/>
        <v>150.01875000000001</v>
      </c>
      <c r="O1515" s="6">
        <f t="shared" si="95"/>
        <v>55.82093023255814</v>
      </c>
      <c r="P1515" t="s">
        <v>8293</v>
      </c>
      <c r="Q1515" t="s">
        <v>8294</v>
      </c>
      <c r="R1515" s="10">
        <f t="shared" si="92"/>
        <v>41806.42900462963</v>
      </c>
      <c r="S1515" s="10">
        <f t="shared" si="93"/>
        <v>41836.42900462963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4"/>
        <v>106.476</v>
      </c>
      <c r="O1516" s="6">
        <f t="shared" si="95"/>
        <v>151.24431818181819</v>
      </c>
      <c r="P1516" t="s">
        <v>8293</v>
      </c>
      <c r="Q1516" t="s">
        <v>8294</v>
      </c>
      <c r="R1516" s="10">
        <f t="shared" si="92"/>
        <v>42234.389351851853</v>
      </c>
      <c r="S1516" s="10">
        <f t="shared" si="93"/>
        <v>42274.389351851853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4"/>
        <v>157.18899999999999</v>
      </c>
      <c r="O1517" s="6">
        <f t="shared" si="95"/>
        <v>849.67027027027029</v>
      </c>
      <c r="P1517" t="s">
        <v>8293</v>
      </c>
      <c r="Q1517" t="s">
        <v>8294</v>
      </c>
      <c r="R1517" s="10">
        <f t="shared" si="92"/>
        <v>42415.04510416666</v>
      </c>
      <c r="S1517" s="10">
        <f t="shared" si="93"/>
        <v>42445.003437499996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4"/>
        <v>108.65882352941176</v>
      </c>
      <c r="O1518" s="6">
        <f t="shared" si="95"/>
        <v>159.24137931034483</v>
      </c>
      <c r="P1518" t="s">
        <v>8293</v>
      </c>
      <c r="Q1518" t="s">
        <v>8294</v>
      </c>
      <c r="R1518" s="10">
        <f t="shared" si="92"/>
        <v>42619.258009259262</v>
      </c>
      <c r="S1518" s="10">
        <f t="shared" si="93"/>
        <v>42649.374999999993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4"/>
        <v>161.97999999999999</v>
      </c>
      <c r="O1519" s="6">
        <f t="shared" si="95"/>
        <v>39.507317073170732</v>
      </c>
      <c r="P1519" t="s">
        <v>8293</v>
      </c>
      <c r="Q1519" t="s">
        <v>8294</v>
      </c>
      <c r="R1519" s="10">
        <f t="shared" si="92"/>
        <v>41948.358252314814</v>
      </c>
      <c r="S1519" s="10">
        <f t="shared" si="93"/>
        <v>41979.041666666664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4"/>
        <v>205.36666666666665</v>
      </c>
      <c r="O1520" s="6">
        <f t="shared" si="95"/>
        <v>130.52966101694915</v>
      </c>
      <c r="P1520" t="s">
        <v>8293</v>
      </c>
      <c r="Q1520" t="s">
        <v>8294</v>
      </c>
      <c r="R1520" s="10">
        <f t="shared" si="92"/>
        <v>41760.611712962964</v>
      </c>
      <c r="S1520" s="10">
        <f t="shared" si="93"/>
        <v>41790.611712962964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4"/>
        <v>103.36388888888889</v>
      </c>
      <c r="O1521" s="6">
        <f t="shared" si="95"/>
        <v>64.156896551724131</v>
      </c>
      <c r="P1521" t="s">
        <v>8293</v>
      </c>
      <c r="Q1521" t="s">
        <v>8294</v>
      </c>
      <c r="R1521" s="10">
        <f t="shared" si="92"/>
        <v>41782.533368055556</v>
      </c>
      <c r="S1521" s="10">
        <f t="shared" si="93"/>
        <v>41810.707638888889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4"/>
        <v>103.47222222222223</v>
      </c>
      <c r="O1522" s="6">
        <f t="shared" si="95"/>
        <v>111.52694610778443</v>
      </c>
      <c r="P1522" t="s">
        <v>8293</v>
      </c>
      <c r="Q1522" t="s">
        <v>8294</v>
      </c>
      <c r="R1522" s="10">
        <f t="shared" si="92"/>
        <v>41955.649456018517</v>
      </c>
      <c r="S1522" s="10">
        <f t="shared" si="93"/>
        <v>41991.958333333336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4"/>
        <v>106.81333333333333</v>
      </c>
      <c r="O1523" s="6">
        <f t="shared" si="95"/>
        <v>170.44680851063831</v>
      </c>
      <c r="P1523" t="s">
        <v>8293</v>
      </c>
      <c r="Q1523" t="s">
        <v>8294</v>
      </c>
      <c r="R1523" s="10">
        <f t="shared" si="92"/>
        <v>42492.959386574068</v>
      </c>
      <c r="S1523" s="10">
        <f t="shared" si="93"/>
        <v>42527.959386574068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4"/>
        <v>138.96574712643678</v>
      </c>
      <c r="O1524" s="6">
        <f t="shared" si="95"/>
        <v>133.7391592920354</v>
      </c>
      <c r="P1524" t="s">
        <v>8293</v>
      </c>
      <c r="Q1524" t="s">
        <v>8294</v>
      </c>
      <c r="R1524" s="10">
        <f t="shared" si="92"/>
        <v>41899.621979166666</v>
      </c>
      <c r="S1524" s="10">
        <f t="shared" si="93"/>
        <v>41929.621979166666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4"/>
        <v>124.84324324324325</v>
      </c>
      <c r="O1525" s="6">
        <f t="shared" si="95"/>
        <v>95.834024896265561</v>
      </c>
      <c r="P1525" t="s">
        <v>8293</v>
      </c>
      <c r="Q1525" t="s">
        <v>8294</v>
      </c>
      <c r="R1525" s="10">
        <f t="shared" si="92"/>
        <v>41964.543009259258</v>
      </c>
      <c r="S1525" s="10">
        <f t="shared" si="93"/>
        <v>41995.791666666664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4"/>
        <v>206.99999999999997</v>
      </c>
      <c r="O1526" s="6">
        <f t="shared" si="95"/>
        <v>221.78571428571428</v>
      </c>
      <c r="P1526" t="s">
        <v>8293</v>
      </c>
      <c r="Q1526" t="s">
        <v>8294</v>
      </c>
      <c r="R1526" s="10">
        <f t="shared" si="92"/>
        <v>42756.292708333327</v>
      </c>
      <c r="S1526" s="10">
        <f t="shared" si="93"/>
        <v>42786.292708333327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4"/>
        <v>174.00576923076923</v>
      </c>
      <c r="O1527" s="6">
        <f t="shared" si="95"/>
        <v>32.315357142857138</v>
      </c>
      <c r="P1527" t="s">
        <v>8293</v>
      </c>
      <c r="Q1527" t="s">
        <v>8294</v>
      </c>
      <c r="R1527" s="10">
        <f t="shared" si="92"/>
        <v>42570.494652777772</v>
      </c>
      <c r="S1527" s="10">
        <f t="shared" si="93"/>
        <v>42600.494652777772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4"/>
        <v>120.32608695652173</v>
      </c>
      <c r="O1528" s="6">
        <f t="shared" si="95"/>
        <v>98.839285714285708</v>
      </c>
      <c r="P1528" t="s">
        <v>8293</v>
      </c>
      <c r="Q1528" t="s">
        <v>8294</v>
      </c>
      <c r="R1528" s="10">
        <f t="shared" si="92"/>
        <v>42339.067673611113</v>
      </c>
      <c r="S1528" s="10">
        <f t="shared" si="93"/>
        <v>42388.067673611113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4"/>
        <v>110.44428571428573</v>
      </c>
      <c r="O1529" s="6">
        <f t="shared" si="95"/>
        <v>55.222142857142863</v>
      </c>
      <c r="P1529" t="s">
        <v>8293</v>
      </c>
      <c r="Q1529" t="s">
        <v>8294</v>
      </c>
      <c r="R1529" s="10">
        <f t="shared" si="92"/>
        <v>42780.392199074071</v>
      </c>
      <c r="S1529" s="10">
        <f t="shared" si="93"/>
        <v>42808.350532407407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4"/>
        <v>281.56666666666666</v>
      </c>
      <c r="O1530" s="6">
        <f t="shared" si="95"/>
        <v>52.793750000000003</v>
      </c>
      <c r="P1530" t="s">
        <v>8293</v>
      </c>
      <c r="Q1530" t="s">
        <v>8294</v>
      </c>
      <c r="R1530" s="10">
        <f t="shared" si="92"/>
        <v>42736.524560185186</v>
      </c>
      <c r="S1530" s="10">
        <f t="shared" si="93"/>
        <v>42766.791666666664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4"/>
        <v>100.67894736842105</v>
      </c>
      <c r="O1531" s="6">
        <f t="shared" si="95"/>
        <v>135.66666666666666</v>
      </c>
      <c r="P1531" t="s">
        <v>8293</v>
      </c>
      <c r="Q1531" t="s">
        <v>8294</v>
      </c>
      <c r="R1531" s="10">
        <f t="shared" si="92"/>
        <v>42052.420370370368</v>
      </c>
      <c r="S1531" s="10">
        <f t="shared" si="93"/>
        <v>42082.378703703704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4"/>
        <v>134.82571428571427</v>
      </c>
      <c r="O1532" s="6">
        <f t="shared" si="95"/>
        <v>53.991990846681922</v>
      </c>
      <c r="P1532" t="s">
        <v>8293</v>
      </c>
      <c r="Q1532" t="s">
        <v>8294</v>
      </c>
      <c r="R1532" s="10">
        <f t="shared" si="92"/>
        <v>42275.558969907404</v>
      </c>
      <c r="S1532" s="10">
        <f t="shared" si="93"/>
        <v>42300.558969907404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4"/>
        <v>175.95744680851064</v>
      </c>
      <c r="O1533" s="6">
        <f t="shared" si="95"/>
        <v>56.643835616438359</v>
      </c>
      <c r="P1533" t="s">
        <v>8293</v>
      </c>
      <c r="Q1533" t="s">
        <v>8294</v>
      </c>
      <c r="R1533" s="10">
        <f t="shared" si="92"/>
        <v>41941.594050925924</v>
      </c>
      <c r="S1533" s="10">
        <f t="shared" si="93"/>
        <v>41973.916666666664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4"/>
        <v>484.02000000000004</v>
      </c>
      <c r="O1534" s="6">
        <f t="shared" si="95"/>
        <v>82.316326530612244</v>
      </c>
      <c r="P1534" t="s">
        <v>8293</v>
      </c>
      <c r="Q1534" t="s">
        <v>8294</v>
      </c>
      <c r="R1534" s="10">
        <f t="shared" si="92"/>
        <v>42391.266956018517</v>
      </c>
      <c r="S1534" s="10">
        <f t="shared" si="93"/>
        <v>42415.416666666664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4"/>
        <v>145.14000000000001</v>
      </c>
      <c r="O1535" s="6">
        <f t="shared" si="95"/>
        <v>88.26081081081081</v>
      </c>
      <c r="P1535" t="s">
        <v>8293</v>
      </c>
      <c r="Q1535" t="s">
        <v>8294</v>
      </c>
      <c r="R1535" s="10">
        <f t="shared" si="92"/>
        <v>42442.793715277774</v>
      </c>
      <c r="S1535" s="10">
        <f t="shared" si="93"/>
        <v>42491.957638888889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4"/>
        <v>417.73333333333335</v>
      </c>
      <c r="O1536" s="6">
        <f t="shared" si="95"/>
        <v>84.905149051490511</v>
      </c>
      <c r="P1536" t="s">
        <v>8293</v>
      </c>
      <c r="Q1536" t="s">
        <v>8294</v>
      </c>
      <c r="R1536" s="10">
        <f t="shared" si="92"/>
        <v>42221.465995370367</v>
      </c>
      <c r="S1536" s="10">
        <f t="shared" si="93"/>
        <v>42251.465995370367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4"/>
        <v>132.42499999999998</v>
      </c>
      <c r="O1537" s="6">
        <f t="shared" si="95"/>
        <v>48.154545454545456</v>
      </c>
      <c r="P1537" t="s">
        <v>8293</v>
      </c>
      <c r="Q1537" t="s">
        <v>8294</v>
      </c>
      <c r="R1537" s="10">
        <f t="shared" si="92"/>
        <v>42484.620729166665</v>
      </c>
      <c r="S1537" s="10">
        <f t="shared" si="93"/>
        <v>42513.708333333336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4"/>
        <v>250.30841666666666</v>
      </c>
      <c r="O1538" s="6">
        <f t="shared" si="95"/>
        <v>66.015406593406595</v>
      </c>
      <c r="P1538" t="s">
        <v>8293</v>
      </c>
      <c r="Q1538" t="s">
        <v>8294</v>
      </c>
      <c r="R1538" s="10">
        <f t="shared" ref="R1538:R1601" si="96">(J1538/86400)+25569+(-5/24)</f>
        <v>42213.593865740739</v>
      </c>
      <c r="S1538" s="10">
        <f t="shared" ref="S1538:S1601" si="97">(I1538/86400)+25569+(-5/24)</f>
        <v>42243.593865740739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8">E1539/D1539*100</f>
        <v>179.9</v>
      </c>
      <c r="O1539" s="6">
        <f t="shared" ref="O1539:O1602" si="99">E1539/L1539</f>
        <v>96.375</v>
      </c>
      <c r="P1539" t="s">
        <v>8293</v>
      </c>
      <c r="Q1539" t="s">
        <v>8294</v>
      </c>
      <c r="R1539" s="10">
        <f t="shared" si="96"/>
        <v>42552.106793981475</v>
      </c>
      <c r="S1539" s="10">
        <f t="shared" si="97"/>
        <v>42588.541666666664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8"/>
        <v>102.62857142857142</v>
      </c>
      <c r="O1540" s="6">
        <f t="shared" si="99"/>
        <v>156.17391304347825</v>
      </c>
      <c r="P1540" t="s">
        <v>8293</v>
      </c>
      <c r="Q1540" t="s">
        <v>8294</v>
      </c>
      <c r="R1540" s="10">
        <f t="shared" si="96"/>
        <v>41981.57372685185</v>
      </c>
      <c r="S1540" s="10">
        <f t="shared" si="97"/>
        <v>42026.57372685185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8"/>
        <v>135.98609999999999</v>
      </c>
      <c r="O1541" s="6">
        <f t="shared" si="99"/>
        <v>95.764859154929582</v>
      </c>
      <c r="P1541" t="s">
        <v>8293</v>
      </c>
      <c r="Q1541" t="s">
        <v>8294</v>
      </c>
      <c r="R1541" s="10">
        <f t="shared" si="96"/>
        <v>42705.710868055554</v>
      </c>
      <c r="S1541" s="10">
        <f t="shared" si="97"/>
        <v>42738.710868055554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8"/>
        <v>117.86666666666667</v>
      </c>
      <c r="O1542" s="6">
        <f t="shared" si="99"/>
        <v>180.40816326530611</v>
      </c>
      <c r="P1542" t="s">
        <v>8293</v>
      </c>
      <c r="Q1542" t="s">
        <v>8294</v>
      </c>
      <c r="R1542" s="10">
        <f t="shared" si="96"/>
        <v>41938.798796296294</v>
      </c>
      <c r="S1542" s="10">
        <f t="shared" si="97"/>
        <v>41968.843749999993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8"/>
        <v>3.3333333333333333E-2</v>
      </c>
      <c r="O1543" s="6">
        <f t="shared" si="99"/>
        <v>3</v>
      </c>
      <c r="P1543" t="s">
        <v>8293</v>
      </c>
      <c r="Q1543" t="s">
        <v>8298</v>
      </c>
      <c r="R1543" s="10">
        <f t="shared" si="96"/>
        <v>41974.503912037035</v>
      </c>
      <c r="S1543" s="10">
        <f t="shared" si="97"/>
        <v>42004.503912037035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8"/>
        <v>4</v>
      </c>
      <c r="O1544" s="6">
        <f t="shared" si="99"/>
        <v>20</v>
      </c>
      <c r="P1544" t="s">
        <v>8293</v>
      </c>
      <c r="Q1544" t="s">
        <v>8298</v>
      </c>
      <c r="R1544" s="10">
        <f t="shared" si="96"/>
        <v>42170.788194444445</v>
      </c>
      <c r="S1544" s="10">
        <f t="shared" si="97"/>
        <v>42185.788194444445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8"/>
        <v>0.44444444444444442</v>
      </c>
      <c r="O1545" s="6">
        <f t="shared" si="99"/>
        <v>10</v>
      </c>
      <c r="P1545" t="s">
        <v>8293</v>
      </c>
      <c r="Q1545" t="s">
        <v>8298</v>
      </c>
      <c r="R1545" s="10">
        <f t="shared" si="96"/>
        <v>41935.301319444443</v>
      </c>
      <c r="S1545" s="10">
        <f t="shared" si="97"/>
        <v>41965.342986111107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8"/>
        <v>0</v>
      </c>
      <c r="O1546" s="6" t="e">
        <f t="shared" si="99"/>
        <v>#DIV/0!</v>
      </c>
      <c r="P1546" t="s">
        <v>8293</v>
      </c>
      <c r="Q1546" t="s">
        <v>8298</v>
      </c>
      <c r="R1546" s="10">
        <f t="shared" si="96"/>
        <v>42052.842870370368</v>
      </c>
      <c r="S1546" s="10">
        <f t="shared" si="97"/>
        <v>42094.804166666661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8"/>
        <v>3.3333333333333333E-2</v>
      </c>
      <c r="O1547" s="6">
        <f t="shared" si="99"/>
        <v>1</v>
      </c>
      <c r="P1547" t="s">
        <v>8293</v>
      </c>
      <c r="Q1547" t="s">
        <v>8298</v>
      </c>
      <c r="R1547" s="10">
        <f t="shared" si="96"/>
        <v>42031.676319444443</v>
      </c>
      <c r="S1547" s="10">
        <f t="shared" si="97"/>
        <v>42065.677777777775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8"/>
        <v>28.9</v>
      </c>
      <c r="O1548" s="6">
        <f t="shared" si="99"/>
        <v>26.272727272727273</v>
      </c>
      <c r="P1548" t="s">
        <v>8293</v>
      </c>
      <c r="Q1548" t="s">
        <v>8298</v>
      </c>
      <c r="R1548" s="10">
        <f t="shared" si="96"/>
        <v>41839.004618055551</v>
      </c>
      <c r="S1548" s="10">
        <f t="shared" si="97"/>
        <v>41899.004618055551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8"/>
        <v>0</v>
      </c>
      <c r="O1549" s="6" t="e">
        <f t="shared" si="99"/>
        <v>#DIV/0!</v>
      </c>
      <c r="P1549" t="s">
        <v>8293</v>
      </c>
      <c r="Q1549" t="s">
        <v>8298</v>
      </c>
      <c r="R1549" s="10">
        <f t="shared" si="96"/>
        <v>42782.218541666669</v>
      </c>
      <c r="S1549" s="10">
        <f t="shared" si="97"/>
        <v>42789.218541666669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8"/>
        <v>8.5714285714285712</v>
      </c>
      <c r="O1550" s="6">
        <f t="shared" si="99"/>
        <v>60</v>
      </c>
      <c r="P1550" t="s">
        <v>8293</v>
      </c>
      <c r="Q1550" t="s">
        <v>8298</v>
      </c>
      <c r="R1550" s="10">
        <f t="shared" si="96"/>
        <v>42286.673842592594</v>
      </c>
      <c r="S1550" s="10">
        <f t="shared" si="97"/>
        <v>42316.715509259258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8"/>
        <v>34</v>
      </c>
      <c r="O1551" s="6">
        <f t="shared" si="99"/>
        <v>28.333333333333332</v>
      </c>
      <c r="P1551" t="s">
        <v>8293</v>
      </c>
      <c r="Q1551" t="s">
        <v>8298</v>
      </c>
      <c r="R1551" s="10">
        <f t="shared" si="96"/>
        <v>42280.927766203698</v>
      </c>
      <c r="S1551" s="10">
        <f t="shared" si="97"/>
        <v>42310.96943287037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8"/>
        <v>13.466666666666665</v>
      </c>
      <c r="O1552" s="6">
        <f t="shared" si="99"/>
        <v>14.428571428571429</v>
      </c>
      <c r="P1552" t="s">
        <v>8293</v>
      </c>
      <c r="Q1552" t="s">
        <v>8298</v>
      </c>
      <c r="R1552" s="10">
        <f t="shared" si="96"/>
        <v>42472.24113425926</v>
      </c>
      <c r="S1552" s="10">
        <f t="shared" si="97"/>
        <v>42502.24113425926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8"/>
        <v>0</v>
      </c>
      <c r="O1553" s="6" t="e">
        <f t="shared" si="99"/>
        <v>#DIV/0!</v>
      </c>
      <c r="P1553" t="s">
        <v>8293</v>
      </c>
      <c r="Q1553" t="s">
        <v>8298</v>
      </c>
      <c r="R1553" s="10">
        <f t="shared" si="96"/>
        <v>42121.616192129623</v>
      </c>
      <c r="S1553" s="10">
        <f t="shared" si="97"/>
        <v>42151.616192129623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8"/>
        <v>49.186046511627907</v>
      </c>
      <c r="O1554" s="6">
        <f t="shared" si="99"/>
        <v>132.1875</v>
      </c>
      <c r="P1554" t="s">
        <v>8293</v>
      </c>
      <c r="Q1554" t="s">
        <v>8298</v>
      </c>
      <c r="R1554" s="10">
        <f t="shared" si="96"/>
        <v>41892.480416666665</v>
      </c>
      <c r="S1554" s="10">
        <f t="shared" si="97"/>
        <v>41912.957638888889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8"/>
        <v>0</v>
      </c>
      <c r="O1555" s="6" t="e">
        <f t="shared" si="99"/>
        <v>#DIV/0!</v>
      </c>
      <c r="P1555" t="s">
        <v>8293</v>
      </c>
      <c r="Q1555" t="s">
        <v>8298</v>
      </c>
      <c r="R1555" s="10">
        <f t="shared" si="96"/>
        <v>42219.074618055551</v>
      </c>
      <c r="S1555" s="10">
        <f t="shared" si="97"/>
        <v>42249.074618055551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8"/>
        <v>0</v>
      </c>
      <c r="O1556" s="6" t="e">
        <f t="shared" si="99"/>
        <v>#DIV/0!</v>
      </c>
      <c r="P1556" t="s">
        <v>8293</v>
      </c>
      <c r="Q1556" t="s">
        <v>8298</v>
      </c>
      <c r="R1556" s="10">
        <f t="shared" si="96"/>
        <v>42188.043865740743</v>
      </c>
      <c r="S1556" s="10">
        <f t="shared" si="97"/>
        <v>42218.043865740743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8"/>
        <v>0</v>
      </c>
      <c r="O1557" s="6" t="e">
        <f t="shared" si="99"/>
        <v>#DIV/0!</v>
      </c>
      <c r="P1557" t="s">
        <v>8293</v>
      </c>
      <c r="Q1557" t="s">
        <v>8298</v>
      </c>
      <c r="R1557" s="10">
        <f t="shared" si="96"/>
        <v>42241.405462962961</v>
      </c>
      <c r="S1557" s="10">
        <f t="shared" si="97"/>
        <v>42264.499999999993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8"/>
        <v>45.133333333333333</v>
      </c>
      <c r="O1558" s="6">
        <f t="shared" si="99"/>
        <v>56.416666666666664</v>
      </c>
      <c r="P1558" t="s">
        <v>8293</v>
      </c>
      <c r="Q1558" t="s">
        <v>8298</v>
      </c>
      <c r="R1558" s="10">
        <f t="shared" si="96"/>
        <v>42524.944722222215</v>
      </c>
      <c r="S1558" s="10">
        <f t="shared" si="97"/>
        <v>42554.944722222215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8"/>
        <v>4</v>
      </c>
      <c r="O1559" s="6">
        <f t="shared" si="99"/>
        <v>100</v>
      </c>
      <c r="P1559" t="s">
        <v>8293</v>
      </c>
      <c r="Q1559" t="s">
        <v>8298</v>
      </c>
      <c r="R1559" s="10">
        <f t="shared" si="96"/>
        <v>41871.444826388884</v>
      </c>
      <c r="S1559" s="10">
        <f t="shared" si="97"/>
        <v>41902.444826388884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8"/>
        <v>4.666666666666667</v>
      </c>
      <c r="O1560" s="6">
        <f t="shared" si="99"/>
        <v>11.666666666666666</v>
      </c>
      <c r="P1560" t="s">
        <v>8293</v>
      </c>
      <c r="Q1560" t="s">
        <v>8298</v>
      </c>
      <c r="R1560" s="10">
        <f t="shared" si="96"/>
        <v>42185.189340277771</v>
      </c>
      <c r="S1560" s="10">
        <f t="shared" si="97"/>
        <v>42244.299999999996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8"/>
        <v>0.33333333333333337</v>
      </c>
      <c r="O1561" s="6">
        <f t="shared" si="99"/>
        <v>50</v>
      </c>
      <c r="P1561" t="s">
        <v>8293</v>
      </c>
      <c r="Q1561" t="s">
        <v>8298</v>
      </c>
      <c r="R1561" s="10">
        <f t="shared" si="96"/>
        <v>42107.844895833332</v>
      </c>
      <c r="S1561" s="10">
        <f t="shared" si="97"/>
        <v>42122.844895833332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8"/>
        <v>3.7600000000000002</v>
      </c>
      <c r="O1562" s="6">
        <f t="shared" si="99"/>
        <v>23.5</v>
      </c>
      <c r="P1562" t="s">
        <v>8293</v>
      </c>
      <c r="Q1562" t="s">
        <v>8298</v>
      </c>
      <c r="R1562" s="10">
        <f t="shared" si="96"/>
        <v>41935.812418981477</v>
      </c>
      <c r="S1562" s="10">
        <f t="shared" si="97"/>
        <v>41955.854085648149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8"/>
        <v>0.67</v>
      </c>
      <c r="O1563" s="6">
        <f t="shared" si="99"/>
        <v>67</v>
      </c>
      <c r="P1563" t="s">
        <v>8277</v>
      </c>
      <c r="Q1563" t="s">
        <v>8299</v>
      </c>
      <c r="R1563" s="10">
        <f t="shared" si="96"/>
        <v>41554.833368055552</v>
      </c>
      <c r="S1563" s="10">
        <f t="shared" si="97"/>
        <v>41584.875034722216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8"/>
        <v>0</v>
      </c>
      <c r="O1564" s="6" t="e">
        <f t="shared" si="99"/>
        <v>#DIV/0!</v>
      </c>
      <c r="P1564" t="s">
        <v>8277</v>
      </c>
      <c r="Q1564" t="s">
        <v>8299</v>
      </c>
      <c r="R1564" s="10">
        <f t="shared" si="96"/>
        <v>40079.357824074068</v>
      </c>
      <c r="S1564" s="10">
        <f t="shared" si="97"/>
        <v>40148.826388888883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8"/>
        <v>1.4166666666666665</v>
      </c>
      <c r="O1565" s="6">
        <f t="shared" si="99"/>
        <v>42.5</v>
      </c>
      <c r="P1565" t="s">
        <v>8277</v>
      </c>
      <c r="Q1565" t="s">
        <v>8299</v>
      </c>
      <c r="R1565" s="10">
        <f t="shared" si="96"/>
        <v>41652.534155092588</v>
      </c>
      <c r="S1565" s="10">
        <f t="shared" si="97"/>
        <v>41712.492488425924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8"/>
        <v>0.1</v>
      </c>
      <c r="O1566" s="6">
        <f t="shared" si="99"/>
        <v>10</v>
      </c>
      <c r="P1566" t="s">
        <v>8277</v>
      </c>
      <c r="Q1566" t="s">
        <v>8299</v>
      </c>
      <c r="R1566" s="10">
        <f t="shared" si="96"/>
        <v>42121.158668981479</v>
      </c>
      <c r="S1566" s="10">
        <f t="shared" si="97"/>
        <v>42152.628472222219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8"/>
        <v>2.5</v>
      </c>
      <c r="O1567" s="6">
        <f t="shared" si="99"/>
        <v>100</v>
      </c>
      <c r="P1567" t="s">
        <v>8277</v>
      </c>
      <c r="Q1567" t="s">
        <v>8299</v>
      </c>
      <c r="R1567" s="10">
        <f t="shared" si="96"/>
        <v>40672.521539351852</v>
      </c>
      <c r="S1567" s="10">
        <f t="shared" si="97"/>
        <v>40702.521539351852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8"/>
        <v>21.25</v>
      </c>
      <c r="O1568" s="6">
        <f t="shared" si="99"/>
        <v>108.05084745762711</v>
      </c>
      <c r="P1568" t="s">
        <v>8277</v>
      </c>
      <c r="Q1568" t="s">
        <v>8299</v>
      </c>
      <c r="R1568" s="10">
        <f t="shared" si="96"/>
        <v>42549.708379629628</v>
      </c>
      <c r="S1568" s="10">
        <f t="shared" si="97"/>
        <v>42578.708333333336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8"/>
        <v>4.117647058823529</v>
      </c>
      <c r="O1569" s="6">
        <f t="shared" si="99"/>
        <v>26.923076923076923</v>
      </c>
      <c r="P1569" t="s">
        <v>8277</v>
      </c>
      <c r="Q1569" t="s">
        <v>8299</v>
      </c>
      <c r="R1569" s="10">
        <f t="shared" si="96"/>
        <v>41671.728530092594</v>
      </c>
      <c r="S1569" s="10">
        <f t="shared" si="97"/>
        <v>41686.791666666664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8"/>
        <v>13.639999999999999</v>
      </c>
      <c r="O1570" s="6">
        <f t="shared" si="99"/>
        <v>155</v>
      </c>
      <c r="P1570" t="s">
        <v>8277</v>
      </c>
      <c r="Q1570" t="s">
        <v>8299</v>
      </c>
      <c r="R1570" s="10">
        <f t="shared" si="96"/>
        <v>41961.853993055549</v>
      </c>
      <c r="S1570" s="10">
        <f t="shared" si="97"/>
        <v>41996.853993055549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8"/>
        <v>0</v>
      </c>
      <c r="O1571" s="6" t="e">
        <f t="shared" si="99"/>
        <v>#DIV/0!</v>
      </c>
      <c r="P1571" t="s">
        <v>8277</v>
      </c>
      <c r="Q1571" t="s">
        <v>8299</v>
      </c>
      <c r="R1571" s="10">
        <f t="shared" si="96"/>
        <v>41389.471226851849</v>
      </c>
      <c r="S1571" s="10">
        <f t="shared" si="97"/>
        <v>41419.471226851849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8"/>
        <v>41.4</v>
      </c>
      <c r="O1572" s="6">
        <f t="shared" si="99"/>
        <v>47.769230769230766</v>
      </c>
      <c r="P1572" t="s">
        <v>8277</v>
      </c>
      <c r="Q1572" t="s">
        <v>8299</v>
      </c>
      <c r="R1572" s="10">
        <f t="shared" si="96"/>
        <v>42438.605115740742</v>
      </c>
      <c r="S1572" s="10">
        <f t="shared" si="97"/>
        <v>42468.56344907407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8"/>
        <v>0.66115702479338845</v>
      </c>
      <c r="O1573" s="6">
        <f t="shared" si="99"/>
        <v>20</v>
      </c>
      <c r="P1573" t="s">
        <v>8277</v>
      </c>
      <c r="Q1573" t="s">
        <v>8299</v>
      </c>
      <c r="R1573" s="10">
        <f t="shared" si="96"/>
        <v>42144.56114583333</v>
      </c>
      <c r="S1573" s="10">
        <f t="shared" si="97"/>
        <v>42174.56114583333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8"/>
        <v>5</v>
      </c>
      <c r="O1574" s="6">
        <f t="shared" si="99"/>
        <v>41.666666666666664</v>
      </c>
      <c r="P1574" t="s">
        <v>8277</v>
      </c>
      <c r="Q1574" t="s">
        <v>8299</v>
      </c>
      <c r="R1574" s="10">
        <f t="shared" si="96"/>
        <v>42403.824756944443</v>
      </c>
      <c r="S1574" s="10">
        <f t="shared" si="97"/>
        <v>42428.790972222218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8"/>
        <v>2.4777777777777779</v>
      </c>
      <c r="O1575" s="6">
        <f t="shared" si="99"/>
        <v>74.333333333333329</v>
      </c>
      <c r="P1575" t="s">
        <v>8277</v>
      </c>
      <c r="Q1575" t="s">
        <v>8299</v>
      </c>
      <c r="R1575" s="10">
        <f t="shared" si="96"/>
        <v>42785.791689814818</v>
      </c>
      <c r="S1575" s="10">
        <f t="shared" si="97"/>
        <v>42825.957638888889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8"/>
        <v>5.0599999999999996</v>
      </c>
      <c r="O1576" s="6">
        <f t="shared" si="99"/>
        <v>84.333333333333329</v>
      </c>
      <c r="P1576" t="s">
        <v>8277</v>
      </c>
      <c r="Q1576" t="s">
        <v>8299</v>
      </c>
      <c r="R1576" s="10">
        <f t="shared" si="96"/>
        <v>42017.719085648147</v>
      </c>
      <c r="S1576" s="10">
        <f t="shared" si="97"/>
        <v>42052.719085648147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8"/>
        <v>22.91</v>
      </c>
      <c r="O1577" s="6">
        <f t="shared" si="99"/>
        <v>65.457142857142856</v>
      </c>
      <c r="P1577" t="s">
        <v>8277</v>
      </c>
      <c r="Q1577" t="s">
        <v>8299</v>
      </c>
      <c r="R1577" s="10">
        <f t="shared" si="96"/>
        <v>41799.315925925919</v>
      </c>
      <c r="S1577" s="10">
        <f t="shared" si="97"/>
        <v>41829.315925925919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8"/>
        <v>13</v>
      </c>
      <c r="O1578" s="6">
        <f t="shared" si="99"/>
        <v>65</v>
      </c>
      <c r="P1578" t="s">
        <v>8277</v>
      </c>
      <c r="Q1578" t="s">
        <v>8299</v>
      </c>
      <c r="R1578" s="10">
        <f t="shared" si="96"/>
        <v>42140.670925925922</v>
      </c>
      <c r="S1578" s="10">
        <f t="shared" si="97"/>
        <v>42185.670925925922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8"/>
        <v>0.54999999999999993</v>
      </c>
      <c r="O1579" s="6">
        <f t="shared" si="99"/>
        <v>27.5</v>
      </c>
      <c r="P1579" t="s">
        <v>8277</v>
      </c>
      <c r="Q1579" t="s">
        <v>8299</v>
      </c>
      <c r="R1579" s="10">
        <f t="shared" si="96"/>
        <v>41054.639444444438</v>
      </c>
      <c r="S1579" s="10">
        <f t="shared" si="97"/>
        <v>41114.639444444438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8"/>
        <v>10.806536636794938</v>
      </c>
      <c r="O1580" s="6">
        <f t="shared" si="99"/>
        <v>51.25</v>
      </c>
      <c r="P1580" t="s">
        <v>8277</v>
      </c>
      <c r="Q1580" t="s">
        <v>8299</v>
      </c>
      <c r="R1580" s="10">
        <f t="shared" si="96"/>
        <v>40398.857534722221</v>
      </c>
      <c r="S1580" s="10">
        <f t="shared" si="97"/>
        <v>40422.875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8"/>
        <v>0.84008400840084008</v>
      </c>
      <c r="O1581" s="6">
        <f t="shared" si="99"/>
        <v>14</v>
      </c>
      <c r="P1581" t="s">
        <v>8277</v>
      </c>
      <c r="Q1581" t="s">
        <v>8299</v>
      </c>
      <c r="R1581" s="10">
        <f t="shared" si="96"/>
        <v>41481.788090277776</v>
      </c>
      <c r="S1581" s="10">
        <f t="shared" si="97"/>
        <v>41514.788090277776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8"/>
        <v>0</v>
      </c>
      <c r="O1582" s="6" t="e">
        <f t="shared" si="99"/>
        <v>#DIV/0!</v>
      </c>
      <c r="P1582" t="s">
        <v>8277</v>
      </c>
      <c r="Q1582" t="s">
        <v>8299</v>
      </c>
      <c r="R1582" s="10">
        <f t="shared" si="96"/>
        <v>40989.841736111106</v>
      </c>
      <c r="S1582" s="10">
        <f t="shared" si="97"/>
        <v>41049.841736111106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8"/>
        <v>0.5</v>
      </c>
      <c r="O1583" s="6">
        <f t="shared" si="99"/>
        <v>5</v>
      </c>
      <c r="P1583" t="s">
        <v>8293</v>
      </c>
      <c r="Q1583" t="s">
        <v>8300</v>
      </c>
      <c r="R1583" s="10">
        <f t="shared" si="96"/>
        <v>42325.240624999999</v>
      </c>
      <c r="S1583" s="10">
        <f t="shared" si="97"/>
        <v>42357.240624999999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8"/>
        <v>9.3000000000000007</v>
      </c>
      <c r="O1584" s="6">
        <f t="shared" si="99"/>
        <v>31</v>
      </c>
      <c r="P1584" t="s">
        <v>8293</v>
      </c>
      <c r="Q1584" t="s">
        <v>8300</v>
      </c>
      <c r="R1584" s="10">
        <f t="shared" si="96"/>
        <v>42246.581631944442</v>
      </c>
      <c r="S1584" s="10">
        <f t="shared" si="97"/>
        <v>42303.680555555555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8"/>
        <v>7.4999999999999997E-2</v>
      </c>
      <c r="O1585" s="6">
        <f t="shared" si="99"/>
        <v>15</v>
      </c>
      <c r="P1585" t="s">
        <v>8293</v>
      </c>
      <c r="Q1585" t="s">
        <v>8300</v>
      </c>
      <c r="R1585" s="10">
        <f t="shared" si="96"/>
        <v>41877.696655092594</v>
      </c>
      <c r="S1585" s="10">
        <f t="shared" si="97"/>
        <v>41907.696655092594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8"/>
        <v>0</v>
      </c>
      <c r="O1586" s="6" t="e">
        <f t="shared" si="99"/>
        <v>#DIV/0!</v>
      </c>
      <c r="P1586" t="s">
        <v>8293</v>
      </c>
      <c r="Q1586" t="s">
        <v>8300</v>
      </c>
      <c r="R1586" s="10">
        <f t="shared" si="96"/>
        <v>41779.440983796296</v>
      </c>
      <c r="S1586" s="10">
        <f t="shared" si="97"/>
        <v>41789.440983796296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8"/>
        <v>79</v>
      </c>
      <c r="O1587" s="6">
        <f t="shared" si="99"/>
        <v>131.66666666666666</v>
      </c>
      <c r="P1587" t="s">
        <v>8293</v>
      </c>
      <c r="Q1587" t="s">
        <v>8300</v>
      </c>
      <c r="R1587" s="10">
        <f t="shared" si="96"/>
        <v>42707.687129629623</v>
      </c>
      <c r="S1587" s="10">
        <f t="shared" si="97"/>
        <v>42729.249999999993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8"/>
        <v>0</v>
      </c>
      <c r="O1588" s="6" t="e">
        <f t="shared" si="99"/>
        <v>#DIV/0!</v>
      </c>
      <c r="P1588" t="s">
        <v>8293</v>
      </c>
      <c r="Q1588" t="s">
        <v>8300</v>
      </c>
      <c r="R1588" s="10">
        <f t="shared" si="96"/>
        <v>42068.896087962959</v>
      </c>
      <c r="S1588" s="10">
        <f t="shared" si="97"/>
        <v>42098.854421296295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8"/>
        <v>1.3333333333333334E-2</v>
      </c>
      <c r="O1589" s="6">
        <f t="shared" si="99"/>
        <v>1</v>
      </c>
      <c r="P1589" t="s">
        <v>8293</v>
      </c>
      <c r="Q1589" t="s">
        <v>8300</v>
      </c>
      <c r="R1589" s="10">
        <f t="shared" si="96"/>
        <v>41956.742650462962</v>
      </c>
      <c r="S1589" s="10">
        <f t="shared" si="97"/>
        <v>41986.742650462962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8"/>
        <v>0</v>
      </c>
      <c r="O1590" s="6" t="e">
        <f t="shared" si="99"/>
        <v>#DIV/0!</v>
      </c>
      <c r="P1590" t="s">
        <v>8293</v>
      </c>
      <c r="Q1590" t="s">
        <v>8300</v>
      </c>
      <c r="R1590" s="10">
        <f t="shared" si="96"/>
        <v>42005.041655092595</v>
      </c>
      <c r="S1590" s="10">
        <f t="shared" si="97"/>
        <v>42035.633333333331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8"/>
        <v>0</v>
      </c>
      <c r="O1591" s="6" t="e">
        <f t="shared" si="99"/>
        <v>#DIV/0!</v>
      </c>
      <c r="P1591" t="s">
        <v>8293</v>
      </c>
      <c r="Q1591" t="s">
        <v>8300</v>
      </c>
      <c r="R1591" s="10">
        <f t="shared" si="96"/>
        <v>42256.776458333326</v>
      </c>
      <c r="S1591" s="10">
        <f t="shared" si="97"/>
        <v>42286.776458333326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8"/>
        <v>1.7000000000000002</v>
      </c>
      <c r="O1592" s="6">
        <f t="shared" si="99"/>
        <v>510</v>
      </c>
      <c r="P1592" t="s">
        <v>8293</v>
      </c>
      <c r="Q1592" t="s">
        <v>8300</v>
      </c>
      <c r="R1592" s="10">
        <f t="shared" si="96"/>
        <v>42240.648888888885</v>
      </c>
      <c r="S1592" s="10">
        <f t="shared" si="97"/>
        <v>42270.648888888885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8"/>
        <v>29.228571428571428</v>
      </c>
      <c r="O1593" s="6">
        <f t="shared" si="99"/>
        <v>44.478260869565219</v>
      </c>
      <c r="P1593" t="s">
        <v>8293</v>
      </c>
      <c r="Q1593" t="s">
        <v>8300</v>
      </c>
      <c r="R1593" s="10">
        <f t="shared" si="96"/>
        <v>42433.517835648141</v>
      </c>
      <c r="S1593" s="10">
        <f t="shared" si="97"/>
        <v>42463.476168981484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8"/>
        <v>0</v>
      </c>
      <c r="O1594" s="6" t="e">
        <f t="shared" si="99"/>
        <v>#DIV/0!</v>
      </c>
      <c r="P1594" t="s">
        <v>8293</v>
      </c>
      <c r="Q1594" t="s">
        <v>8300</v>
      </c>
      <c r="R1594" s="10">
        <f t="shared" si="96"/>
        <v>42045.86440972222</v>
      </c>
      <c r="S1594" s="10">
        <f t="shared" si="97"/>
        <v>42090.822743055549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8"/>
        <v>1.3636363636363637E-2</v>
      </c>
      <c r="O1595" s="6">
        <f t="shared" si="99"/>
        <v>1</v>
      </c>
      <c r="P1595" t="s">
        <v>8293</v>
      </c>
      <c r="Q1595" t="s">
        <v>8300</v>
      </c>
      <c r="R1595" s="10">
        <f t="shared" si="96"/>
        <v>42033.63721064815</v>
      </c>
      <c r="S1595" s="10">
        <f t="shared" si="97"/>
        <v>42063.63721064815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8"/>
        <v>20.5</v>
      </c>
      <c r="O1596" s="6">
        <f t="shared" si="99"/>
        <v>20.5</v>
      </c>
      <c r="P1596" t="s">
        <v>8293</v>
      </c>
      <c r="Q1596" t="s">
        <v>8300</v>
      </c>
      <c r="R1596" s="10">
        <f t="shared" si="96"/>
        <v>42445.504421296289</v>
      </c>
      <c r="S1596" s="10">
        <f t="shared" si="97"/>
        <v>42505.472916666666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8"/>
        <v>0.27999999999999997</v>
      </c>
      <c r="O1597" s="6">
        <f t="shared" si="99"/>
        <v>40</v>
      </c>
      <c r="P1597" t="s">
        <v>8293</v>
      </c>
      <c r="Q1597" t="s">
        <v>8300</v>
      </c>
      <c r="R1597" s="10">
        <f t="shared" si="96"/>
        <v>41779.84175925926</v>
      </c>
      <c r="S1597" s="10">
        <f t="shared" si="97"/>
        <v>41808.634027777771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8"/>
        <v>2.3076923076923079</v>
      </c>
      <c r="O1598" s="6">
        <f t="shared" si="99"/>
        <v>25</v>
      </c>
      <c r="P1598" t="s">
        <v>8293</v>
      </c>
      <c r="Q1598" t="s">
        <v>8300</v>
      </c>
      <c r="R1598" s="10">
        <f t="shared" si="96"/>
        <v>41941.221863425926</v>
      </c>
      <c r="S1598" s="10">
        <f t="shared" si="97"/>
        <v>41986.26353009259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8"/>
        <v>0</v>
      </c>
      <c r="O1599" s="6" t="e">
        <f t="shared" si="99"/>
        <v>#DIV/0!</v>
      </c>
      <c r="P1599" t="s">
        <v>8293</v>
      </c>
      <c r="Q1599" t="s">
        <v>8300</v>
      </c>
      <c r="R1599" s="10">
        <f t="shared" si="96"/>
        <v>42603.145798611113</v>
      </c>
      <c r="S1599" s="10">
        <f t="shared" si="97"/>
        <v>42633.145798611113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8"/>
        <v>0.125</v>
      </c>
      <c r="O1600" s="6">
        <f t="shared" si="99"/>
        <v>1</v>
      </c>
      <c r="P1600" t="s">
        <v>8293</v>
      </c>
      <c r="Q1600" t="s">
        <v>8300</v>
      </c>
      <c r="R1600" s="10">
        <f t="shared" si="96"/>
        <v>42151.459004629629</v>
      </c>
      <c r="S1600" s="10">
        <f t="shared" si="97"/>
        <v>42211.459004629629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8"/>
        <v>0</v>
      </c>
      <c r="O1601" s="6" t="e">
        <f t="shared" si="99"/>
        <v>#DIV/0!</v>
      </c>
      <c r="P1601" t="s">
        <v>8293</v>
      </c>
      <c r="Q1601" t="s">
        <v>8300</v>
      </c>
      <c r="R1601" s="10">
        <f t="shared" si="96"/>
        <v>42438.330740740734</v>
      </c>
      <c r="S1601" s="10">
        <f t="shared" si="97"/>
        <v>42468.289074074077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8"/>
        <v>7.3400000000000007</v>
      </c>
      <c r="O1602" s="6">
        <f t="shared" si="99"/>
        <v>40.777777777777779</v>
      </c>
      <c r="P1602" t="s">
        <v>8293</v>
      </c>
      <c r="Q1602" t="s">
        <v>8300</v>
      </c>
      <c r="R1602" s="10">
        <f t="shared" ref="R1602:R1665" si="100">(J1602/86400)+25569+(-5/24)</f>
        <v>41790.848981481475</v>
      </c>
      <c r="S1602" s="10">
        <f t="shared" ref="S1602:S1665" si="101">(I1602/86400)+25569+(-5/24)</f>
        <v>41835.007638888885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2">E1603/D1603*100</f>
        <v>108.2492</v>
      </c>
      <c r="O1603" s="6">
        <f t="shared" ref="O1603:O1666" si="103">E1603/L1603</f>
        <v>48.325535714285714</v>
      </c>
      <c r="P1603" t="s">
        <v>8280</v>
      </c>
      <c r="Q1603" t="s">
        <v>8281</v>
      </c>
      <c r="R1603" s="10">
        <f t="shared" si="100"/>
        <v>40637.884641203702</v>
      </c>
      <c r="S1603" s="10">
        <f t="shared" si="101"/>
        <v>40667.884641203702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2"/>
        <v>100.16666666666667</v>
      </c>
      <c r="O1604" s="6">
        <f t="shared" si="103"/>
        <v>46.953125</v>
      </c>
      <c r="P1604" t="s">
        <v>8280</v>
      </c>
      <c r="Q1604" t="s">
        <v>8281</v>
      </c>
      <c r="R1604" s="10">
        <f t="shared" si="100"/>
        <v>40788.089317129627</v>
      </c>
      <c r="S1604" s="10">
        <f t="shared" si="101"/>
        <v>40830.75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2"/>
        <v>100.03299999999999</v>
      </c>
      <c r="O1605" s="6">
        <f t="shared" si="103"/>
        <v>66.688666666666663</v>
      </c>
      <c r="P1605" t="s">
        <v>8280</v>
      </c>
      <c r="Q1605" t="s">
        <v>8281</v>
      </c>
      <c r="R1605" s="10">
        <f t="shared" si="100"/>
        <v>40875.961331018516</v>
      </c>
      <c r="S1605" s="10">
        <f t="shared" si="101"/>
        <v>40935.961331018516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2"/>
        <v>122.10714285714286</v>
      </c>
      <c r="O1606" s="6">
        <f t="shared" si="103"/>
        <v>48.842857142857142</v>
      </c>
      <c r="P1606" t="s">
        <v>8280</v>
      </c>
      <c r="Q1606" t="s">
        <v>8281</v>
      </c>
      <c r="R1606" s="10">
        <f t="shared" si="100"/>
        <v>40945.636979166666</v>
      </c>
      <c r="S1606" s="10">
        <f t="shared" si="101"/>
        <v>40985.595312500001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2"/>
        <v>100.69333333333334</v>
      </c>
      <c r="O1607" s="6">
        <f t="shared" si="103"/>
        <v>137.30909090909091</v>
      </c>
      <c r="P1607" t="s">
        <v>8280</v>
      </c>
      <c r="Q1607" t="s">
        <v>8281</v>
      </c>
      <c r="R1607" s="10">
        <f t="shared" si="100"/>
        <v>40746.804548611108</v>
      </c>
      <c r="S1607" s="10">
        <f t="shared" si="101"/>
        <v>40756.083333333328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2"/>
        <v>101.004125</v>
      </c>
      <c r="O1608" s="6">
        <f t="shared" si="103"/>
        <v>87.829673913043479</v>
      </c>
      <c r="P1608" t="s">
        <v>8280</v>
      </c>
      <c r="Q1608" t="s">
        <v>8281</v>
      </c>
      <c r="R1608" s="10">
        <f t="shared" si="100"/>
        <v>40535.903217592589</v>
      </c>
      <c r="S1608" s="10">
        <f t="shared" si="101"/>
        <v>40625.861550925925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2"/>
        <v>145.11000000000001</v>
      </c>
      <c r="O1609" s="6">
        <f t="shared" si="103"/>
        <v>70.785365853658533</v>
      </c>
      <c r="P1609" t="s">
        <v>8280</v>
      </c>
      <c r="Q1609" t="s">
        <v>8281</v>
      </c>
      <c r="R1609" s="10">
        <f t="shared" si="100"/>
        <v>41053.600127314814</v>
      </c>
      <c r="S1609" s="10">
        <f t="shared" si="101"/>
        <v>41074.600127314814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2"/>
        <v>101.25</v>
      </c>
      <c r="O1610" s="6">
        <f t="shared" si="103"/>
        <v>52.826086956521742</v>
      </c>
      <c r="P1610" t="s">
        <v>8280</v>
      </c>
      <c r="Q1610" t="s">
        <v>8281</v>
      </c>
      <c r="R1610" s="10">
        <f t="shared" si="100"/>
        <v>41607.622523148144</v>
      </c>
      <c r="S1610" s="10">
        <f t="shared" si="101"/>
        <v>41640.018055555549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2"/>
        <v>118.33333333333333</v>
      </c>
      <c r="O1611" s="6">
        <f t="shared" si="103"/>
        <v>443.75</v>
      </c>
      <c r="P1611" t="s">
        <v>8280</v>
      </c>
      <c r="Q1611" t="s">
        <v>8281</v>
      </c>
      <c r="R1611" s="10">
        <f t="shared" si="100"/>
        <v>40795.792928240735</v>
      </c>
      <c r="S1611" s="10">
        <f t="shared" si="101"/>
        <v>40849.125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2"/>
        <v>271.85000000000002</v>
      </c>
      <c r="O1612" s="6">
        <f t="shared" si="103"/>
        <v>48.544642857142854</v>
      </c>
      <c r="P1612" t="s">
        <v>8280</v>
      </c>
      <c r="Q1612" t="s">
        <v>8281</v>
      </c>
      <c r="R1612" s="10">
        <f t="shared" si="100"/>
        <v>41228.716550925921</v>
      </c>
      <c r="S1612" s="10">
        <f t="shared" si="101"/>
        <v>41258.716550925921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2"/>
        <v>125.125</v>
      </c>
      <c r="O1613" s="6">
        <f t="shared" si="103"/>
        <v>37.074074074074076</v>
      </c>
      <c r="P1613" t="s">
        <v>8280</v>
      </c>
      <c r="Q1613" t="s">
        <v>8281</v>
      </c>
      <c r="R1613" s="10">
        <f t="shared" si="100"/>
        <v>41408.792037037034</v>
      </c>
      <c r="S1613" s="10">
        <f t="shared" si="101"/>
        <v>41429.792037037034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2"/>
        <v>110.00000000000001</v>
      </c>
      <c r="O1614" s="6">
        <f t="shared" si="103"/>
        <v>50</v>
      </c>
      <c r="P1614" t="s">
        <v>8280</v>
      </c>
      <c r="Q1614" t="s">
        <v>8281</v>
      </c>
      <c r="R1614" s="10">
        <f t="shared" si="100"/>
        <v>41246.666481481479</v>
      </c>
      <c r="S1614" s="10">
        <f t="shared" si="101"/>
        <v>41276.666481481479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2"/>
        <v>101.49999999999999</v>
      </c>
      <c r="O1615" s="6">
        <f t="shared" si="103"/>
        <v>39.03846153846154</v>
      </c>
      <c r="P1615" t="s">
        <v>8280</v>
      </c>
      <c r="Q1615" t="s">
        <v>8281</v>
      </c>
      <c r="R1615" s="10">
        <f t="shared" si="100"/>
        <v>41081.861134259256</v>
      </c>
      <c r="S1615" s="10">
        <f t="shared" si="101"/>
        <v>41111.861134259256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2"/>
        <v>102.69999999999999</v>
      </c>
      <c r="O1616" s="6">
        <f t="shared" si="103"/>
        <v>66.688311688311686</v>
      </c>
      <c r="P1616" t="s">
        <v>8280</v>
      </c>
      <c r="Q1616" t="s">
        <v>8281</v>
      </c>
      <c r="R1616" s="10">
        <f t="shared" si="100"/>
        <v>41794.772789351853</v>
      </c>
      <c r="S1616" s="10">
        <f t="shared" si="101"/>
        <v>41854.5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2"/>
        <v>114.12500000000001</v>
      </c>
      <c r="O1617" s="6">
        <f t="shared" si="103"/>
        <v>67.132352941176464</v>
      </c>
      <c r="P1617" t="s">
        <v>8280</v>
      </c>
      <c r="Q1617" t="s">
        <v>8281</v>
      </c>
      <c r="R1617" s="10">
        <f t="shared" si="100"/>
        <v>40844.842546296291</v>
      </c>
      <c r="S1617" s="10">
        <f t="shared" si="101"/>
        <v>40889.884212962963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2"/>
        <v>104.2</v>
      </c>
      <c r="O1618" s="6">
        <f t="shared" si="103"/>
        <v>66.369426751592357</v>
      </c>
      <c r="P1618" t="s">
        <v>8280</v>
      </c>
      <c r="Q1618" t="s">
        <v>8281</v>
      </c>
      <c r="R1618" s="10">
        <f t="shared" si="100"/>
        <v>41194.507187499999</v>
      </c>
      <c r="S1618" s="10">
        <f t="shared" si="101"/>
        <v>41235.708333333328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2"/>
        <v>145.85714285714286</v>
      </c>
      <c r="O1619" s="6">
        <f t="shared" si="103"/>
        <v>64.620253164556956</v>
      </c>
      <c r="P1619" t="s">
        <v>8280</v>
      </c>
      <c r="Q1619" t="s">
        <v>8281</v>
      </c>
      <c r="R1619" s="10">
        <f t="shared" si="100"/>
        <v>41546.455879629626</v>
      </c>
      <c r="S1619" s="10">
        <f t="shared" si="101"/>
        <v>41579.583333333328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2"/>
        <v>105.06666666666666</v>
      </c>
      <c r="O1620" s="6">
        <f t="shared" si="103"/>
        <v>58.370370370370374</v>
      </c>
      <c r="P1620" t="s">
        <v>8280</v>
      </c>
      <c r="Q1620" t="s">
        <v>8281</v>
      </c>
      <c r="R1620" s="10">
        <f t="shared" si="100"/>
        <v>41301.446006944439</v>
      </c>
      <c r="S1620" s="10">
        <f t="shared" si="101"/>
        <v>41341.446006944439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2"/>
        <v>133.33333333333331</v>
      </c>
      <c r="O1621" s="6">
        <f t="shared" si="103"/>
        <v>86.956521739130437</v>
      </c>
      <c r="P1621" t="s">
        <v>8280</v>
      </c>
      <c r="Q1621" t="s">
        <v>8281</v>
      </c>
      <c r="R1621" s="10">
        <f t="shared" si="100"/>
        <v>41875.977847222217</v>
      </c>
      <c r="S1621" s="10">
        <f t="shared" si="101"/>
        <v>41896.977847222217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2"/>
        <v>112.99999999999999</v>
      </c>
      <c r="O1622" s="6">
        <f t="shared" si="103"/>
        <v>66.470588235294116</v>
      </c>
      <c r="P1622" t="s">
        <v>8280</v>
      </c>
      <c r="Q1622" t="s">
        <v>8281</v>
      </c>
      <c r="R1622" s="10">
        <f t="shared" si="100"/>
        <v>41321.131249999999</v>
      </c>
      <c r="S1622" s="10">
        <f t="shared" si="101"/>
        <v>41328.131249999999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2"/>
        <v>121.2</v>
      </c>
      <c r="O1623" s="6">
        <f t="shared" si="103"/>
        <v>163.78378378378378</v>
      </c>
      <c r="P1623" t="s">
        <v>8280</v>
      </c>
      <c r="Q1623" t="s">
        <v>8281</v>
      </c>
      <c r="R1623" s="10">
        <f t="shared" si="100"/>
        <v>41003.398321759254</v>
      </c>
      <c r="S1623" s="10">
        <f t="shared" si="101"/>
        <v>41056.957638888889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2"/>
        <v>101.72463768115942</v>
      </c>
      <c r="O1624" s="6">
        <f t="shared" si="103"/>
        <v>107.98461538461538</v>
      </c>
      <c r="P1624" t="s">
        <v>8280</v>
      </c>
      <c r="Q1624" t="s">
        <v>8281</v>
      </c>
      <c r="R1624" s="10">
        <f t="shared" si="100"/>
        <v>41950.086504629631</v>
      </c>
      <c r="S1624" s="10">
        <f t="shared" si="101"/>
        <v>41990.124305555553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2"/>
        <v>101.06666666666666</v>
      </c>
      <c r="O1625" s="6">
        <f t="shared" si="103"/>
        <v>42.111111111111114</v>
      </c>
      <c r="P1625" t="s">
        <v>8280</v>
      </c>
      <c r="Q1625" t="s">
        <v>8281</v>
      </c>
      <c r="R1625" s="10">
        <f t="shared" si="100"/>
        <v>41453.480196759258</v>
      </c>
      <c r="S1625" s="10">
        <f t="shared" si="101"/>
        <v>41513.480196759258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2"/>
        <v>118</v>
      </c>
      <c r="O1626" s="6">
        <f t="shared" si="103"/>
        <v>47.2</v>
      </c>
      <c r="P1626" t="s">
        <v>8280</v>
      </c>
      <c r="Q1626" t="s">
        <v>8281</v>
      </c>
      <c r="R1626" s="10">
        <f t="shared" si="100"/>
        <v>41243.158969907403</v>
      </c>
      <c r="S1626" s="10">
        <f t="shared" si="101"/>
        <v>41283.158969907403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2"/>
        <v>155.33333333333331</v>
      </c>
      <c r="O1627" s="6">
        <f t="shared" si="103"/>
        <v>112.01923076923077</v>
      </c>
      <c r="P1627" t="s">
        <v>8280</v>
      </c>
      <c r="Q1627" t="s">
        <v>8281</v>
      </c>
      <c r="R1627" s="10">
        <f t="shared" si="100"/>
        <v>41135.491354166668</v>
      </c>
      <c r="S1627" s="10">
        <f t="shared" si="101"/>
        <v>41163.491354166668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2"/>
        <v>101.18750000000001</v>
      </c>
      <c r="O1628" s="6">
        <f t="shared" si="103"/>
        <v>74.953703703703709</v>
      </c>
      <c r="P1628" t="s">
        <v>8280</v>
      </c>
      <c r="Q1628" t="s">
        <v>8281</v>
      </c>
      <c r="R1628" s="10">
        <f t="shared" si="100"/>
        <v>41579.639664351846</v>
      </c>
      <c r="S1628" s="10">
        <f t="shared" si="101"/>
        <v>41609.681331018517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2"/>
        <v>117</v>
      </c>
      <c r="O1629" s="6">
        <f t="shared" si="103"/>
        <v>61.578947368421055</v>
      </c>
      <c r="P1629" t="s">
        <v>8280</v>
      </c>
      <c r="Q1629" t="s">
        <v>8281</v>
      </c>
      <c r="R1629" s="10">
        <f t="shared" si="100"/>
        <v>41205.498715277776</v>
      </c>
      <c r="S1629" s="10">
        <f t="shared" si="101"/>
        <v>41238.999305555553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2"/>
        <v>100.925</v>
      </c>
      <c r="O1630" s="6">
        <f t="shared" si="103"/>
        <v>45.875</v>
      </c>
      <c r="P1630" t="s">
        <v>8280</v>
      </c>
      <c r="Q1630" t="s">
        <v>8281</v>
      </c>
      <c r="R1630" s="10">
        <f t="shared" si="100"/>
        <v>41774.528726851851</v>
      </c>
      <c r="S1630" s="10">
        <f t="shared" si="101"/>
        <v>41807.528726851851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2"/>
        <v>103.66666666666666</v>
      </c>
      <c r="O1631" s="6">
        <f t="shared" si="103"/>
        <v>75.853658536585371</v>
      </c>
      <c r="P1631" t="s">
        <v>8280</v>
      </c>
      <c r="Q1631" t="s">
        <v>8281</v>
      </c>
      <c r="R1631" s="10">
        <f t="shared" si="100"/>
        <v>41645.658946759257</v>
      </c>
      <c r="S1631" s="10">
        <f t="shared" si="101"/>
        <v>41690.658946759257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2"/>
        <v>265.25</v>
      </c>
      <c r="O1632" s="6">
        <f t="shared" si="103"/>
        <v>84.206349206349202</v>
      </c>
      <c r="P1632" t="s">
        <v>8280</v>
      </c>
      <c r="Q1632" t="s">
        <v>8281</v>
      </c>
      <c r="R1632" s="10">
        <f t="shared" si="100"/>
        <v>40939.629340277774</v>
      </c>
      <c r="S1632" s="10">
        <f t="shared" si="101"/>
        <v>40970.082638888889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2"/>
        <v>155.91</v>
      </c>
      <c r="O1633" s="6">
        <f t="shared" si="103"/>
        <v>117.22556390977444</v>
      </c>
      <c r="P1633" t="s">
        <v>8280</v>
      </c>
      <c r="Q1633" t="s">
        <v>8281</v>
      </c>
      <c r="R1633" s="10">
        <f t="shared" si="100"/>
        <v>41164.65116898148</v>
      </c>
      <c r="S1633" s="10">
        <f t="shared" si="101"/>
        <v>41194.65116898148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2"/>
        <v>101.62500000000001</v>
      </c>
      <c r="O1634" s="6">
        <f t="shared" si="103"/>
        <v>86.489361702127653</v>
      </c>
      <c r="P1634" t="s">
        <v>8280</v>
      </c>
      <c r="Q1634" t="s">
        <v>8281</v>
      </c>
      <c r="R1634" s="10">
        <f t="shared" si="100"/>
        <v>40750.132569444446</v>
      </c>
      <c r="S1634" s="10">
        <f t="shared" si="101"/>
        <v>40810.132569444446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2"/>
        <v>100</v>
      </c>
      <c r="O1635" s="6">
        <f t="shared" si="103"/>
        <v>172.41379310344828</v>
      </c>
      <c r="P1635" t="s">
        <v>8280</v>
      </c>
      <c r="Q1635" t="s">
        <v>8281</v>
      </c>
      <c r="R1635" s="10">
        <f t="shared" si="100"/>
        <v>40896.675416666665</v>
      </c>
      <c r="S1635" s="10">
        <f t="shared" si="101"/>
        <v>40924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2"/>
        <v>100.49999999999999</v>
      </c>
      <c r="O1636" s="6">
        <f t="shared" si="103"/>
        <v>62.8125</v>
      </c>
      <c r="P1636" t="s">
        <v>8280</v>
      </c>
      <c r="Q1636" t="s">
        <v>8281</v>
      </c>
      <c r="R1636" s="10">
        <f t="shared" si="100"/>
        <v>40657.981493055551</v>
      </c>
      <c r="S1636" s="10">
        <f t="shared" si="101"/>
        <v>40696.040972222218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2"/>
        <v>125.29999999999998</v>
      </c>
      <c r="O1637" s="6">
        <f t="shared" si="103"/>
        <v>67.729729729729726</v>
      </c>
      <c r="P1637" t="s">
        <v>8280</v>
      </c>
      <c r="Q1637" t="s">
        <v>8281</v>
      </c>
      <c r="R1637" s="10">
        <f t="shared" si="100"/>
        <v>42502.660428240742</v>
      </c>
      <c r="S1637" s="10">
        <f t="shared" si="101"/>
        <v>42562.660428240742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2"/>
        <v>103.55555555555556</v>
      </c>
      <c r="O1638" s="6">
        <f t="shared" si="103"/>
        <v>53.5632183908046</v>
      </c>
      <c r="P1638" t="s">
        <v>8280</v>
      </c>
      <c r="Q1638" t="s">
        <v>8281</v>
      </c>
      <c r="R1638" s="10">
        <f t="shared" si="100"/>
        <v>40662.878333333334</v>
      </c>
      <c r="S1638" s="10">
        <f t="shared" si="101"/>
        <v>40705.958333333328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2"/>
        <v>103.8</v>
      </c>
      <c r="O1639" s="6">
        <f t="shared" si="103"/>
        <v>34.6</v>
      </c>
      <c r="P1639" t="s">
        <v>8280</v>
      </c>
      <c r="Q1639" t="s">
        <v>8281</v>
      </c>
      <c r="R1639" s="10">
        <f t="shared" si="100"/>
        <v>40122.543287037035</v>
      </c>
      <c r="S1639" s="10">
        <f t="shared" si="101"/>
        <v>40178.777083333327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2"/>
        <v>105</v>
      </c>
      <c r="O1640" s="6">
        <f t="shared" si="103"/>
        <v>38.888888888888886</v>
      </c>
      <c r="P1640" t="s">
        <v>8280</v>
      </c>
      <c r="Q1640" t="s">
        <v>8281</v>
      </c>
      <c r="R1640" s="10">
        <f t="shared" si="100"/>
        <v>41288.478796296295</v>
      </c>
      <c r="S1640" s="10">
        <f t="shared" si="101"/>
        <v>41333.684027777774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2"/>
        <v>100</v>
      </c>
      <c r="O1641" s="6">
        <f t="shared" si="103"/>
        <v>94.736842105263165</v>
      </c>
      <c r="P1641" t="s">
        <v>8280</v>
      </c>
      <c r="Q1641" t="s">
        <v>8281</v>
      </c>
      <c r="R1641" s="10">
        <f t="shared" si="100"/>
        <v>40941.444039351853</v>
      </c>
      <c r="S1641" s="10">
        <f t="shared" si="101"/>
        <v>40971.444039351853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2"/>
        <v>169.86</v>
      </c>
      <c r="O1642" s="6">
        <f t="shared" si="103"/>
        <v>39.967058823529413</v>
      </c>
      <c r="P1642" t="s">
        <v>8280</v>
      </c>
      <c r="Q1642" t="s">
        <v>8281</v>
      </c>
      <c r="R1642" s="10">
        <f t="shared" si="100"/>
        <v>40379.022627314815</v>
      </c>
      <c r="S1642" s="10">
        <f t="shared" si="101"/>
        <v>40392.874305555553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2"/>
        <v>101.4</v>
      </c>
      <c r="O1643" s="6">
        <f t="shared" si="103"/>
        <v>97.5</v>
      </c>
      <c r="P1643" t="s">
        <v>8280</v>
      </c>
      <c r="Q1643" t="s">
        <v>8301</v>
      </c>
      <c r="R1643" s="10">
        <f t="shared" si="100"/>
        <v>41962.388240740744</v>
      </c>
      <c r="S1643" s="10">
        <f t="shared" si="101"/>
        <v>41992.388240740744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2"/>
        <v>100</v>
      </c>
      <c r="O1644" s="6">
        <f t="shared" si="103"/>
        <v>42.857142857142854</v>
      </c>
      <c r="P1644" t="s">
        <v>8280</v>
      </c>
      <c r="Q1644" t="s">
        <v>8301</v>
      </c>
      <c r="R1644" s="10">
        <f t="shared" si="100"/>
        <v>40687.816284722219</v>
      </c>
      <c r="S1644" s="10">
        <f t="shared" si="101"/>
        <v>40707.816284722219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2"/>
        <v>124.70000000000002</v>
      </c>
      <c r="O1645" s="6">
        <f t="shared" si="103"/>
        <v>168.51351351351352</v>
      </c>
      <c r="P1645" t="s">
        <v>8280</v>
      </c>
      <c r="Q1645" t="s">
        <v>8301</v>
      </c>
      <c r="R1645" s="10">
        <f t="shared" si="100"/>
        <v>41146.615879629629</v>
      </c>
      <c r="S1645" s="10">
        <f t="shared" si="101"/>
        <v>41176.615879629629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2"/>
        <v>109.5</v>
      </c>
      <c r="O1646" s="6">
        <f t="shared" si="103"/>
        <v>85.546875</v>
      </c>
      <c r="P1646" t="s">
        <v>8280</v>
      </c>
      <c r="Q1646" t="s">
        <v>8301</v>
      </c>
      <c r="R1646" s="10">
        <f t="shared" si="100"/>
        <v>41174.851388888885</v>
      </c>
      <c r="S1646" s="10">
        <f t="shared" si="101"/>
        <v>41234.893055555549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2"/>
        <v>110.80000000000001</v>
      </c>
      <c r="O1647" s="6">
        <f t="shared" si="103"/>
        <v>554</v>
      </c>
      <c r="P1647" t="s">
        <v>8280</v>
      </c>
      <c r="Q1647" t="s">
        <v>8301</v>
      </c>
      <c r="R1647" s="10">
        <f t="shared" si="100"/>
        <v>41521.40902777778</v>
      </c>
      <c r="S1647" s="10">
        <f t="shared" si="101"/>
        <v>41535.40902777778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2"/>
        <v>110.2</v>
      </c>
      <c r="O1648" s="6">
        <f t="shared" si="103"/>
        <v>26.554216867469879</v>
      </c>
      <c r="P1648" t="s">
        <v>8280</v>
      </c>
      <c r="Q1648" t="s">
        <v>8301</v>
      </c>
      <c r="R1648" s="10">
        <f t="shared" si="100"/>
        <v>41833.241932870369</v>
      </c>
      <c r="S1648" s="10">
        <f t="shared" si="101"/>
        <v>41865.549305555549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2"/>
        <v>104.71999999999998</v>
      </c>
      <c r="O1649" s="6">
        <f t="shared" si="103"/>
        <v>113.82608695652173</v>
      </c>
      <c r="P1649" t="s">
        <v>8280</v>
      </c>
      <c r="Q1649" t="s">
        <v>8301</v>
      </c>
      <c r="R1649" s="10">
        <f t="shared" si="100"/>
        <v>41039.201122685183</v>
      </c>
      <c r="S1649" s="10">
        <f t="shared" si="101"/>
        <v>41069.201122685183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2"/>
        <v>125.26086956521738</v>
      </c>
      <c r="O1650" s="6">
        <f t="shared" si="103"/>
        <v>32.011111111111113</v>
      </c>
      <c r="P1650" t="s">
        <v>8280</v>
      </c>
      <c r="Q1650" t="s">
        <v>8301</v>
      </c>
      <c r="R1650" s="10">
        <f t="shared" si="100"/>
        <v>40592.496319444443</v>
      </c>
      <c r="S1650" s="10">
        <f t="shared" si="101"/>
        <v>40622.454652777778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2"/>
        <v>100.58763157894737</v>
      </c>
      <c r="O1651" s="6">
        <f t="shared" si="103"/>
        <v>47.189259259259259</v>
      </c>
      <c r="P1651" t="s">
        <v>8280</v>
      </c>
      <c r="Q1651" t="s">
        <v>8301</v>
      </c>
      <c r="R1651" s="10">
        <f t="shared" si="100"/>
        <v>41737.476331018515</v>
      </c>
      <c r="S1651" s="10">
        <f t="shared" si="101"/>
        <v>41782.476331018515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2"/>
        <v>141.55000000000001</v>
      </c>
      <c r="O1652" s="6">
        <f t="shared" si="103"/>
        <v>88.46875</v>
      </c>
      <c r="P1652" t="s">
        <v>8280</v>
      </c>
      <c r="Q1652" t="s">
        <v>8301</v>
      </c>
      <c r="R1652" s="10">
        <f t="shared" si="100"/>
        <v>41526.227280092593</v>
      </c>
      <c r="S1652" s="10">
        <f t="shared" si="101"/>
        <v>41556.227280092593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2"/>
        <v>100.75</v>
      </c>
      <c r="O1653" s="6">
        <f t="shared" si="103"/>
        <v>100.75</v>
      </c>
      <c r="P1653" t="s">
        <v>8280</v>
      </c>
      <c r="Q1653" t="s">
        <v>8301</v>
      </c>
      <c r="R1653" s="10">
        <f t="shared" si="100"/>
        <v>40625.692361111105</v>
      </c>
      <c r="S1653" s="10">
        <f t="shared" si="101"/>
        <v>40659.082638888889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2"/>
        <v>100.66666666666666</v>
      </c>
      <c r="O1654" s="6">
        <f t="shared" si="103"/>
        <v>64.714285714285708</v>
      </c>
      <c r="P1654" t="s">
        <v>8280</v>
      </c>
      <c r="Q1654" t="s">
        <v>8301</v>
      </c>
      <c r="R1654" s="10">
        <f t="shared" si="100"/>
        <v>41572.284641203703</v>
      </c>
      <c r="S1654" s="10">
        <f t="shared" si="101"/>
        <v>41602.326307870368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2"/>
        <v>174.2304</v>
      </c>
      <c r="O1655" s="6">
        <f t="shared" si="103"/>
        <v>51.854285714285716</v>
      </c>
      <c r="P1655" t="s">
        <v>8280</v>
      </c>
      <c r="Q1655" t="s">
        <v>8301</v>
      </c>
      <c r="R1655" s="10">
        <f t="shared" si="100"/>
        <v>40626.626111111109</v>
      </c>
      <c r="S1655" s="10">
        <f t="shared" si="101"/>
        <v>40657.626111111109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2"/>
        <v>119.90909090909089</v>
      </c>
      <c r="O1656" s="6">
        <f t="shared" si="103"/>
        <v>38.794117647058826</v>
      </c>
      <c r="P1656" t="s">
        <v>8280</v>
      </c>
      <c r="Q1656" t="s">
        <v>8301</v>
      </c>
      <c r="R1656" s="10">
        <f t="shared" si="100"/>
        <v>40987.682407407403</v>
      </c>
      <c r="S1656" s="10">
        <f t="shared" si="101"/>
        <v>41017.682407407403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2"/>
        <v>142.86666666666667</v>
      </c>
      <c r="O1657" s="6">
        <f t="shared" si="103"/>
        <v>44.645833333333336</v>
      </c>
      <c r="P1657" t="s">
        <v>8280</v>
      </c>
      <c r="Q1657" t="s">
        <v>8301</v>
      </c>
      <c r="R1657" s="10">
        <f t="shared" si="100"/>
        <v>40974.583564814813</v>
      </c>
      <c r="S1657" s="10">
        <f t="shared" si="101"/>
        <v>41004.541898148142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2"/>
        <v>100.33493333333334</v>
      </c>
      <c r="O1658" s="6">
        <f t="shared" si="103"/>
        <v>156.77333333333334</v>
      </c>
      <c r="P1658" t="s">
        <v>8280</v>
      </c>
      <c r="Q1658" t="s">
        <v>8301</v>
      </c>
      <c r="R1658" s="10">
        <f t="shared" si="100"/>
        <v>41226.720509259256</v>
      </c>
      <c r="S1658" s="10">
        <f t="shared" si="101"/>
        <v>41256.720509259256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2"/>
        <v>104.93380000000001</v>
      </c>
      <c r="O1659" s="6">
        <f t="shared" si="103"/>
        <v>118.70339366515837</v>
      </c>
      <c r="P1659" t="s">
        <v>8280</v>
      </c>
      <c r="Q1659" t="s">
        <v>8301</v>
      </c>
      <c r="R1659" s="10">
        <f t="shared" si="100"/>
        <v>41023.573703703703</v>
      </c>
      <c r="S1659" s="10">
        <f t="shared" si="101"/>
        <v>41053.573703703703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2"/>
        <v>132.23333333333335</v>
      </c>
      <c r="O1660" s="6">
        <f t="shared" si="103"/>
        <v>74.149532710280369</v>
      </c>
      <c r="P1660" t="s">
        <v>8280</v>
      </c>
      <c r="Q1660" t="s">
        <v>8301</v>
      </c>
      <c r="R1660" s="10">
        <f t="shared" si="100"/>
        <v>41223.013506944444</v>
      </c>
      <c r="S1660" s="10">
        <f t="shared" si="101"/>
        <v>41261.388888888883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2"/>
        <v>112.79999999999998</v>
      </c>
      <c r="O1661" s="6">
        <f t="shared" si="103"/>
        <v>12.533333333333333</v>
      </c>
      <c r="P1661" t="s">
        <v>8280</v>
      </c>
      <c r="Q1661" t="s">
        <v>8301</v>
      </c>
      <c r="R1661" s="10">
        <f t="shared" si="100"/>
        <v>41596.705104166664</v>
      </c>
      <c r="S1661" s="10">
        <f t="shared" si="101"/>
        <v>41625.291666666664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2"/>
        <v>1253.75</v>
      </c>
      <c r="O1662" s="6">
        <f t="shared" si="103"/>
        <v>27.861111111111111</v>
      </c>
      <c r="P1662" t="s">
        <v>8280</v>
      </c>
      <c r="Q1662" t="s">
        <v>8301</v>
      </c>
      <c r="R1662" s="10">
        <f t="shared" si="100"/>
        <v>42459.485532407409</v>
      </c>
      <c r="S1662" s="10">
        <f t="shared" si="101"/>
        <v>42490.707638888889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2"/>
        <v>102.50632911392405</v>
      </c>
      <c r="O1663" s="6">
        <f t="shared" si="103"/>
        <v>80.178217821782184</v>
      </c>
      <c r="P1663" t="s">
        <v>8280</v>
      </c>
      <c r="Q1663" t="s">
        <v>8301</v>
      </c>
      <c r="R1663" s="10">
        <f t="shared" si="100"/>
        <v>42343.789710648147</v>
      </c>
      <c r="S1663" s="10">
        <f t="shared" si="101"/>
        <v>42386.666666666664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2"/>
        <v>102.6375</v>
      </c>
      <c r="O1664" s="6">
        <f t="shared" si="103"/>
        <v>132.43548387096774</v>
      </c>
      <c r="P1664" t="s">
        <v>8280</v>
      </c>
      <c r="Q1664" t="s">
        <v>8301</v>
      </c>
      <c r="R1664" s="10">
        <f t="shared" si="100"/>
        <v>40847.99</v>
      </c>
      <c r="S1664" s="10">
        <f t="shared" si="101"/>
        <v>40908.031666666662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2"/>
        <v>108</v>
      </c>
      <c r="O1665" s="6">
        <f t="shared" si="103"/>
        <v>33.75</v>
      </c>
      <c r="P1665" t="s">
        <v>8280</v>
      </c>
      <c r="Q1665" t="s">
        <v>8301</v>
      </c>
      <c r="R1665" s="10">
        <f t="shared" si="100"/>
        <v>42005.813738425924</v>
      </c>
      <c r="S1665" s="10">
        <f t="shared" si="101"/>
        <v>42035.813738425924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2"/>
        <v>122.40879999999999</v>
      </c>
      <c r="O1666" s="6">
        <f t="shared" si="103"/>
        <v>34.384494382022467</v>
      </c>
      <c r="P1666" t="s">
        <v>8280</v>
      </c>
      <c r="Q1666" t="s">
        <v>8301</v>
      </c>
      <c r="R1666" s="10">
        <f t="shared" ref="R1666:R1729" si="104">(J1666/86400)+25569+(-5/24)</f>
        <v>40939.553449074076</v>
      </c>
      <c r="S1666" s="10">
        <f t="shared" ref="S1666:S1729" si="105">(I1666/86400)+25569+(-5/24)</f>
        <v>40983.957638888889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6">E1667/D1667*100</f>
        <v>119.45714285714286</v>
      </c>
      <c r="O1667" s="6">
        <f t="shared" ref="O1667:O1730" si="107">E1667/L1667</f>
        <v>44.956989247311824</v>
      </c>
      <c r="P1667" t="s">
        <v>8280</v>
      </c>
      <c r="Q1667" t="s">
        <v>8301</v>
      </c>
      <c r="R1667" s="10">
        <f t="shared" si="104"/>
        <v>40564.441122685181</v>
      </c>
      <c r="S1667" s="10">
        <f t="shared" si="105"/>
        <v>40595.916666666664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6"/>
        <v>160.88</v>
      </c>
      <c r="O1668" s="6">
        <f t="shared" si="107"/>
        <v>41.04081632653061</v>
      </c>
      <c r="P1668" t="s">
        <v>8280</v>
      </c>
      <c r="Q1668" t="s">
        <v>8301</v>
      </c>
      <c r="R1668" s="10">
        <f t="shared" si="104"/>
        <v>41331.04482638889</v>
      </c>
      <c r="S1668" s="10">
        <f t="shared" si="105"/>
        <v>41361.003159722219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6"/>
        <v>126.85294117647059</v>
      </c>
      <c r="O1669" s="6">
        <f t="shared" si="107"/>
        <v>52.597560975609753</v>
      </c>
      <c r="P1669" t="s">
        <v>8280</v>
      </c>
      <c r="Q1669" t="s">
        <v>8301</v>
      </c>
      <c r="R1669" s="10">
        <f t="shared" si="104"/>
        <v>41681.862245370365</v>
      </c>
      <c r="S1669" s="10">
        <f t="shared" si="105"/>
        <v>41709.082638888889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6"/>
        <v>102.6375</v>
      </c>
      <c r="O1670" s="6">
        <f t="shared" si="107"/>
        <v>70.784482758620683</v>
      </c>
      <c r="P1670" t="s">
        <v>8280</v>
      </c>
      <c r="Q1670" t="s">
        <v>8301</v>
      </c>
      <c r="R1670" s="10">
        <f t="shared" si="104"/>
        <v>40844.941423611112</v>
      </c>
      <c r="S1670" s="10">
        <f t="shared" si="105"/>
        <v>40874.983090277776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6"/>
        <v>139.75</v>
      </c>
      <c r="O1671" s="6">
        <f t="shared" si="107"/>
        <v>53.75</v>
      </c>
      <c r="P1671" t="s">
        <v>8280</v>
      </c>
      <c r="Q1671" t="s">
        <v>8301</v>
      </c>
      <c r="R1671" s="10">
        <f t="shared" si="104"/>
        <v>42461.676805555551</v>
      </c>
      <c r="S1671" s="10">
        <f t="shared" si="105"/>
        <v>42521.676805555551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6"/>
        <v>102.60000000000001</v>
      </c>
      <c r="O1672" s="6">
        <f t="shared" si="107"/>
        <v>44.608695652173914</v>
      </c>
      <c r="P1672" t="s">
        <v>8280</v>
      </c>
      <c r="Q1672" t="s">
        <v>8301</v>
      </c>
      <c r="R1672" s="10">
        <f t="shared" si="104"/>
        <v>40313.722210648142</v>
      </c>
      <c r="S1672" s="10">
        <f t="shared" si="105"/>
        <v>40363.958333333328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6"/>
        <v>100.67349999999999</v>
      </c>
      <c r="O1673" s="6">
        <f t="shared" si="107"/>
        <v>26.148961038961041</v>
      </c>
      <c r="P1673" t="s">
        <v>8280</v>
      </c>
      <c r="Q1673" t="s">
        <v>8301</v>
      </c>
      <c r="R1673" s="10">
        <f t="shared" si="104"/>
        <v>42553.335810185185</v>
      </c>
      <c r="S1673" s="10">
        <f t="shared" si="105"/>
        <v>42583.335810185185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6"/>
        <v>112.94117647058823</v>
      </c>
      <c r="O1674" s="6">
        <f t="shared" si="107"/>
        <v>39.183673469387756</v>
      </c>
      <c r="P1674" t="s">
        <v>8280</v>
      </c>
      <c r="Q1674" t="s">
        <v>8301</v>
      </c>
      <c r="R1674" s="10">
        <f t="shared" si="104"/>
        <v>41034.448263888888</v>
      </c>
      <c r="S1674" s="10">
        <f t="shared" si="105"/>
        <v>41064.448263888888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6"/>
        <v>128.09523809523807</v>
      </c>
      <c r="O1675" s="6">
        <f t="shared" si="107"/>
        <v>45.593220338983052</v>
      </c>
      <c r="P1675" t="s">
        <v>8280</v>
      </c>
      <c r="Q1675" t="s">
        <v>8301</v>
      </c>
      <c r="R1675" s="10">
        <f t="shared" si="104"/>
        <v>42039.670046296298</v>
      </c>
      <c r="S1675" s="10">
        <f t="shared" si="105"/>
        <v>42069.670046296298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6"/>
        <v>201.7</v>
      </c>
      <c r="O1676" s="6">
        <f t="shared" si="107"/>
        <v>89.247787610619469</v>
      </c>
      <c r="P1676" t="s">
        <v>8280</v>
      </c>
      <c r="Q1676" t="s">
        <v>8301</v>
      </c>
      <c r="R1676" s="10">
        <f t="shared" si="104"/>
        <v>42569.397060185183</v>
      </c>
      <c r="S1676" s="10">
        <f t="shared" si="105"/>
        <v>42600.082638888889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6"/>
        <v>137.416</v>
      </c>
      <c r="O1677" s="6">
        <f t="shared" si="107"/>
        <v>40.416470588235299</v>
      </c>
      <c r="P1677" t="s">
        <v>8280</v>
      </c>
      <c r="Q1677" t="s">
        <v>8301</v>
      </c>
      <c r="R1677" s="10">
        <f t="shared" si="104"/>
        <v>40802.524768518517</v>
      </c>
      <c r="S1677" s="10">
        <f t="shared" si="105"/>
        <v>40832.710416666661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6"/>
        <v>115.33333333333333</v>
      </c>
      <c r="O1678" s="6">
        <f t="shared" si="107"/>
        <v>82.38095238095238</v>
      </c>
      <c r="P1678" t="s">
        <v>8280</v>
      </c>
      <c r="Q1678" t="s">
        <v>8301</v>
      </c>
      <c r="R1678" s="10">
        <f t="shared" si="104"/>
        <v>40973.517905092587</v>
      </c>
      <c r="S1678" s="10">
        <f t="shared" si="105"/>
        <v>41019.957638888889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6"/>
        <v>111.66666666666667</v>
      </c>
      <c r="O1679" s="6">
        <f t="shared" si="107"/>
        <v>159.52380952380952</v>
      </c>
      <c r="P1679" t="s">
        <v>8280</v>
      </c>
      <c r="Q1679" t="s">
        <v>8301</v>
      </c>
      <c r="R1679" s="10">
        <f t="shared" si="104"/>
        <v>42416.198796296296</v>
      </c>
      <c r="S1679" s="10">
        <f t="shared" si="105"/>
        <v>42476.040972222218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6"/>
        <v>118.39999999999999</v>
      </c>
      <c r="O1680" s="6">
        <f t="shared" si="107"/>
        <v>36.244897959183675</v>
      </c>
      <c r="P1680" t="s">
        <v>8280</v>
      </c>
      <c r="Q1680" t="s">
        <v>8301</v>
      </c>
      <c r="R1680" s="10">
        <f t="shared" si="104"/>
        <v>41662.646655092591</v>
      </c>
      <c r="S1680" s="10">
        <f t="shared" si="105"/>
        <v>41676.646655092591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6"/>
        <v>175</v>
      </c>
      <c r="O1681" s="6">
        <f t="shared" si="107"/>
        <v>62.5</v>
      </c>
      <c r="P1681" t="s">
        <v>8280</v>
      </c>
      <c r="Q1681" t="s">
        <v>8301</v>
      </c>
      <c r="R1681" s="10">
        <f t="shared" si="104"/>
        <v>40722.860474537032</v>
      </c>
      <c r="S1681" s="10">
        <f t="shared" si="105"/>
        <v>40745.860474537032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6"/>
        <v>117.5</v>
      </c>
      <c r="O1682" s="6">
        <f t="shared" si="107"/>
        <v>47</v>
      </c>
      <c r="P1682" t="s">
        <v>8280</v>
      </c>
      <c r="Q1682" t="s">
        <v>8301</v>
      </c>
      <c r="R1682" s="10">
        <f t="shared" si="104"/>
        <v>41802.549386574072</v>
      </c>
      <c r="S1682" s="10">
        <f t="shared" si="105"/>
        <v>41832.549386574072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6"/>
        <v>101.42212307692309</v>
      </c>
      <c r="O1683" s="6">
        <f t="shared" si="107"/>
        <v>74.575090497737563</v>
      </c>
      <c r="P1683" t="s">
        <v>8280</v>
      </c>
      <c r="Q1683" t="s">
        <v>8302</v>
      </c>
      <c r="R1683" s="10">
        <f t="shared" si="104"/>
        <v>42773.91300925926</v>
      </c>
      <c r="S1683" s="10">
        <f t="shared" si="105"/>
        <v>42822.874999999993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6"/>
        <v>0</v>
      </c>
      <c r="O1684" s="6" t="e">
        <f t="shared" si="107"/>
        <v>#DIV/0!</v>
      </c>
      <c r="P1684" t="s">
        <v>8280</v>
      </c>
      <c r="Q1684" t="s">
        <v>8302</v>
      </c>
      <c r="R1684" s="10">
        <f t="shared" si="104"/>
        <v>42779.005324074074</v>
      </c>
      <c r="S1684" s="10">
        <f t="shared" si="105"/>
        <v>42838.963657407403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6"/>
        <v>21.714285714285715</v>
      </c>
      <c r="O1685" s="6">
        <f t="shared" si="107"/>
        <v>76</v>
      </c>
      <c r="P1685" t="s">
        <v>8280</v>
      </c>
      <c r="Q1685" t="s">
        <v>8302</v>
      </c>
      <c r="R1685" s="10">
        <f t="shared" si="104"/>
        <v>42808.57335648148</v>
      </c>
      <c r="S1685" s="10">
        <f t="shared" si="105"/>
        <v>42832.57335648148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6"/>
        <v>109.125</v>
      </c>
      <c r="O1686" s="6">
        <f t="shared" si="107"/>
        <v>86.43564356435644</v>
      </c>
      <c r="P1686" t="s">
        <v>8280</v>
      </c>
      <c r="Q1686" t="s">
        <v>8302</v>
      </c>
      <c r="R1686" s="10">
        <f t="shared" si="104"/>
        <v>42783.606956018521</v>
      </c>
      <c r="S1686" s="10">
        <f t="shared" si="105"/>
        <v>42811.565289351849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6"/>
        <v>102.85714285714285</v>
      </c>
      <c r="O1687" s="6">
        <f t="shared" si="107"/>
        <v>24</v>
      </c>
      <c r="P1687" t="s">
        <v>8280</v>
      </c>
      <c r="Q1687" t="s">
        <v>8302</v>
      </c>
      <c r="R1687" s="10">
        <f t="shared" si="104"/>
        <v>42788.041932870365</v>
      </c>
      <c r="S1687" s="10">
        <f t="shared" si="105"/>
        <v>42818.0002662037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6"/>
        <v>0.36</v>
      </c>
      <c r="O1688" s="6">
        <f t="shared" si="107"/>
        <v>18</v>
      </c>
      <c r="P1688" t="s">
        <v>8280</v>
      </c>
      <c r="Q1688" t="s">
        <v>8302</v>
      </c>
      <c r="R1688" s="10">
        <f t="shared" si="104"/>
        <v>42792.635636574072</v>
      </c>
      <c r="S1688" s="10">
        <f t="shared" si="105"/>
        <v>42852.593969907401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6"/>
        <v>31.25</v>
      </c>
      <c r="O1689" s="6">
        <f t="shared" si="107"/>
        <v>80.128205128205124</v>
      </c>
      <c r="P1689" t="s">
        <v>8280</v>
      </c>
      <c r="Q1689" t="s">
        <v>8302</v>
      </c>
      <c r="R1689" s="10">
        <f t="shared" si="104"/>
        <v>42801.838483796295</v>
      </c>
      <c r="S1689" s="10">
        <f t="shared" si="105"/>
        <v>42835.635416666664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6"/>
        <v>44.3</v>
      </c>
      <c r="O1690" s="6">
        <f t="shared" si="107"/>
        <v>253.14285714285714</v>
      </c>
      <c r="P1690" t="s">
        <v>8280</v>
      </c>
      <c r="Q1690" t="s">
        <v>8302</v>
      </c>
      <c r="R1690" s="10">
        <f t="shared" si="104"/>
        <v>42804.326319444437</v>
      </c>
      <c r="S1690" s="10">
        <f t="shared" si="105"/>
        <v>42834.28465277778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6"/>
        <v>100</v>
      </c>
      <c r="O1691" s="6">
        <f t="shared" si="107"/>
        <v>171.42857142857142</v>
      </c>
      <c r="P1691" t="s">
        <v>8280</v>
      </c>
      <c r="Q1691" t="s">
        <v>8302</v>
      </c>
      <c r="R1691" s="10">
        <f t="shared" si="104"/>
        <v>42780.734143518515</v>
      </c>
      <c r="S1691" s="10">
        <f t="shared" si="105"/>
        <v>42810.692476851851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6"/>
        <v>25.4</v>
      </c>
      <c r="O1692" s="6">
        <f t="shared" si="107"/>
        <v>57.727272727272727</v>
      </c>
      <c r="P1692" t="s">
        <v>8280</v>
      </c>
      <c r="Q1692" t="s">
        <v>8302</v>
      </c>
      <c r="R1692" s="10">
        <f t="shared" si="104"/>
        <v>42801.222708333335</v>
      </c>
      <c r="S1692" s="10">
        <f t="shared" si="105"/>
        <v>42831.181041666663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6"/>
        <v>33.473333333333329</v>
      </c>
      <c r="O1693" s="6">
        <f t="shared" si="107"/>
        <v>264.26315789473682</v>
      </c>
      <c r="P1693" t="s">
        <v>8280</v>
      </c>
      <c r="Q1693" t="s">
        <v>8302</v>
      </c>
      <c r="R1693" s="10">
        <f t="shared" si="104"/>
        <v>42795.493148148147</v>
      </c>
      <c r="S1693" s="10">
        <f t="shared" si="105"/>
        <v>42827.833333333336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6"/>
        <v>47.8</v>
      </c>
      <c r="O1694" s="6">
        <f t="shared" si="107"/>
        <v>159.33333333333334</v>
      </c>
      <c r="P1694" t="s">
        <v>8280</v>
      </c>
      <c r="Q1694" t="s">
        <v>8302</v>
      </c>
      <c r="R1694" s="10">
        <f t="shared" si="104"/>
        <v>42787.94290509259</v>
      </c>
      <c r="S1694" s="10">
        <f t="shared" si="105"/>
        <v>42820.790972222218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6"/>
        <v>9.3333333333333339</v>
      </c>
      <c r="O1695" s="6">
        <f t="shared" si="107"/>
        <v>35</v>
      </c>
      <c r="P1695" t="s">
        <v>8280</v>
      </c>
      <c r="Q1695" t="s">
        <v>8302</v>
      </c>
      <c r="R1695" s="10">
        <f t="shared" si="104"/>
        <v>42803.711944444447</v>
      </c>
      <c r="S1695" s="10">
        <f t="shared" si="105"/>
        <v>42834.624999999993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6"/>
        <v>0.05</v>
      </c>
      <c r="O1696" s="6">
        <f t="shared" si="107"/>
        <v>5</v>
      </c>
      <c r="P1696" t="s">
        <v>8280</v>
      </c>
      <c r="Q1696" t="s">
        <v>8302</v>
      </c>
      <c r="R1696" s="10">
        <f t="shared" si="104"/>
        <v>42791.461504629631</v>
      </c>
      <c r="S1696" s="10">
        <f t="shared" si="105"/>
        <v>42820.98333333333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6"/>
        <v>11.708333333333334</v>
      </c>
      <c r="O1697" s="6">
        <f t="shared" si="107"/>
        <v>61.086956521739133</v>
      </c>
      <c r="P1697" t="s">
        <v>8280</v>
      </c>
      <c r="Q1697" t="s">
        <v>8302</v>
      </c>
      <c r="R1697" s="10">
        <f t="shared" si="104"/>
        <v>42800.823078703703</v>
      </c>
      <c r="S1697" s="10">
        <f t="shared" si="105"/>
        <v>42834.833333333336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6"/>
        <v>0</v>
      </c>
      <c r="O1698" s="6" t="e">
        <f t="shared" si="107"/>
        <v>#DIV/0!</v>
      </c>
      <c r="P1698" t="s">
        <v>8280</v>
      </c>
      <c r="Q1698" t="s">
        <v>8302</v>
      </c>
      <c r="R1698" s="10">
        <f t="shared" si="104"/>
        <v>42795.861238425925</v>
      </c>
      <c r="S1698" s="10">
        <f t="shared" si="105"/>
        <v>42825.819571759253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6"/>
        <v>20.208000000000002</v>
      </c>
      <c r="O1699" s="6">
        <f t="shared" si="107"/>
        <v>114.81818181818181</v>
      </c>
      <c r="P1699" t="s">
        <v>8280</v>
      </c>
      <c r="Q1699" t="s">
        <v>8302</v>
      </c>
      <c r="R1699" s="10">
        <f t="shared" si="104"/>
        <v>42804.824629629627</v>
      </c>
      <c r="S1699" s="10">
        <f t="shared" si="105"/>
        <v>42834.782962962963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6"/>
        <v>0</v>
      </c>
      <c r="O1700" s="6" t="e">
        <f t="shared" si="107"/>
        <v>#DIV/0!</v>
      </c>
      <c r="P1700" t="s">
        <v>8280</v>
      </c>
      <c r="Q1700" t="s">
        <v>8302</v>
      </c>
      <c r="R1700" s="10">
        <f t="shared" si="104"/>
        <v>42795.999537037038</v>
      </c>
      <c r="S1700" s="10">
        <f t="shared" si="105"/>
        <v>42819.939583333333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6"/>
        <v>4.2311459353574925</v>
      </c>
      <c r="O1701" s="6">
        <f t="shared" si="107"/>
        <v>54</v>
      </c>
      <c r="P1701" t="s">
        <v>8280</v>
      </c>
      <c r="Q1701" t="s">
        <v>8302</v>
      </c>
      <c r="R1701" s="10">
        <f t="shared" si="104"/>
        <v>42806.655613425923</v>
      </c>
      <c r="S1701" s="10">
        <f t="shared" si="105"/>
        <v>42836.655613425923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6"/>
        <v>26.06</v>
      </c>
      <c r="O1702" s="6">
        <f t="shared" si="107"/>
        <v>65.974683544303801</v>
      </c>
      <c r="P1702" t="s">
        <v>8280</v>
      </c>
      <c r="Q1702" t="s">
        <v>8302</v>
      </c>
      <c r="R1702" s="10">
        <f t="shared" si="104"/>
        <v>42795.863310185181</v>
      </c>
      <c r="S1702" s="10">
        <f t="shared" si="105"/>
        <v>42825.958333333336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6"/>
        <v>0.19801980198019803</v>
      </c>
      <c r="O1703" s="6">
        <f t="shared" si="107"/>
        <v>5</v>
      </c>
      <c r="P1703" t="s">
        <v>8280</v>
      </c>
      <c r="Q1703" t="s">
        <v>8302</v>
      </c>
      <c r="R1703" s="10">
        <f t="shared" si="104"/>
        <v>41989.456076388888</v>
      </c>
      <c r="S1703" s="10">
        <f t="shared" si="105"/>
        <v>42019.456076388888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6"/>
        <v>6.0606060606060606E-3</v>
      </c>
      <c r="O1704" s="6">
        <f t="shared" si="107"/>
        <v>1</v>
      </c>
      <c r="P1704" t="s">
        <v>8280</v>
      </c>
      <c r="Q1704" t="s">
        <v>8302</v>
      </c>
      <c r="R1704" s="10">
        <f t="shared" si="104"/>
        <v>42063.661458333336</v>
      </c>
      <c r="S1704" s="10">
        <f t="shared" si="105"/>
        <v>42093.619791666664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6"/>
        <v>1.02</v>
      </c>
      <c r="O1705" s="6">
        <f t="shared" si="107"/>
        <v>25.5</v>
      </c>
      <c r="P1705" t="s">
        <v>8280</v>
      </c>
      <c r="Q1705" t="s">
        <v>8302</v>
      </c>
      <c r="R1705" s="10">
        <f t="shared" si="104"/>
        <v>42187.073344907403</v>
      </c>
      <c r="S1705" s="10">
        <f t="shared" si="105"/>
        <v>42247.073344907403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6"/>
        <v>65.100000000000009</v>
      </c>
      <c r="O1706" s="6">
        <f t="shared" si="107"/>
        <v>118.36363636363636</v>
      </c>
      <c r="P1706" t="s">
        <v>8280</v>
      </c>
      <c r="Q1706" t="s">
        <v>8302</v>
      </c>
      <c r="R1706" s="10">
        <f t="shared" si="104"/>
        <v>42020.931400462963</v>
      </c>
      <c r="S1706" s="10">
        <f t="shared" si="105"/>
        <v>42050.931400462963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6"/>
        <v>0</v>
      </c>
      <c r="O1707" s="6" t="e">
        <f t="shared" si="107"/>
        <v>#DIV/0!</v>
      </c>
      <c r="P1707" t="s">
        <v>8280</v>
      </c>
      <c r="Q1707" t="s">
        <v>8302</v>
      </c>
      <c r="R1707" s="10">
        <f t="shared" si="104"/>
        <v>42244.808402777773</v>
      </c>
      <c r="S1707" s="10">
        <f t="shared" si="105"/>
        <v>42256.458333333336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6"/>
        <v>0</v>
      </c>
      <c r="O1708" s="6" t="e">
        <f t="shared" si="107"/>
        <v>#DIV/0!</v>
      </c>
      <c r="P1708" t="s">
        <v>8280</v>
      </c>
      <c r="Q1708" t="s">
        <v>8302</v>
      </c>
      <c r="R1708" s="10">
        <f t="shared" si="104"/>
        <v>42179.098055555551</v>
      </c>
      <c r="S1708" s="10">
        <f t="shared" si="105"/>
        <v>42239.098055555551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6"/>
        <v>9.74</v>
      </c>
      <c r="O1709" s="6">
        <f t="shared" si="107"/>
        <v>54.111111111111114</v>
      </c>
      <c r="P1709" t="s">
        <v>8280</v>
      </c>
      <c r="Q1709" t="s">
        <v>8302</v>
      </c>
      <c r="R1709" s="10">
        <f t="shared" si="104"/>
        <v>42427.512673611105</v>
      </c>
      <c r="S1709" s="10">
        <f t="shared" si="105"/>
        <v>42457.471006944441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6"/>
        <v>0</v>
      </c>
      <c r="O1710" s="6" t="e">
        <f t="shared" si="107"/>
        <v>#DIV/0!</v>
      </c>
      <c r="P1710" t="s">
        <v>8280</v>
      </c>
      <c r="Q1710" t="s">
        <v>8302</v>
      </c>
      <c r="R1710" s="10">
        <f t="shared" si="104"/>
        <v>42451.658634259256</v>
      </c>
      <c r="S1710" s="10">
        <f t="shared" si="105"/>
        <v>42491.658634259256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6"/>
        <v>4.8571428571428568</v>
      </c>
      <c r="O1711" s="6">
        <f t="shared" si="107"/>
        <v>21.25</v>
      </c>
      <c r="P1711" t="s">
        <v>8280</v>
      </c>
      <c r="Q1711" t="s">
        <v>8302</v>
      </c>
      <c r="R1711" s="10">
        <f t="shared" si="104"/>
        <v>41841.355486111112</v>
      </c>
      <c r="S1711" s="10">
        <f t="shared" si="105"/>
        <v>41882.610416666663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6"/>
        <v>0.67999999999999994</v>
      </c>
      <c r="O1712" s="6">
        <f t="shared" si="107"/>
        <v>34</v>
      </c>
      <c r="P1712" t="s">
        <v>8280</v>
      </c>
      <c r="Q1712" t="s">
        <v>8302</v>
      </c>
      <c r="R1712" s="10">
        <f t="shared" si="104"/>
        <v>42341.382962962962</v>
      </c>
      <c r="S1712" s="10">
        <f t="shared" si="105"/>
        <v>42387.333333333336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6"/>
        <v>10.5</v>
      </c>
      <c r="O1713" s="6">
        <f t="shared" si="107"/>
        <v>525</v>
      </c>
      <c r="P1713" t="s">
        <v>8280</v>
      </c>
      <c r="Q1713" t="s">
        <v>8302</v>
      </c>
      <c r="R1713" s="10">
        <f t="shared" si="104"/>
        <v>41852.437893518516</v>
      </c>
      <c r="S1713" s="10">
        <f t="shared" si="105"/>
        <v>41883.437893518516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6"/>
        <v>0</v>
      </c>
      <c r="O1714" s="6" t="e">
        <f t="shared" si="107"/>
        <v>#DIV/0!</v>
      </c>
      <c r="P1714" t="s">
        <v>8280</v>
      </c>
      <c r="Q1714" t="s">
        <v>8302</v>
      </c>
      <c r="R1714" s="10">
        <f t="shared" si="104"/>
        <v>42125.705474537033</v>
      </c>
      <c r="S1714" s="10">
        <f t="shared" si="105"/>
        <v>42185.705474537033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6"/>
        <v>1.6666666666666667</v>
      </c>
      <c r="O1715" s="6">
        <f t="shared" si="107"/>
        <v>50</v>
      </c>
      <c r="P1715" t="s">
        <v>8280</v>
      </c>
      <c r="Q1715" t="s">
        <v>8302</v>
      </c>
      <c r="R1715" s="10">
        <f t="shared" si="104"/>
        <v>41887.592731481483</v>
      </c>
      <c r="S1715" s="10">
        <f t="shared" si="105"/>
        <v>41917.592731481483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6"/>
        <v>7.8680000000000003</v>
      </c>
      <c r="O1716" s="6">
        <f t="shared" si="107"/>
        <v>115.70588235294117</v>
      </c>
      <c r="P1716" t="s">
        <v>8280</v>
      </c>
      <c r="Q1716" t="s">
        <v>8302</v>
      </c>
      <c r="R1716" s="10">
        <f t="shared" si="104"/>
        <v>42095.710196759253</v>
      </c>
      <c r="S1716" s="10">
        <f t="shared" si="105"/>
        <v>42125.710196759253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6"/>
        <v>0.22</v>
      </c>
      <c r="O1717" s="6">
        <f t="shared" si="107"/>
        <v>5.5</v>
      </c>
      <c r="P1717" t="s">
        <v>8280</v>
      </c>
      <c r="Q1717" t="s">
        <v>8302</v>
      </c>
      <c r="R1717" s="10">
        <f t="shared" si="104"/>
        <v>42064.009085648147</v>
      </c>
      <c r="S1717" s="10">
        <f t="shared" si="105"/>
        <v>42093.931944444441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6"/>
        <v>7.5</v>
      </c>
      <c r="O1718" s="6">
        <f t="shared" si="107"/>
        <v>50</v>
      </c>
      <c r="P1718" t="s">
        <v>8280</v>
      </c>
      <c r="Q1718" t="s">
        <v>8302</v>
      </c>
      <c r="R1718" s="10">
        <f t="shared" si="104"/>
        <v>42673.369201388887</v>
      </c>
      <c r="S1718" s="10">
        <f t="shared" si="105"/>
        <v>42713.410868055558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6"/>
        <v>42.725880551301685</v>
      </c>
      <c r="O1719" s="6">
        <f t="shared" si="107"/>
        <v>34.024390243902438</v>
      </c>
      <c r="P1719" t="s">
        <v>8280</v>
      </c>
      <c r="Q1719" t="s">
        <v>8302</v>
      </c>
      <c r="R1719" s="10">
        <f t="shared" si="104"/>
        <v>42460.773587962962</v>
      </c>
      <c r="S1719" s="10">
        <f t="shared" si="105"/>
        <v>42480.958333333336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6"/>
        <v>0.2142857142857143</v>
      </c>
      <c r="O1720" s="6">
        <f t="shared" si="107"/>
        <v>37.5</v>
      </c>
      <c r="P1720" t="s">
        <v>8280</v>
      </c>
      <c r="Q1720" t="s">
        <v>8302</v>
      </c>
      <c r="R1720" s="10">
        <f t="shared" si="104"/>
        <v>42460.402187499996</v>
      </c>
      <c r="S1720" s="10">
        <f t="shared" si="105"/>
        <v>42503.999305555553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6"/>
        <v>0.87500000000000011</v>
      </c>
      <c r="O1721" s="6">
        <f t="shared" si="107"/>
        <v>11.666666666666666</v>
      </c>
      <c r="P1721" t="s">
        <v>8280</v>
      </c>
      <c r="Q1721" t="s">
        <v>8302</v>
      </c>
      <c r="R1721" s="10">
        <f t="shared" si="104"/>
        <v>41869.326284722221</v>
      </c>
      <c r="S1721" s="10">
        <f t="shared" si="105"/>
        <v>41899.326284722221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6"/>
        <v>5.625</v>
      </c>
      <c r="O1722" s="6">
        <f t="shared" si="107"/>
        <v>28.125</v>
      </c>
      <c r="P1722" t="s">
        <v>8280</v>
      </c>
      <c r="Q1722" t="s">
        <v>8302</v>
      </c>
      <c r="R1722" s="10">
        <f t="shared" si="104"/>
        <v>41922.574895833335</v>
      </c>
      <c r="S1722" s="10">
        <f t="shared" si="105"/>
        <v>41952.616562499999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6"/>
        <v>0</v>
      </c>
      <c r="O1723" s="6" t="e">
        <f t="shared" si="107"/>
        <v>#DIV/0!</v>
      </c>
      <c r="P1723" t="s">
        <v>8280</v>
      </c>
      <c r="Q1723" t="s">
        <v>8302</v>
      </c>
      <c r="R1723" s="10">
        <f t="shared" si="104"/>
        <v>42319.25304398148</v>
      </c>
      <c r="S1723" s="10">
        <f t="shared" si="105"/>
        <v>42349.25304398148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6"/>
        <v>3.4722222222222224E-2</v>
      </c>
      <c r="O1724" s="6">
        <f t="shared" si="107"/>
        <v>1</v>
      </c>
      <c r="P1724" t="s">
        <v>8280</v>
      </c>
      <c r="Q1724" t="s">
        <v>8302</v>
      </c>
      <c r="R1724" s="10">
        <f t="shared" si="104"/>
        <v>42425.752650462957</v>
      </c>
      <c r="S1724" s="10">
        <f t="shared" si="105"/>
        <v>42462.798611111109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6"/>
        <v>6.5</v>
      </c>
      <c r="O1725" s="6">
        <f t="shared" si="107"/>
        <v>216.66666666666666</v>
      </c>
      <c r="P1725" t="s">
        <v>8280</v>
      </c>
      <c r="Q1725" t="s">
        <v>8302</v>
      </c>
      <c r="R1725" s="10">
        <f t="shared" si="104"/>
        <v>42129.617071759254</v>
      </c>
      <c r="S1725" s="10">
        <f t="shared" si="105"/>
        <v>42186.041666666664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6"/>
        <v>0.58333333333333337</v>
      </c>
      <c r="O1726" s="6">
        <f t="shared" si="107"/>
        <v>8.75</v>
      </c>
      <c r="P1726" t="s">
        <v>8280</v>
      </c>
      <c r="Q1726" t="s">
        <v>8302</v>
      </c>
      <c r="R1726" s="10">
        <f t="shared" si="104"/>
        <v>41912.724097222221</v>
      </c>
      <c r="S1726" s="10">
        <f t="shared" si="105"/>
        <v>41942.724097222221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6"/>
        <v>10.181818181818182</v>
      </c>
      <c r="O1727" s="6">
        <f t="shared" si="107"/>
        <v>62.222222222222221</v>
      </c>
      <c r="P1727" t="s">
        <v>8280</v>
      </c>
      <c r="Q1727" t="s">
        <v>8302</v>
      </c>
      <c r="R1727" s="10">
        <f t="shared" si="104"/>
        <v>41845.759826388887</v>
      </c>
      <c r="S1727" s="10">
        <f t="shared" si="105"/>
        <v>41875.759826388887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6"/>
        <v>33.784615384615385</v>
      </c>
      <c r="O1728" s="6">
        <f t="shared" si="107"/>
        <v>137.25</v>
      </c>
      <c r="P1728" t="s">
        <v>8280</v>
      </c>
      <c r="Q1728" t="s">
        <v>8302</v>
      </c>
      <c r="R1728" s="10">
        <f t="shared" si="104"/>
        <v>41788.711388888885</v>
      </c>
      <c r="S1728" s="10">
        <f t="shared" si="105"/>
        <v>41817.711388888885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6"/>
        <v>3.3333333333333333E-2</v>
      </c>
      <c r="O1729" s="6">
        <f t="shared" si="107"/>
        <v>1</v>
      </c>
      <c r="P1729" t="s">
        <v>8280</v>
      </c>
      <c r="Q1729" t="s">
        <v>8302</v>
      </c>
      <c r="R1729" s="10">
        <f t="shared" si="104"/>
        <v>42044.719641203701</v>
      </c>
      <c r="S1729" s="10">
        <f t="shared" si="105"/>
        <v>42099.249999999993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6"/>
        <v>68.400000000000006</v>
      </c>
      <c r="O1730" s="6">
        <f t="shared" si="107"/>
        <v>122.14285714285714</v>
      </c>
      <c r="P1730" t="s">
        <v>8280</v>
      </c>
      <c r="Q1730" t="s">
        <v>8302</v>
      </c>
      <c r="R1730" s="10">
        <f t="shared" ref="R1730:R1793" si="108">(J1730/86400)+25569+(-5/24)</f>
        <v>42268.417523148142</v>
      </c>
      <c r="S1730" s="10">
        <f t="shared" ref="S1730:S1793" si="109">(I1730/86400)+25569+(-5/24)</f>
        <v>42298.417523148142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10">E1731/D1731*100</f>
        <v>0</v>
      </c>
      <c r="O1731" s="6" t="e">
        <f t="shared" ref="O1731:O1794" si="111">E1731/L1731</f>
        <v>#DIV/0!</v>
      </c>
      <c r="P1731" t="s">
        <v>8280</v>
      </c>
      <c r="Q1731" t="s">
        <v>8302</v>
      </c>
      <c r="R1731" s="10">
        <f t="shared" si="108"/>
        <v>42470.843819444439</v>
      </c>
      <c r="S1731" s="10">
        <f t="shared" si="109"/>
        <v>42530.843819444439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10"/>
        <v>0</v>
      </c>
      <c r="O1732" s="6" t="e">
        <f t="shared" si="111"/>
        <v>#DIV/0!</v>
      </c>
      <c r="P1732" t="s">
        <v>8280</v>
      </c>
      <c r="Q1732" t="s">
        <v>8302</v>
      </c>
      <c r="R1732" s="10">
        <f t="shared" si="108"/>
        <v>42271.879432870366</v>
      </c>
      <c r="S1732" s="10">
        <f t="shared" si="109"/>
        <v>42301.879432870366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10"/>
        <v>0</v>
      </c>
      <c r="O1733" s="6" t="e">
        <f t="shared" si="111"/>
        <v>#DIV/0!</v>
      </c>
      <c r="P1733" t="s">
        <v>8280</v>
      </c>
      <c r="Q1733" t="s">
        <v>8302</v>
      </c>
      <c r="R1733" s="10">
        <f t="shared" si="108"/>
        <v>42152.698518518511</v>
      </c>
      <c r="S1733" s="10">
        <f t="shared" si="109"/>
        <v>42166.416666666664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10"/>
        <v>0</v>
      </c>
      <c r="O1734" s="6" t="e">
        <f t="shared" si="111"/>
        <v>#DIV/0!</v>
      </c>
      <c r="P1734" t="s">
        <v>8280</v>
      </c>
      <c r="Q1734" t="s">
        <v>8302</v>
      </c>
      <c r="R1734" s="10">
        <f t="shared" si="108"/>
        <v>42325.475474537037</v>
      </c>
      <c r="S1734" s="10">
        <f t="shared" si="109"/>
        <v>42384.999999999993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10"/>
        <v>0</v>
      </c>
      <c r="O1735" s="6" t="e">
        <f t="shared" si="111"/>
        <v>#DIV/0!</v>
      </c>
      <c r="P1735" t="s">
        <v>8280</v>
      </c>
      <c r="Q1735" t="s">
        <v>8302</v>
      </c>
      <c r="R1735" s="10">
        <f t="shared" si="108"/>
        <v>42614.467291666668</v>
      </c>
      <c r="S1735" s="10">
        <f t="shared" si="109"/>
        <v>42626.687499999993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10"/>
        <v>2.2222222222222223E-2</v>
      </c>
      <c r="O1736" s="6">
        <f t="shared" si="111"/>
        <v>1</v>
      </c>
      <c r="P1736" t="s">
        <v>8280</v>
      </c>
      <c r="Q1736" t="s">
        <v>8302</v>
      </c>
      <c r="R1736" s="10">
        <f t="shared" si="108"/>
        <v>42101.828194444439</v>
      </c>
      <c r="S1736" s="10">
        <f t="shared" si="109"/>
        <v>42131.828194444439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10"/>
        <v>11</v>
      </c>
      <c r="O1737" s="6">
        <f t="shared" si="111"/>
        <v>55</v>
      </c>
      <c r="P1737" t="s">
        <v>8280</v>
      </c>
      <c r="Q1737" t="s">
        <v>8302</v>
      </c>
      <c r="R1737" s="10">
        <f t="shared" si="108"/>
        <v>42559.605844907404</v>
      </c>
      <c r="S1737" s="10">
        <f t="shared" si="109"/>
        <v>42589.605844907404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10"/>
        <v>0.73333333333333328</v>
      </c>
      <c r="O1738" s="6">
        <f t="shared" si="111"/>
        <v>22</v>
      </c>
      <c r="P1738" t="s">
        <v>8280</v>
      </c>
      <c r="Q1738" t="s">
        <v>8302</v>
      </c>
      <c r="R1738" s="10">
        <f t="shared" si="108"/>
        <v>42286.65315972222</v>
      </c>
      <c r="S1738" s="10">
        <f t="shared" si="109"/>
        <v>42316.694826388884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10"/>
        <v>21.25</v>
      </c>
      <c r="O1739" s="6">
        <f t="shared" si="111"/>
        <v>56.666666666666664</v>
      </c>
      <c r="P1739" t="s">
        <v>8280</v>
      </c>
      <c r="Q1739" t="s">
        <v>8302</v>
      </c>
      <c r="R1739" s="10">
        <f t="shared" si="108"/>
        <v>42175.740648148145</v>
      </c>
      <c r="S1739" s="10">
        <f t="shared" si="109"/>
        <v>42205.740648148145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10"/>
        <v>0.4</v>
      </c>
      <c r="O1740" s="6">
        <f t="shared" si="111"/>
        <v>20</v>
      </c>
      <c r="P1740" t="s">
        <v>8280</v>
      </c>
      <c r="Q1740" t="s">
        <v>8302</v>
      </c>
      <c r="R1740" s="10">
        <f t="shared" si="108"/>
        <v>41884.665995370371</v>
      </c>
      <c r="S1740" s="10">
        <f t="shared" si="109"/>
        <v>41914.665995370371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10"/>
        <v>0.1</v>
      </c>
      <c r="O1741" s="6">
        <f t="shared" si="111"/>
        <v>1</v>
      </c>
      <c r="P1741" t="s">
        <v>8280</v>
      </c>
      <c r="Q1741" t="s">
        <v>8302</v>
      </c>
      <c r="R1741" s="10">
        <f t="shared" si="108"/>
        <v>42435.665879629632</v>
      </c>
      <c r="S1741" s="10">
        <f t="shared" si="109"/>
        <v>42494.624212962961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10"/>
        <v>0</v>
      </c>
      <c r="O1742" s="6" t="e">
        <f t="shared" si="111"/>
        <v>#DIV/0!</v>
      </c>
      <c r="P1742" t="s">
        <v>8280</v>
      </c>
      <c r="Q1742" t="s">
        <v>8302</v>
      </c>
      <c r="R1742" s="10">
        <f t="shared" si="108"/>
        <v>42171.609050925923</v>
      </c>
      <c r="S1742" s="10">
        <f t="shared" si="109"/>
        <v>42201.609050925923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10"/>
        <v>110.83333333333334</v>
      </c>
      <c r="O1743" s="6">
        <f t="shared" si="111"/>
        <v>25.576923076923077</v>
      </c>
      <c r="P1743" t="s">
        <v>8293</v>
      </c>
      <c r="Q1743" t="s">
        <v>8294</v>
      </c>
      <c r="R1743" s="10">
        <f t="shared" si="108"/>
        <v>42120.419803240737</v>
      </c>
      <c r="S1743" s="10">
        <f t="shared" si="109"/>
        <v>42165.419803240737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10"/>
        <v>108.74999999999999</v>
      </c>
      <c r="O1744" s="6">
        <f t="shared" si="111"/>
        <v>63.970588235294116</v>
      </c>
      <c r="P1744" t="s">
        <v>8293</v>
      </c>
      <c r="Q1744" t="s">
        <v>8294</v>
      </c>
      <c r="R1744" s="10">
        <f t="shared" si="108"/>
        <v>42710.668634259258</v>
      </c>
      <c r="S1744" s="10">
        <f t="shared" si="109"/>
        <v>42742.666666666664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10"/>
        <v>100.41666666666667</v>
      </c>
      <c r="O1745" s="6">
        <f t="shared" si="111"/>
        <v>89.925373134328353</v>
      </c>
      <c r="P1745" t="s">
        <v>8293</v>
      </c>
      <c r="Q1745" t="s">
        <v>8294</v>
      </c>
      <c r="R1745" s="10">
        <f t="shared" si="108"/>
        <v>42586.717303240737</v>
      </c>
      <c r="S1745" s="10">
        <f t="shared" si="109"/>
        <v>42608.957638888889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10"/>
        <v>118.45454545454545</v>
      </c>
      <c r="O1746" s="6">
        <f t="shared" si="111"/>
        <v>93.071428571428569</v>
      </c>
      <c r="P1746" t="s">
        <v>8293</v>
      </c>
      <c r="Q1746" t="s">
        <v>8294</v>
      </c>
      <c r="R1746" s="10">
        <f t="shared" si="108"/>
        <v>42026.396724537037</v>
      </c>
      <c r="S1746" s="10">
        <f t="shared" si="109"/>
        <v>42071.355057870365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10"/>
        <v>114.01428571428571</v>
      </c>
      <c r="O1747" s="6">
        <f t="shared" si="111"/>
        <v>89.674157303370791</v>
      </c>
      <c r="P1747" t="s">
        <v>8293</v>
      </c>
      <c r="Q1747" t="s">
        <v>8294</v>
      </c>
      <c r="R1747" s="10">
        <f t="shared" si="108"/>
        <v>42690.051365740735</v>
      </c>
      <c r="S1747" s="10">
        <f t="shared" si="109"/>
        <v>42725.874999999993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10"/>
        <v>148.10000000000002</v>
      </c>
      <c r="O1748" s="6">
        <f t="shared" si="111"/>
        <v>207.61682242990653</v>
      </c>
      <c r="P1748" t="s">
        <v>8293</v>
      </c>
      <c r="Q1748" t="s">
        <v>8294</v>
      </c>
      <c r="R1748" s="10">
        <f t="shared" si="108"/>
        <v>42667.968368055554</v>
      </c>
      <c r="S1748" s="10">
        <f t="shared" si="109"/>
        <v>42697.874999999993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10"/>
        <v>104.95555555555556</v>
      </c>
      <c r="O1749" s="6">
        <f t="shared" si="111"/>
        <v>59.408805031446541</v>
      </c>
      <c r="P1749" t="s">
        <v>8293</v>
      </c>
      <c r="Q1749" t="s">
        <v>8294</v>
      </c>
      <c r="R1749" s="10">
        <f t="shared" si="108"/>
        <v>42292.22719907407</v>
      </c>
      <c r="S1749" s="10">
        <f t="shared" si="109"/>
        <v>42321.416666666664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10"/>
        <v>129.94800000000001</v>
      </c>
      <c r="O1750" s="6">
        <f t="shared" si="111"/>
        <v>358.97237569060775</v>
      </c>
      <c r="P1750" t="s">
        <v>8293</v>
      </c>
      <c r="Q1750" t="s">
        <v>8294</v>
      </c>
      <c r="R1750" s="10">
        <f t="shared" si="108"/>
        <v>42219.742395833331</v>
      </c>
      <c r="S1750" s="10">
        <f t="shared" si="109"/>
        <v>42249.742395833331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10"/>
        <v>123.48756218905473</v>
      </c>
      <c r="O1751" s="6">
        <f t="shared" si="111"/>
        <v>94.736641221374043</v>
      </c>
      <c r="P1751" t="s">
        <v>8293</v>
      </c>
      <c r="Q1751" t="s">
        <v>8294</v>
      </c>
      <c r="R1751" s="10">
        <f t="shared" si="108"/>
        <v>42758.767604166664</v>
      </c>
      <c r="S1751" s="10">
        <f t="shared" si="109"/>
        <v>42795.583333333336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10"/>
        <v>201.62</v>
      </c>
      <c r="O1752" s="6">
        <f t="shared" si="111"/>
        <v>80.647999999999996</v>
      </c>
      <c r="P1752" t="s">
        <v>8293</v>
      </c>
      <c r="Q1752" t="s">
        <v>8294</v>
      </c>
      <c r="R1752" s="10">
        <f t="shared" si="108"/>
        <v>42454.628518518519</v>
      </c>
      <c r="S1752" s="10">
        <f t="shared" si="109"/>
        <v>42479.628518518519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10"/>
        <v>102.89999999999999</v>
      </c>
      <c r="O1753" s="6">
        <f t="shared" si="111"/>
        <v>168.68852459016392</v>
      </c>
      <c r="P1753" t="s">
        <v>8293</v>
      </c>
      <c r="Q1753" t="s">
        <v>8294</v>
      </c>
      <c r="R1753" s="10">
        <f t="shared" si="108"/>
        <v>42052.573182870365</v>
      </c>
      <c r="S1753" s="10">
        <f t="shared" si="109"/>
        <v>42082.5315162037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10"/>
        <v>260.16666666666663</v>
      </c>
      <c r="O1754" s="6">
        <f t="shared" si="111"/>
        <v>34.68888888888889</v>
      </c>
      <c r="P1754" t="s">
        <v>8293</v>
      </c>
      <c r="Q1754" t="s">
        <v>8294</v>
      </c>
      <c r="R1754" s="10">
        <f t="shared" si="108"/>
        <v>42627.044930555552</v>
      </c>
      <c r="S1754" s="10">
        <f t="shared" si="109"/>
        <v>42657.044930555552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10"/>
        <v>108</v>
      </c>
      <c r="O1755" s="6">
        <f t="shared" si="111"/>
        <v>462.85714285714283</v>
      </c>
      <c r="P1755" t="s">
        <v>8293</v>
      </c>
      <c r="Q1755" t="s">
        <v>8294</v>
      </c>
      <c r="R1755" s="10">
        <f t="shared" si="108"/>
        <v>42420.541296296295</v>
      </c>
      <c r="S1755" s="10">
        <f t="shared" si="109"/>
        <v>42450.499629629623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10"/>
        <v>110.52941176470587</v>
      </c>
      <c r="O1756" s="6">
        <f t="shared" si="111"/>
        <v>104.38888888888889</v>
      </c>
      <c r="P1756" t="s">
        <v>8293</v>
      </c>
      <c r="Q1756" t="s">
        <v>8294</v>
      </c>
      <c r="R1756" s="10">
        <f t="shared" si="108"/>
        <v>42067.668437499997</v>
      </c>
      <c r="S1756" s="10">
        <f t="shared" si="109"/>
        <v>42097.626770833333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10"/>
        <v>120</v>
      </c>
      <c r="O1757" s="6">
        <f t="shared" si="111"/>
        <v>7.5</v>
      </c>
      <c r="P1757" t="s">
        <v>8293</v>
      </c>
      <c r="Q1757" t="s">
        <v>8294</v>
      </c>
      <c r="R1757" s="10">
        <f t="shared" si="108"/>
        <v>42252.580567129626</v>
      </c>
      <c r="S1757" s="10">
        <f t="shared" si="109"/>
        <v>42282.580567129626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10"/>
        <v>102.82909090909091</v>
      </c>
      <c r="O1758" s="6">
        <f t="shared" si="111"/>
        <v>47.13</v>
      </c>
      <c r="P1758" t="s">
        <v>8293</v>
      </c>
      <c r="Q1758" t="s">
        <v>8294</v>
      </c>
      <c r="R1758" s="10">
        <f t="shared" si="108"/>
        <v>42570.959131944437</v>
      </c>
      <c r="S1758" s="10">
        <f t="shared" si="109"/>
        <v>42610.959131944437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10"/>
        <v>115.99999999999999</v>
      </c>
      <c r="O1759" s="6">
        <f t="shared" si="111"/>
        <v>414.28571428571428</v>
      </c>
      <c r="P1759" t="s">
        <v>8293</v>
      </c>
      <c r="Q1759" t="s">
        <v>8294</v>
      </c>
      <c r="R1759" s="10">
        <f t="shared" si="108"/>
        <v>42733.619016203702</v>
      </c>
      <c r="S1759" s="10">
        <f t="shared" si="109"/>
        <v>42763.603472222218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10"/>
        <v>114.7</v>
      </c>
      <c r="O1760" s="6">
        <f t="shared" si="111"/>
        <v>42.481481481481481</v>
      </c>
      <c r="P1760" t="s">
        <v>8293</v>
      </c>
      <c r="Q1760" t="s">
        <v>8294</v>
      </c>
      <c r="R1760" s="10">
        <f t="shared" si="108"/>
        <v>42505.74759259259</v>
      </c>
      <c r="S1760" s="10">
        <f t="shared" si="109"/>
        <v>42565.74759259259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10"/>
        <v>106.60000000000001</v>
      </c>
      <c r="O1761" s="6">
        <f t="shared" si="111"/>
        <v>108.77551020408163</v>
      </c>
      <c r="P1761" t="s">
        <v>8293</v>
      </c>
      <c r="Q1761" t="s">
        <v>8294</v>
      </c>
      <c r="R1761" s="10">
        <f t="shared" si="108"/>
        <v>42068.620706018519</v>
      </c>
      <c r="S1761" s="10">
        <f t="shared" si="109"/>
        <v>42088.579039351847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10"/>
        <v>165.44</v>
      </c>
      <c r="O1762" s="6">
        <f t="shared" si="111"/>
        <v>81.098039215686271</v>
      </c>
      <c r="P1762" t="s">
        <v>8293</v>
      </c>
      <c r="Q1762" t="s">
        <v>8294</v>
      </c>
      <c r="R1762" s="10">
        <f t="shared" si="108"/>
        <v>42405.464270833334</v>
      </c>
      <c r="S1762" s="10">
        <f t="shared" si="109"/>
        <v>42425.464270833334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10"/>
        <v>155</v>
      </c>
      <c r="O1763" s="6">
        <f t="shared" si="111"/>
        <v>51.666666666666664</v>
      </c>
      <c r="P1763" t="s">
        <v>8293</v>
      </c>
      <c r="Q1763" t="s">
        <v>8294</v>
      </c>
      <c r="R1763" s="10">
        <f t="shared" si="108"/>
        <v>42209.359490740739</v>
      </c>
      <c r="S1763" s="10">
        <f t="shared" si="109"/>
        <v>42259.359490740739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10"/>
        <v>885</v>
      </c>
      <c r="O1764" s="6">
        <f t="shared" si="111"/>
        <v>35.4</v>
      </c>
      <c r="P1764" t="s">
        <v>8293</v>
      </c>
      <c r="Q1764" t="s">
        <v>8294</v>
      </c>
      <c r="R1764" s="10">
        <f t="shared" si="108"/>
        <v>42410.773668981477</v>
      </c>
      <c r="S1764" s="10">
        <f t="shared" si="109"/>
        <v>42440.773668981477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10"/>
        <v>101.90833333333333</v>
      </c>
      <c r="O1765" s="6">
        <f t="shared" si="111"/>
        <v>103.63559322033899</v>
      </c>
      <c r="P1765" t="s">
        <v>8293</v>
      </c>
      <c r="Q1765" t="s">
        <v>8294</v>
      </c>
      <c r="R1765" s="10">
        <f t="shared" si="108"/>
        <v>42636.660185185181</v>
      </c>
      <c r="S1765" s="10">
        <f t="shared" si="109"/>
        <v>42666.660185185181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10"/>
        <v>19.600000000000001</v>
      </c>
      <c r="O1766" s="6">
        <f t="shared" si="111"/>
        <v>55.282051282051285</v>
      </c>
      <c r="P1766" t="s">
        <v>8293</v>
      </c>
      <c r="Q1766" t="s">
        <v>8294</v>
      </c>
      <c r="R1766" s="10">
        <f t="shared" si="108"/>
        <v>41825.27753472222</v>
      </c>
      <c r="S1766" s="10">
        <f t="shared" si="109"/>
        <v>41854.27753472222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10"/>
        <v>59.467839999999995</v>
      </c>
      <c r="O1767" s="6">
        <f t="shared" si="111"/>
        <v>72.16970873786407</v>
      </c>
      <c r="P1767" t="s">
        <v>8293</v>
      </c>
      <c r="Q1767" t="s">
        <v>8294</v>
      </c>
      <c r="R1767" s="10">
        <f t="shared" si="108"/>
        <v>41834.772129629629</v>
      </c>
      <c r="S1767" s="10">
        <f t="shared" si="109"/>
        <v>41864.772129629629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10"/>
        <v>0</v>
      </c>
      <c r="O1768" s="6" t="e">
        <f t="shared" si="111"/>
        <v>#DIV/0!</v>
      </c>
      <c r="P1768" t="s">
        <v>8293</v>
      </c>
      <c r="Q1768" t="s">
        <v>8294</v>
      </c>
      <c r="R1768" s="10">
        <f t="shared" si="108"/>
        <v>41855.65148148148</v>
      </c>
      <c r="S1768" s="10">
        <f t="shared" si="109"/>
        <v>41876.65148148148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10"/>
        <v>45.72</v>
      </c>
      <c r="O1769" s="6">
        <f t="shared" si="111"/>
        <v>58.615384615384613</v>
      </c>
      <c r="P1769" t="s">
        <v>8293</v>
      </c>
      <c r="Q1769" t="s">
        <v>8294</v>
      </c>
      <c r="R1769" s="10">
        <f t="shared" si="108"/>
        <v>41824.450046296297</v>
      </c>
      <c r="S1769" s="10">
        <f t="shared" si="109"/>
        <v>41854.450046296297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10"/>
        <v>3.74</v>
      </c>
      <c r="O1770" s="6">
        <f t="shared" si="111"/>
        <v>12.466666666666667</v>
      </c>
      <c r="P1770" t="s">
        <v>8293</v>
      </c>
      <c r="Q1770" t="s">
        <v>8294</v>
      </c>
      <c r="R1770" s="10">
        <f t="shared" si="108"/>
        <v>41849.352361111109</v>
      </c>
      <c r="S1770" s="10">
        <f t="shared" si="109"/>
        <v>41909.352361111109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10"/>
        <v>2.7025000000000001</v>
      </c>
      <c r="O1771" s="6">
        <f t="shared" si="111"/>
        <v>49.136363636363633</v>
      </c>
      <c r="P1771" t="s">
        <v>8293</v>
      </c>
      <c r="Q1771" t="s">
        <v>8294</v>
      </c>
      <c r="R1771" s="10">
        <f t="shared" si="108"/>
        <v>41987.610636574071</v>
      </c>
      <c r="S1771" s="10">
        <f t="shared" si="109"/>
        <v>42017.610636574071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10"/>
        <v>56.51428571428572</v>
      </c>
      <c r="O1772" s="6">
        <f t="shared" si="111"/>
        <v>150.5</v>
      </c>
      <c r="P1772" t="s">
        <v>8293</v>
      </c>
      <c r="Q1772" t="s">
        <v>8294</v>
      </c>
      <c r="R1772" s="10">
        <f t="shared" si="108"/>
        <v>41891.571689814817</v>
      </c>
      <c r="S1772" s="10">
        <f t="shared" si="109"/>
        <v>41926.571689814817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10"/>
        <v>21.30952380952381</v>
      </c>
      <c r="O1773" s="6">
        <f t="shared" si="111"/>
        <v>35.799999999999997</v>
      </c>
      <c r="P1773" t="s">
        <v>8293</v>
      </c>
      <c r="Q1773" t="s">
        <v>8294</v>
      </c>
      <c r="R1773" s="10">
        <f t="shared" si="108"/>
        <v>41905.771296296291</v>
      </c>
      <c r="S1773" s="10">
        <f t="shared" si="109"/>
        <v>41935.771296296291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10"/>
        <v>15.6</v>
      </c>
      <c r="O1774" s="6">
        <f t="shared" si="111"/>
        <v>45.157894736842103</v>
      </c>
      <c r="P1774" t="s">
        <v>8293</v>
      </c>
      <c r="Q1774" t="s">
        <v>8294</v>
      </c>
      <c r="R1774" s="10">
        <f t="shared" si="108"/>
        <v>41766.509675925925</v>
      </c>
      <c r="S1774" s="10">
        <f t="shared" si="109"/>
        <v>41826.509675925925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10"/>
        <v>6.2566666666666677</v>
      </c>
      <c r="O1775" s="6">
        <f t="shared" si="111"/>
        <v>98.78947368421052</v>
      </c>
      <c r="P1775" t="s">
        <v>8293</v>
      </c>
      <c r="Q1775" t="s">
        <v>8294</v>
      </c>
      <c r="R1775" s="10">
        <f t="shared" si="108"/>
        <v>41978.552060185182</v>
      </c>
      <c r="S1775" s="10">
        <f t="shared" si="109"/>
        <v>42023.552060185182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10"/>
        <v>45.92</v>
      </c>
      <c r="O1776" s="6">
        <f t="shared" si="111"/>
        <v>88.307692307692307</v>
      </c>
      <c r="P1776" t="s">
        <v>8293</v>
      </c>
      <c r="Q1776" t="s">
        <v>8294</v>
      </c>
      <c r="R1776" s="10">
        <f t="shared" si="108"/>
        <v>41930.010324074072</v>
      </c>
      <c r="S1776" s="10">
        <f t="shared" si="109"/>
        <v>41972.415972222218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10"/>
        <v>65.101538461538468</v>
      </c>
      <c r="O1777" s="6">
        <f t="shared" si="111"/>
        <v>170.62903225806451</v>
      </c>
      <c r="P1777" t="s">
        <v>8293</v>
      </c>
      <c r="Q1777" t="s">
        <v>8294</v>
      </c>
      <c r="R1777" s="10">
        <f t="shared" si="108"/>
        <v>41891.768055555549</v>
      </c>
      <c r="S1777" s="10">
        <f t="shared" si="109"/>
        <v>41936.768055555549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10"/>
        <v>6.7</v>
      </c>
      <c r="O1778" s="6">
        <f t="shared" si="111"/>
        <v>83.75</v>
      </c>
      <c r="P1778" t="s">
        <v>8293</v>
      </c>
      <c r="Q1778" t="s">
        <v>8294</v>
      </c>
      <c r="R1778" s="10">
        <f t="shared" si="108"/>
        <v>41905.748506944445</v>
      </c>
      <c r="S1778" s="10">
        <f t="shared" si="109"/>
        <v>41941.748506944445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10"/>
        <v>13.5625</v>
      </c>
      <c r="O1779" s="6">
        <f t="shared" si="111"/>
        <v>65.099999999999994</v>
      </c>
      <c r="P1779" t="s">
        <v>8293</v>
      </c>
      <c r="Q1779" t="s">
        <v>8294</v>
      </c>
      <c r="R1779" s="10">
        <f t="shared" si="108"/>
        <v>42025.14876157407</v>
      </c>
      <c r="S1779" s="10">
        <f t="shared" si="109"/>
        <v>42055.14876157407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10"/>
        <v>1.9900000000000002</v>
      </c>
      <c r="O1780" s="6">
        <f t="shared" si="111"/>
        <v>66.333333333333329</v>
      </c>
      <c r="P1780" t="s">
        <v>8293</v>
      </c>
      <c r="Q1780" t="s">
        <v>8294</v>
      </c>
      <c r="R1780" s="10">
        <f t="shared" si="108"/>
        <v>42045.655034722215</v>
      </c>
      <c r="S1780" s="10">
        <f t="shared" si="109"/>
        <v>42090.613368055558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10"/>
        <v>36.236363636363642</v>
      </c>
      <c r="O1781" s="6">
        <f t="shared" si="111"/>
        <v>104.89473684210526</v>
      </c>
      <c r="P1781" t="s">
        <v>8293</v>
      </c>
      <c r="Q1781" t="s">
        <v>8294</v>
      </c>
      <c r="R1781" s="10">
        <f t="shared" si="108"/>
        <v>42585.483564814807</v>
      </c>
      <c r="S1781" s="10">
        <f t="shared" si="109"/>
        <v>42615.483564814807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10"/>
        <v>39.743333333333339</v>
      </c>
      <c r="O1782" s="6">
        <f t="shared" si="111"/>
        <v>78.440789473684205</v>
      </c>
      <c r="P1782" t="s">
        <v>8293</v>
      </c>
      <c r="Q1782" t="s">
        <v>8294</v>
      </c>
      <c r="R1782" s="10">
        <f t="shared" si="108"/>
        <v>42493.392476851848</v>
      </c>
      <c r="S1782" s="10">
        <f t="shared" si="109"/>
        <v>42553.392476851848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10"/>
        <v>25.763636363636365</v>
      </c>
      <c r="O1783" s="6">
        <f t="shared" si="111"/>
        <v>59.041666666666664</v>
      </c>
      <c r="P1783" t="s">
        <v>8293</v>
      </c>
      <c r="Q1783" t="s">
        <v>8294</v>
      </c>
      <c r="R1783" s="10">
        <f t="shared" si="108"/>
        <v>42597.409085648142</v>
      </c>
      <c r="S1783" s="10">
        <f t="shared" si="109"/>
        <v>42628.409085648142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10"/>
        <v>15.491428571428573</v>
      </c>
      <c r="O1784" s="6">
        <f t="shared" si="111"/>
        <v>71.34210526315789</v>
      </c>
      <c r="P1784" t="s">
        <v>8293</v>
      </c>
      <c r="Q1784" t="s">
        <v>8294</v>
      </c>
      <c r="R1784" s="10">
        <f t="shared" si="108"/>
        <v>42388.366770833331</v>
      </c>
      <c r="S1784" s="10">
        <f t="shared" si="109"/>
        <v>42421.366770833331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10"/>
        <v>23.692499999999999</v>
      </c>
      <c r="O1785" s="6">
        <f t="shared" si="111"/>
        <v>51.227027027027027</v>
      </c>
      <c r="P1785" t="s">
        <v>8293</v>
      </c>
      <c r="Q1785" t="s">
        <v>8294</v>
      </c>
      <c r="R1785" s="10">
        <f t="shared" si="108"/>
        <v>42115.741643518515</v>
      </c>
      <c r="S1785" s="10">
        <f t="shared" si="109"/>
        <v>42145.741643518515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10"/>
        <v>39.76</v>
      </c>
      <c r="O1786" s="6">
        <f t="shared" si="111"/>
        <v>60.242424242424242</v>
      </c>
      <c r="P1786" t="s">
        <v>8293</v>
      </c>
      <c r="Q1786" t="s">
        <v>8294</v>
      </c>
      <c r="R1786" s="10">
        <f t="shared" si="108"/>
        <v>42003.447222222218</v>
      </c>
      <c r="S1786" s="10">
        <f t="shared" si="109"/>
        <v>42034.934027777774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10"/>
        <v>20.220833333333331</v>
      </c>
      <c r="O1787" s="6">
        <f t="shared" si="111"/>
        <v>44.935185185185183</v>
      </c>
      <c r="P1787" t="s">
        <v>8293</v>
      </c>
      <c r="Q1787" t="s">
        <v>8294</v>
      </c>
      <c r="R1787" s="10">
        <f t="shared" si="108"/>
        <v>41896.926562499997</v>
      </c>
      <c r="S1787" s="10">
        <f t="shared" si="109"/>
        <v>41927.791666666664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10"/>
        <v>47.631578947368418</v>
      </c>
      <c r="O1788" s="6">
        <f t="shared" si="111"/>
        <v>31.206896551724139</v>
      </c>
      <c r="P1788" t="s">
        <v>8293</v>
      </c>
      <c r="Q1788" t="s">
        <v>8294</v>
      </c>
      <c r="R1788" s="10">
        <f t="shared" si="108"/>
        <v>41958.342326388891</v>
      </c>
      <c r="S1788" s="10">
        <f t="shared" si="109"/>
        <v>41988.342326388891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10"/>
        <v>15.329999999999998</v>
      </c>
      <c r="O1789" s="6">
        <f t="shared" si="111"/>
        <v>63.875</v>
      </c>
      <c r="P1789" t="s">
        <v>8293</v>
      </c>
      <c r="Q1789" t="s">
        <v>8294</v>
      </c>
      <c r="R1789" s="10">
        <f t="shared" si="108"/>
        <v>42068.447187499994</v>
      </c>
      <c r="S1789" s="10">
        <f t="shared" si="109"/>
        <v>42098.40552083333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10"/>
        <v>1.3818181818181818</v>
      </c>
      <c r="O1790" s="6">
        <f t="shared" si="111"/>
        <v>19</v>
      </c>
      <c r="P1790" t="s">
        <v>8293</v>
      </c>
      <c r="Q1790" t="s">
        <v>8294</v>
      </c>
      <c r="R1790" s="10">
        <f t="shared" si="108"/>
        <v>41913.740069444444</v>
      </c>
      <c r="S1790" s="10">
        <f t="shared" si="109"/>
        <v>41943.740069444444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10"/>
        <v>0.5</v>
      </c>
      <c r="O1791" s="6">
        <f t="shared" si="111"/>
        <v>10</v>
      </c>
      <c r="P1791" t="s">
        <v>8293</v>
      </c>
      <c r="Q1791" t="s">
        <v>8294</v>
      </c>
      <c r="R1791" s="10">
        <f t="shared" si="108"/>
        <v>41956.041701388887</v>
      </c>
      <c r="S1791" s="10">
        <f t="shared" si="109"/>
        <v>42016.041701388887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10"/>
        <v>4.957575757575758</v>
      </c>
      <c r="O1792" s="6">
        <f t="shared" si="111"/>
        <v>109.06666666666666</v>
      </c>
      <c r="P1792" t="s">
        <v>8293</v>
      </c>
      <c r="Q1792" t="s">
        <v>8294</v>
      </c>
      <c r="R1792" s="10">
        <f t="shared" si="108"/>
        <v>42010.466180555552</v>
      </c>
      <c r="S1792" s="10">
        <f t="shared" si="109"/>
        <v>42040.466180555552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10"/>
        <v>3.5666666666666664</v>
      </c>
      <c r="O1793" s="6">
        <f t="shared" si="111"/>
        <v>26.75</v>
      </c>
      <c r="P1793" t="s">
        <v>8293</v>
      </c>
      <c r="Q1793" t="s">
        <v>8294</v>
      </c>
      <c r="R1793" s="10">
        <f t="shared" si="108"/>
        <v>41973.532002314816</v>
      </c>
      <c r="S1793" s="10">
        <f t="shared" si="109"/>
        <v>42033.532002314816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10"/>
        <v>61.124000000000002</v>
      </c>
      <c r="O1794" s="6">
        <f t="shared" si="111"/>
        <v>109.93525179856115</v>
      </c>
      <c r="P1794" t="s">
        <v>8293</v>
      </c>
      <c r="Q1794" t="s">
        <v>8294</v>
      </c>
      <c r="R1794" s="10">
        <f t="shared" ref="R1794:R1857" si="112">(J1794/86400)+25569+(-5/24)</f>
        <v>42188.822708333326</v>
      </c>
      <c r="S1794" s="10">
        <f t="shared" ref="S1794:S1857" si="113">(I1794/86400)+25569+(-5/24)</f>
        <v>42226.082638888889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4">E1795/D1795*100</f>
        <v>1.3333333333333335</v>
      </c>
      <c r="O1795" s="6">
        <f t="shared" ref="O1795:O1858" si="115">E1795/L1795</f>
        <v>20</v>
      </c>
      <c r="P1795" t="s">
        <v>8293</v>
      </c>
      <c r="Q1795" t="s">
        <v>8294</v>
      </c>
      <c r="R1795" s="10">
        <f t="shared" si="112"/>
        <v>41940.683333333327</v>
      </c>
      <c r="S1795" s="10">
        <f t="shared" si="113"/>
        <v>41970.724999999999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4"/>
        <v>11.077777777777778</v>
      </c>
      <c r="O1796" s="6">
        <f t="shared" si="115"/>
        <v>55.388888888888886</v>
      </c>
      <c r="P1796" t="s">
        <v>8293</v>
      </c>
      <c r="Q1796" t="s">
        <v>8294</v>
      </c>
      <c r="R1796" s="10">
        <f t="shared" si="112"/>
        <v>42011.342847222222</v>
      </c>
      <c r="S1796" s="10">
        <f t="shared" si="113"/>
        <v>42046.342847222222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4"/>
        <v>38.735714285714288</v>
      </c>
      <c r="O1797" s="6">
        <f t="shared" si="115"/>
        <v>133.90123456790124</v>
      </c>
      <c r="P1797" t="s">
        <v>8293</v>
      </c>
      <c r="Q1797" t="s">
        <v>8294</v>
      </c>
      <c r="R1797" s="10">
        <f t="shared" si="112"/>
        <v>42628.080335648141</v>
      </c>
      <c r="S1797" s="10">
        <f t="shared" si="113"/>
        <v>42657.458333333336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4"/>
        <v>22.05263157894737</v>
      </c>
      <c r="O1798" s="6">
        <f t="shared" si="115"/>
        <v>48.720930232558139</v>
      </c>
      <c r="P1798" t="s">
        <v>8293</v>
      </c>
      <c r="Q1798" t="s">
        <v>8294</v>
      </c>
      <c r="R1798" s="10">
        <f t="shared" si="112"/>
        <v>42515.231087962959</v>
      </c>
      <c r="S1798" s="10">
        <f t="shared" si="113"/>
        <v>42575.231087962959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4"/>
        <v>67.55</v>
      </c>
      <c r="O1799" s="6">
        <f t="shared" si="115"/>
        <v>48.25</v>
      </c>
      <c r="P1799" t="s">
        <v>8293</v>
      </c>
      <c r="Q1799" t="s">
        <v>8294</v>
      </c>
      <c r="R1799" s="10">
        <f t="shared" si="112"/>
        <v>42689.360983796294</v>
      </c>
      <c r="S1799" s="10">
        <f t="shared" si="113"/>
        <v>42719.360983796294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4"/>
        <v>13.637499999999999</v>
      </c>
      <c r="O1800" s="6">
        <f t="shared" si="115"/>
        <v>58.972972972972975</v>
      </c>
      <c r="P1800" t="s">
        <v>8293</v>
      </c>
      <c r="Q1800" t="s">
        <v>8294</v>
      </c>
      <c r="R1800" s="10">
        <f t="shared" si="112"/>
        <v>42344.118437499994</v>
      </c>
      <c r="S1800" s="10">
        <f t="shared" si="113"/>
        <v>42404.118437499994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4"/>
        <v>1.7457500000000001</v>
      </c>
      <c r="O1801" s="6">
        <f t="shared" si="115"/>
        <v>11.638333333333334</v>
      </c>
      <c r="P1801" t="s">
        <v>8293</v>
      </c>
      <c r="Q1801" t="s">
        <v>8294</v>
      </c>
      <c r="R1801" s="10">
        <f t="shared" si="112"/>
        <v>41934.634351851848</v>
      </c>
      <c r="S1801" s="10">
        <f t="shared" si="113"/>
        <v>41954.676018518519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4"/>
        <v>20.44963251188932</v>
      </c>
      <c r="O1802" s="6">
        <f t="shared" si="115"/>
        <v>83.716814159292042</v>
      </c>
      <c r="P1802" t="s">
        <v>8293</v>
      </c>
      <c r="Q1802" t="s">
        <v>8294</v>
      </c>
      <c r="R1802" s="10">
        <f t="shared" si="112"/>
        <v>42623.397800925923</v>
      </c>
      <c r="S1802" s="10">
        <f t="shared" si="113"/>
        <v>42653.397800925923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4"/>
        <v>13.852941176470587</v>
      </c>
      <c r="O1803" s="6">
        <f t="shared" si="115"/>
        <v>63.648648648648646</v>
      </c>
      <c r="P1803" t="s">
        <v>8293</v>
      </c>
      <c r="Q1803" t="s">
        <v>8294</v>
      </c>
      <c r="R1803" s="10">
        <f t="shared" si="112"/>
        <v>42321.452175925922</v>
      </c>
      <c r="S1803" s="10">
        <f t="shared" si="113"/>
        <v>42353.298611111109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4"/>
        <v>48.485714285714288</v>
      </c>
      <c r="O1804" s="6">
        <f t="shared" si="115"/>
        <v>94.277777777777771</v>
      </c>
      <c r="P1804" t="s">
        <v>8293</v>
      </c>
      <c r="Q1804" t="s">
        <v>8294</v>
      </c>
      <c r="R1804" s="10">
        <f t="shared" si="112"/>
        <v>42159.264236111114</v>
      </c>
      <c r="S1804" s="10">
        <f t="shared" si="113"/>
        <v>42182.707638888889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4"/>
        <v>30.8</v>
      </c>
      <c r="O1805" s="6">
        <f t="shared" si="115"/>
        <v>71.86666666666666</v>
      </c>
      <c r="P1805" t="s">
        <v>8293</v>
      </c>
      <c r="Q1805" t="s">
        <v>8294</v>
      </c>
      <c r="R1805" s="10">
        <f t="shared" si="112"/>
        <v>42017.863217592589</v>
      </c>
      <c r="S1805" s="10">
        <f t="shared" si="113"/>
        <v>42048.863217592589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4"/>
        <v>35.174193548387095</v>
      </c>
      <c r="O1806" s="6">
        <f t="shared" si="115"/>
        <v>104.84615384615384</v>
      </c>
      <c r="P1806" t="s">
        <v>8293</v>
      </c>
      <c r="Q1806" t="s">
        <v>8294</v>
      </c>
      <c r="R1806" s="10">
        <f t="shared" si="112"/>
        <v>42282.469953703701</v>
      </c>
      <c r="S1806" s="10">
        <f t="shared" si="113"/>
        <v>42322.511620370373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4"/>
        <v>36.404444444444444</v>
      </c>
      <c r="O1807" s="6">
        <f t="shared" si="115"/>
        <v>67.139344262295083</v>
      </c>
      <c r="P1807" t="s">
        <v>8293</v>
      </c>
      <c r="Q1807" t="s">
        <v>8294</v>
      </c>
      <c r="R1807" s="10">
        <f t="shared" si="112"/>
        <v>42247.595578703702</v>
      </c>
      <c r="S1807" s="10">
        <f t="shared" si="113"/>
        <v>42279.541666666664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4"/>
        <v>2.9550000000000001</v>
      </c>
      <c r="O1808" s="6">
        <f t="shared" si="115"/>
        <v>73.875</v>
      </c>
      <c r="P1808" t="s">
        <v>8293</v>
      </c>
      <c r="Q1808" t="s">
        <v>8294</v>
      </c>
      <c r="R1808" s="10">
        <f t="shared" si="112"/>
        <v>41877.429965277777</v>
      </c>
      <c r="S1808" s="10">
        <f t="shared" si="113"/>
        <v>41912.429965277777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4"/>
        <v>11.06</v>
      </c>
      <c r="O1809" s="6">
        <f t="shared" si="115"/>
        <v>69.125</v>
      </c>
      <c r="P1809" t="s">
        <v>8293</v>
      </c>
      <c r="Q1809" t="s">
        <v>8294</v>
      </c>
      <c r="R1809" s="10">
        <f t="shared" si="112"/>
        <v>41879.860104166662</v>
      </c>
      <c r="S1809" s="10">
        <f t="shared" si="113"/>
        <v>41909.860104166662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4"/>
        <v>41.407142857142858</v>
      </c>
      <c r="O1810" s="6">
        <f t="shared" si="115"/>
        <v>120.77083333333333</v>
      </c>
      <c r="P1810" t="s">
        <v>8293</v>
      </c>
      <c r="Q1810" t="s">
        <v>8294</v>
      </c>
      <c r="R1810" s="10">
        <f t="shared" si="112"/>
        <v>42742.472569444442</v>
      </c>
      <c r="S1810" s="10">
        <f t="shared" si="113"/>
        <v>42777.472569444442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4"/>
        <v>10.857142857142858</v>
      </c>
      <c r="O1811" s="6">
        <f t="shared" si="115"/>
        <v>42.222222222222221</v>
      </c>
      <c r="P1811" t="s">
        <v>8293</v>
      </c>
      <c r="Q1811" t="s">
        <v>8294</v>
      </c>
      <c r="R1811" s="10">
        <f t="shared" si="112"/>
        <v>42029.699525462966</v>
      </c>
      <c r="S1811" s="10">
        <f t="shared" si="113"/>
        <v>42064.699525462966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4"/>
        <v>3.3333333333333335</v>
      </c>
      <c r="O1812" s="6">
        <f t="shared" si="115"/>
        <v>7.5</v>
      </c>
      <c r="P1812" t="s">
        <v>8293</v>
      </c>
      <c r="Q1812" t="s">
        <v>8294</v>
      </c>
      <c r="R1812" s="10">
        <f t="shared" si="112"/>
        <v>41860.701689814814</v>
      </c>
      <c r="S1812" s="10">
        <f t="shared" si="113"/>
        <v>41872.701689814814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4"/>
        <v>7.407407407407407E-2</v>
      </c>
      <c r="O1813" s="6">
        <f t="shared" si="115"/>
        <v>1.5384615384615385</v>
      </c>
      <c r="P1813" t="s">
        <v>8293</v>
      </c>
      <c r="Q1813" t="s">
        <v>8294</v>
      </c>
      <c r="R1813" s="10">
        <f t="shared" si="112"/>
        <v>41876.225347222222</v>
      </c>
      <c r="S1813" s="10">
        <f t="shared" si="113"/>
        <v>41935.958333333328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4"/>
        <v>13.307692307692307</v>
      </c>
      <c r="O1814" s="6">
        <f t="shared" si="115"/>
        <v>37.608695652173914</v>
      </c>
      <c r="P1814" t="s">
        <v>8293</v>
      </c>
      <c r="Q1814" t="s">
        <v>8294</v>
      </c>
      <c r="R1814" s="10">
        <f t="shared" si="112"/>
        <v>42524.110370370363</v>
      </c>
      <c r="S1814" s="10">
        <f t="shared" si="113"/>
        <v>42554.110370370363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4"/>
        <v>0</v>
      </c>
      <c r="O1815" s="6" t="e">
        <f t="shared" si="115"/>
        <v>#DIV/0!</v>
      </c>
      <c r="P1815" t="s">
        <v>8293</v>
      </c>
      <c r="Q1815" t="s">
        <v>8294</v>
      </c>
      <c r="R1815" s="10">
        <f t="shared" si="112"/>
        <v>41829.68069444444</v>
      </c>
      <c r="S1815" s="10">
        <f t="shared" si="113"/>
        <v>41859.68069444444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4"/>
        <v>49.183333333333337</v>
      </c>
      <c r="O1816" s="6">
        <f t="shared" si="115"/>
        <v>42.157142857142858</v>
      </c>
      <c r="P1816" t="s">
        <v>8293</v>
      </c>
      <c r="Q1816" t="s">
        <v>8294</v>
      </c>
      <c r="R1816" s="10">
        <f t="shared" si="112"/>
        <v>42033.105740740742</v>
      </c>
      <c r="S1816" s="10">
        <f t="shared" si="113"/>
        <v>42063.105740740742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4"/>
        <v>0</v>
      </c>
      <c r="O1817" s="6" t="e">
        <f t="shared" si="115"/>
        <v>#DIV/0!</v>
      </c>
      <c r="P1817" t="s">
        <v>8293</v>
      </c>
      <c r="Q1817" t="s">
        <v>8294</v>
      </c>
      <c r="R1817" s="10">
        <f t="shared" si="112"/>
        <v>42172.698344907403</v>
      </c>
      <c r="S1817" s="10">
        <f t="shared" si="113"/>
        <v>42186.698344907403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4"/>
        <v>2.036</v>
      </c>
      <c r="O1818" s="6">
        <f t="shared" si="115"/>
        <v>84.833333333333329</v>
      </c>
      <c r="P1818" t="s">
        <v>8293</v>
      </c>
      <c r="Q1818" t="s">
        <v>8294</v>
      </c>
      <c r="R1818" s="10">
        <f t="shared" si="112"/>
        <v>42548.667858796289</v>
      </c>
      <c r="S1818" s="10">
        <f t="shared" si="113"/>
        <v>42576.583333333336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4"/>
        <v>52.327777777777776</v>
      </c>
      <c r="O1819" s="6">
        <f t="shared" si="115"/>
        <v>94.19</v>
      </c>
      <c r="P1819" t="s">
        <v>8293</v>
      </c>
      <c r="Q1819" t="s">
        <v>8294</v>
      </c>
      <c r="R1819" s="10">
        <f t="shared" si="112"/>
        <v>42705.453784722216</v>
      </c>
      <c r="S1819" s="10">
        <f t="shared" si="113"/>
        <v>42765.082638888889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4"/>
        <v>0</v>
      </c>
      <c r="O1820" s="6" t="e">
        <f t="shared" si="115"/>
        <v>#DIV/0!</v>
      </c>
      <c r="P1820" t="s">
        <v>8293</v>
      </c>
      <c r="Q1820" t="s">
        <v>8294</v>
      </c>
      <c r="R1820" s="10">
        <f t="shared" si="112"/>
        <v>42067.026041666664</v>
      </c>
      <c r="S1820" s="10">
        <f t="shared" si="113"/>
        <v>42096.984374999993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4"/>
        <v>2.083333333333333</v>
      </c>
      <c r="O1821" s="6">
        <f t="shared" si="115"/>
        <v>6.25</v>
      </c>
      <c r="P1821" t="s">
        <v>8293</v>
      </c>
      <c r="Q1821" t="s">
        <v>8294</v>
      </c>
      <c r="R1821" s="10">
        <f t="shared" si="112"/>
        <v>41820.543935185182</v>
      </c>
      <c r="S1821" s="10">
        <f t="shared" si="113"/>
        <v>41850.543935185182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4"/>
        <v>6.565384615384616</v>
      </c>
      <c r="O1822" s="6">
        <f t="shared" si="115"/>
        <v>213.375</v>
      </c>
      <c r="P1822" t="s">
        <v>8293</v>
      </c>
      <c r="Q1822" t="s">
        <v>8294</v>
      </c>
      <c r="R1822" s="10">
        <f t="shared" si="112"/>
        <v>42064.876041666663</v>
      </c>
      <c r="S1822" s="10">
        <f t="shared" si="113"/>
        <v>42094.834374999999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4"/>
        <v>134.88999999999999</v>
      </c>
      <c r="O1823" s="6">
        <f t="shared" si="115"/>
        <v>59.162280701754383</v>
      </c>
      <c r="P1823" t="s">
        <v>8280</v>
      </c>
      <c r="Q1823" t="s">
        <v>8281</v>
      </c>
      <c r="R1823" s="10">
        <f t="shared" si="112"/>
        <v>40926.110729166663</v>
      </c>
      <c r="S1823" s="10">
        <f t="shared" si="113"/>
        <v>40971.110729166663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4"/>
        <v>100</v>
      </c>
      <c r="O1824" s="6">
        <f t="shared" si="115"/>
        <v>27.272727272727273</v>
      </c>
      <c r="P1824" t="s">
        <v>8280</v>
      </c>
      <c r="Q1824" t="s">
        <v>8281</v>
      </c>
      <c r="R1824" s="10">
        <f t="shared" si="112"/>
        <v>41634.588680555556</v>
      </c>
      <c r="S1824" s="10">
        <f t="shared" si="113"/>
        <v>41670.584027777775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4"/>
        <v>115.85714285714286</v>
      </c>
      <c r="O1825" s="6">
        <f t="shared" si="115"/>
        <v>24.575757575757574</v>
      </c>
      <c r="P1825" t="s">
        <v>8280</v>
      </c>
      <c r="Q1825" t="s">
        <v>8281</v>
      </c>
      <c r="R1825" s="10">
        <f t="shared" si="112"/>
        <v>41176.47657407407</v>
      </c>
      <c r="S1825" s="10">
        <f t="shared" si="113"/>
        <v>41206.47657407407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4"/>
        <v>100.06666666666666</v>
      </c>
      <c r="O1826" s="6">
        <f t="shared" si="115"/>
        <v>75.05</v>
      </c>
      <c r="P1826" t="s">
        <v>8280</v>
      </c>
      <c r="Q1826" t="s">
        <v>8281</v>
      </c>
      <c r="R1826" s="10">
        <f t="shared" si="112"/>
        <v>41626.707951388882</v>
      </c>
      <c r="S1826" s="10">
        <f t="shared" si="113"/>
        <v>41646.880555555552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4"/>
        <v>105.05</v>
      </c>
      <c r="O1827" s="6">
        <f t="shared" si="115"/>
        <v>42.02</v>
      </c>
      <c r="P1827" t="s">
        <v>8280</v>
      </c>
      <c r="Q1827" t="s">
        <v>8281</v>
      </c>
      <c r="R1827" s="10">
        <f t="shared" si="112"/>
        <v>41443.626192129625</v>
      </c>
      <c r="S1827" s="10">
        <f t="shared" si="113"/>
        <v>41466.626192129625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4"/>
        <v>101</v>
      </c>
      <c r="O1828" s="6">
        <f t="shared" si="115"/>
        <v>53.157894736842103</v>
      </c>
      <c r="P1828" t="s">
        <v>8280</v>
      </c>
      <c r="Q1828" t="s">
        <v>8281</v>
      </c>
      <c r="R1828" s="10">
        <f t="shared" si="112"/>
        <v>41657.715474537035</v>
      </c>
      <c r="S1828" s="10">
        <f t="shared" si="113"/>
        <v>41687.715474537035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4"/>
        <v>100.66250000000001</v>
      </c>
      <c r="O1829" s="6">
        <f t="shared" si="115"/>
        <v>83.885416666666671</v>
      </c>
      <c r="P1829" t="s">
        <v>8280</v>
      </c>
      <c r="Q1829" t="s">
        <v>8281</v>
      </c>
      <c r="R1829" s="10">
        <f t="shared" si="112"/>
        <v>40555.117604166662</v>
      </c>
      <c r="S1829" s="10">
        <f t="shared" si="113"/>
        <v>40605.117604166662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4"/>
        <v>100.16000000000001</v>
      </c>
      <c r="O1830" s="6">
        <f t="shared" si="115"/>
        <v>417.33333333333331</v>
      </c>
      <c r="P1830" t="s">
        <v>8280</v>
      </c>
      <c r="Q1830" t="s">
        <v>8281</v>
      </c>
      <c r="R1830" s="10">
        <f t="shared" si="112"/>
        <v>41736.691319444442</v>
      </c>
      <c r="S1830" s="10">
        <f t="shared" si="113"/>
        <v>41768.708333333328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4"/>
        <v>166.68333333333334</v>
      </c>
      <c r="O1831" s="6">
        <f t="shared" si="115"/>
        <v>75.765151515151516</v>
      </c>
      <c r="P1831" t="s">
        <v>8280</v>
      </c>
      <c r="Q1831" t="s">
        <v>8281</v>
      </c>
      <c r="R1831" s="10">
        <f t="shared" si="112"/>
        <v>40515.879293981481</v>
      </c>
      <c r="S1831" s="10">
        <f t="shared" si="113"/>
        <v>40564.708333333328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4"/>
        <v>101.53333333333335</v>
      </c>
      <c r="O1832" s="6">
        <f t="shared" si="115"/>
        <v>67.389380530973455</v>
      </c>
      <c r="P1832" t="s">
        <v>8280</v>
      </c>
      <c r="Q1832" t="s">
        <v>8281</v>
      </c>
      <c r="R1832" s="10">
        <f t="shared" si="112"/>
        <v>41664.475775462961</v>
      </c>
      <c r="S1832" s="10">
        <f t="shared" si="113"/>
        <v>41694.475775462961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4"/>
        <v>103</v>
      </c>
      <c r="O1833" s="6">
        <f t="shared" si="115"/>
        <v>73.571428571428569</v>
      </c>
      <c r="P1833" t="s">
        <v>8280</v>
      </c>
      <c r="Q1833" t="s">
        <v>8281</v>
      </c>
      <c r="R1833" s="10">
        <f t="shared" si="112"/>
        <v>41026.787766203699</v>
      </c>
      <c r="S1833" s="10">
        <f t="shared" si="113"/>
        <v>41041.787766203699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4"/>
        <v>142.85714285714286</v>
      </c>
      <c r="O1834" s="6">
        <f t="shared" si="115"/>
        <v>25</v>
      </c>
      <c r="P1834" t="s">
        <v>8280</v>
      </c>
      <c r="Q1834" t="s">
        <v>8281</v>
      </c>
      <c r="R1834" s="10">
        <f t="shared" si="112"/>
        <v>40576.331331018519</v>
      </c>
      <c r="S1834" s="10">
        <f t="shared" si="113"/>
        <v>40606.331331018519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4"/>
        <v>262.5</v>
      </c>
      <c r="O1835" s="6">
        <f t="shared" si="115"/>
        <v>42</v>
      </c>
      <c r="P1835" t="s">
        <v>8280</v>
      </c>
      <c r="Q1835" t="s">
        <v>8281</v>
      </c>
      <c r="R1835" s="10">
        <f t="shared" si="112"/>
        <v>41302.835682870369</v>
      </c>
      <c r="S1835" s="10">
        <f t="shared" si="113"/>
        <v>41335.124305555553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4"/>
        <v>118.05000000000001</v>
      </c>
      <c r="O1836" s="6">
        <f t="shared" si="115"/>
        <v>131.16666666666666</v>
      </c>
      <c r="P1836" t="s">
        <v>8280</v>
      </c>
      <c r="Q1836" t="s">
        <v>8281</v>
      </c>
      <c r="R1836" s="10">
        <f t="shared" si="112"/>
        <v>41988.755729166667</v>
      </c>
      <c r="S1836" s="10">
        <f t="shared" si="113"/>
        <v>42028.755729166667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4"/>
        <v>104</v>
      </c>
      <c r="O1837" s="6">
        <f t="shared" si="115"/>
        <v>47.272727272727273</v>
      </c>
      <c r="P1837" t="s">
        <v>8280</v>
      </c>
      <c r="Q1837" t="s">
        <v>8281</v>
      </c>
      <c r="R1837" s="10">
        <f t="shared" si="112"/>
        <v>42430.49387731481</v>
      </c>
      <c r="S1837" s="10">
        <f t="shared" si="113"/>
        <v>42460.452210648145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4"/>
        <v>200.34</v>
      </c>
      <c r="O1838" s="6">
        <f t="shared" si="115"/>
        <v>182.12727272727273</v>
      </c>
      <c r="P1838" t="s">
        <v>8280</v>
      </c>
      <c r="Q1838" t="s">
        <v>8281</v>
      </c>
      <c r="R1838" s="10">
        <f t="shared" si="112"/>
        <v>41305.601030092592</v>
      </c>
      <c r="S1838" s="10">
        <f t="shared" si="113"/>
        <v>41322.601030092592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4"/>
        <v>306.83333333333331</v>
      </c>
      <c r="O1839" s="6">
        <f t="shared" si="115"/>
        <v>61.366666666666667</v>
      </c>
      <c r="P1839" t="s">
        <v>8280</v>
      </c>
      <c r="Q1839" t="s">
        <v>8281</v>
      </c>
      <c r="R1839" s="10">
        <f t="shared" si="112"/>
        <v>40925.839525462965</v>
      </c>
      <c r="S1839" s="10">
        <f t="shared" si="113"/>
        <v>40985.797858796293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4"/>
        <v>100.149</v>
      </c>
      <c r="O1840" s="6">
        <f t="shared" si="115"/>
        <v>35.767499999999998</v>
      </c>
      <c r="P1840" t="s">
        <v>8280</v>
      </c>
      <c r="Q1840" t="s">
        <v>8281</v>
      </c>
      <c r="R1840" s="10">
        <f t="shared" si="112"/>
        <v>40788.578206018516</v>
      </c>
      <c r="S1840" s="10">
        <f t="shared" si="113"/>
        <v>40816.916666666664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4"/>
        <v>205.29999999999998</v>
      </c>
      <c r="O1841" s="6">
        <f t="shared" si="115"/>
        <v>45.62222222222222</v>
      </c>
      <c r="P1841" t="s">
        <v>8280</v>
      </c>
      <c r="Q1841" t="s">
        <v>8281</v>
      </c>
      <c r="R1841" s="10">
        <f t="shared" si="112"/>
        <v>42614.513680555552</v>
      </c>
      <c r="S1841" s="10">
        <f t="shared" si="113"/>
        <v>42644.513680555552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4"/>
        <v>108.88888888888889</v>
      </c>
      <c r="O1842" s="6">
        <f t="shared" si="115"/>
        <v>75.384615384615387</v>
      </c>
      <c r="P1842" t="s">
        <v>8280</v>
      </c>
      <c r="Q1842" t="s">
        <v>8281</v>
      </c>
      <c r="R1842" s="10">
        <f t="shared" si="112"/>
        <v>41381.88784722222</v>
      </c>
      <c r="S1842" s="10">
        <f t="shared" si="113"/>
        <v>41400.999305555553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4"/>
        <v>101.75</v>
      </c>
      <c r="O1843" s="6">
        <f t="shared" si="115"/>
        <v>50.875</v>
      </c>
      <c r="P1843" t="s">
        <v>8280</v>
      </c>
      <c r="Q1843" t="s">
        <v>8281</v>
      </c>
      <c r="R1843" s="10">
        <f t="shared" si="112"/>
        <v>41745.637094907404</v>
      </c>
      <c r="S1843" s="10">
        <f t="shared" si="113"/>
        <v>41778.999305555553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4"/>
        <v>125.25</v>
      </c>
      <c r="O1844" s="6">
        <f t="shared" si="115"/>
        <v>119.28571428571429</v>
      </c>
      <c r="P1844" t="s">
        <v>8280</v>
      </c>
      <c r="Q1844" t="s">
        <v>8281</v>
      </c>
      <c r="R1844" s="10">
        <f t="shared" si="112"/>
        <v>42031.423391203702</v>
      </c>
      <c r="S1844" s="10">
        <f t="shared" si="113"/>
        <v>42065.040972222218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4"/>
        <v>124.0061</v>
      </c>
      <c r="O1845" s="6">
        <f t="shared" si="115"/>
        <v>92.541865671641801</v>
      </c>
      <c r="P1845" t="s">
        <v>8280</v>
      </c>
      <c r="Q1845" t="s">
        <v>8281</v>
      </c>
      <c r="R1845" s="10">
        <f t="shared" si="112"/>
        <v>40564.786504629628</v>
      </c>
      <c r="S1845" s="10">
        <f t="shared" si="113"/>
        <v>40594.786504629628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4"/>
        <v>101.4</v>
      </c>
      <c r="O1846" s="6">
        <f t="shared" si="115"/>
        <v>76.05</v>
      </c>
      <c r="P1846" t="s">
        <v>8280</v>
      </c>
      <c r="Q1846" t="s">
        <v>8281</v>
      </c>
      <c r="R1846" s="10">
        <f t="shared" si="112"/>
        <v>40666.765208333331</v>
      </c>
      <c r="S1846" s="10">
        <f t="shared" si="113"/>
        <v>40704.916666666664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4"/>
        <v>100</v>
      </c>
      <c r="O1847" s="6">
        <f t="shared" si="115"/>
        <v>52.631578947368418</v>
      </c>
      <c r="P1847" t="s">
        <v>8280</v>
      </c>
      <c r="Q1847" t="s">
        <v>8281</v>
      </c>
      <c r="R1847" s="10">
        <f t="shared" si="112"/>
        <v>42523.124976851854</v>
      </c>
      <c r="S1847" s="10">
        <f t="shared" si="113"/>
        <v>42537.996527777774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4"/>
        <v>137.92666666666668</v>
      </c>
      <c r="O1848" s="6">
        <f t="shared" si="115"/>
        <v>98.990430622009569</v>
      </c>
      <c r="P1848" t="s">
        <v>8280</v>
      </c>
      <c r="Q1848" t="s">
        <v>8281</v>
      </c>
      <c r="R1848" s="10">
        <f t="shared" si="112"/>
        <v>41228.441863425927</v>
      </c>
      <c r="S1848" s="10">
        <f t="shared" si="113"/>
        <v>41258.441863425927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4"/>
        <v>120.88000000000001</v>
      </c>
      <c r="O1849" s="6">
        <f t="shared" si="115"/>
        <v>79.526315789473685</v>
      </c>
      <c r="P1849" t="s">
        <v>8280</v>
      </c>
      <c r="Q1849" t="s">
        <v>8281</v>
      </c>
      <c r="R1849" s="10">
        <f t="shared" si="112"/>
        <v>42094.028148148143</v>
      </c>
      <c r="S1849" s="10">
        <f t="shared" si="113"/>
        <v>42115.028148148143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4"/>
        <v>107.36666666666667</v>
      </c>
      <c r="O1850" s="6">
        <f t="shared" si="115"/>
        <v>134.20833333333334</v>
      </c>
      <c r="P1850" t="s">
        <v>8280</v>
      </c>
      <c r="Q1850" t="s">
        <v>8281</v>
      </c>
      <c r="R1850" s="10">
        <f t="shared" si="112"/>
        <v>40691.579722222217</v>
      </c>
      <c r="S1850" s="10">
        <f t="shared" si="113"/>
        <v>40755.082638888889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4"/>
        <v>100.33333333333334</v>
      </c>
      <c r="O1851" s="6">
        <f t="shared" si="115"/>
        <v>37.625</v>
      </c>
      <c r="P1851" t="s">
        <v>8280</v>
      </c>
      <c r="Q1851" t="s">
        <v>8281</v>
      </c>
      <c r="R1851" s="10">
        <f t="shared" si="112"/>
        <v>41169.637256944443</v>
      </c>
      <c r="S1851" s="10">
        <f t="shared" si="113"/>
        <v>41199.637256944443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4"/>
        <v>101.52222222222223</v>
      </c>
      <c r="O1852" s="6">
        <f t="shared" si="115"/>
        <v>51.044692737430168</v>
      </c>
      <c r="P1852" t="s">
        <v>8280</v>
      </c>
      <c r="Q1852" t="s">
        <v>8281</v>
      </c>
      <c r="R1852" s="10">
        <f t="shared" si="112"/>
        <v>41800.751157407409</v>
      </c>
      <c r="S1852" s="10">
        <f t="shared" si="113"/>
        <v>41830.751157407409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4"/>
        <v>100.07692307692308</v>
      </c>
      <c r="O1853" s="6">
        <f t="shared" si="115"/>
        <v>50.03846153846154</v>
      </c>
      <c r="P1853" t="s">
        <v>8280</v>
      </c>
      <c r="Q1853" t="s">
        <v>8281</v>
      </c>
      <c r="R1853" s="10">
        <f t="shared" si="112"/>
        <v>41827.69835648148</v>
      </c>
      <c r="S1853" s="10">
        <f t="shared" si="113"/>
        <v>41847.833333333328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4"/>
        <v>116.96666666666667</v>
      </c>
      <c r="O1854" s="6">
        <f t="shared" si="115"/>
        <v>133.93129770992365</v>
      </c>
      <c r="P1854" t="s">
        <v>8280</v>
      </c>
      <c r="Q1854" t="s">
        <v>8281</v>
      </c>
      <c r="R1854" s="10">
        <f t="shared" si="112"/>
        <v>42081.563101851854</v>
      </c>
      <c r="S1854" s="10">
        <f t="shared" si="113"/>
        <v>42118.791666666664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4"/>
        <v>101.875</v>
      </c>
      <c r="O1855" s="6">
        <f t="shared" si="115"/>
        <v>58.214285714285715</v>
      </c>
      <c r="P1855" t="s">
        <v>8280</v>
      </c>
      <c r="Q1855" t="s">
        <v>8281</v>
      </c>
      <c r="R1855" s="10">
        <f t="shared" si="112"/>
        <v>41176.852048611108</v>
      </c>
      <c r="S1855" s="10">
        <f t="shared" si="113"/>
        <v>41226.893715277773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4"/>
        <v>102.12366666666665</v>
      </c>
      <c r="O1856" s="6">
        <f t="shared" si="115"/>
        <v>88.037643678160919</v>
      </c>
      <c r="P1856" t="s">
        <v>8280</v>
      </c>
      <c r="Q1856" t="s">
        <v>8281</v>
      </c>
      <c r="R1856" s="10">
        <f t="shared" si="112"/>
        <v>41387.812928240739</v>
      </c>
      <c r="S1856" s="10">
        <f t="shared" si="113"/>
        <v>41417.812928240739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4"/>
        <v>154.05897142857143</v>
      </c>
      <c r="O1857" s="6">
        <f t="shared" si="115"/>
        <v>70.576753926701571</v>
      </c>
      <c r="P1857" t="s">
        <v>8280</v>
      </c>
      <c r="Q1857" t="s">
        <v>8281</v>
      </c>
      <c r="R1857" s="10">
        <f t="shared" si="112"/>
        <v>41600.330324074072</v>
      </c>
      <c r="S1857" s="10">
        <f t="shared" si="113"/>
        <v>41645.330324074072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4"/>
        <v>101.25</v>
      </c>
      <c r="O1858" s="6">
        <f t="shared" si="115"/>
        <v>53.289473684210527</v>
      </c>
      <c r="P1858" t="s">
        <v>8280</v>
      </c>
      <c r="Q1858" t="s">
        <v>8281</v>
      </c>
      <c r="R1858" s="10">
        <f t="shared" ref="R1858:R1921" si="116">(J1858/86400)+25569+(-5/24)</f>
        <v>41817.64666666666</v>
      </c>
      <c r="S1858" s="10">
        <f t="shared" ref="S1858:S1921" si="117">(I1858/86400)+25569+(-5/24)</f>
        <v>41838.64666666666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8">E1859/D1859*100</f>
        <v>100</v>
      </c>
      <c r="O1859" s="6">
        <f t="shared" ref="O1859:O1922" si="119">E1859/L1859</f>
        <v>136.36363636363637</v>
      </c>
      <c r="P1859" t="s">
        <v>8280</v>
      </c>
      <c r="Q1859" t="s">
        <v>8281</v>
      </c>
      <c r="R1859" s="10">
        <f t="shared" si="116"/>
        <v>41864.560335648144</v>
      </c>
      <c r="S1859" s="10">
        <f t="shared" si="117"/>
        <v>41894.560335648144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8"/>
        <v>108.74800874800874</v>
      </c>
      <c r="O1860" s="6">
        <f t="shared" si="119"/>
        <v>40.547315436241611</v>
      </c>
      <c r="P1860" t="s">
        <v>8280</v>
      </c>
      <c r="Q1860" t="s">
        <v>8281</v>
      </c>
      <c r="R1860" s="10">
        <f t="shared" si="116"/>
        <v>40832.9921412037</v>
      </c>
      <c r="S1860" s="10">
        <f t="shared" si="117"/>
        <v>40893.033807870372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8"/>
        <v>131.83333333333334</v>
      </c>
      <c r="O1861" s="6">
        <f t="shared" si="119"/>
        <v>70.625</v>
      </c>
      <c r="P1861" t="s">
        <v>8280</v>
      </c>
      <c r="Q1861" t="s">
        <v>8281</v>
      </c>
      <c r="R1861" s="10">
        <f t="shared" si="116"/>
        <v>40778.561678240738</v>
      </c>
      <c r="S1861" s="10">
        <f t="shared" si="117"/>
        <v>40808.561678240738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8"/>
        <v>133.46666666666667</v>
      </c>
      <c r="O1862" s="6">
        <f t="shared" si="119"/>
        <v>52.684210526315788</v>
      </c>
      <c r="P1862" t="s">
        <v>8280</v>
      </c>
      <c r="Q1862" t="s">
        <v>8281</v>
      </c>
      <c r="R1862" s="10">
        <f t="shared" si="116"/>
        <v>41655.500972222224</v>
      </c>
      <c r="S1862" s="10">
        <f t="shared" si="117"/>
        <v>41676.500972222224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8"/>
        <v>0</v>
      </c>
      <c r="O1863" s="6" t="e">
        <f t="shared" si="119"/>
        <v>#DIV/0!</v>
      </c>
      <c r="P1863" t="s">
        <v>8288</v>
      </c>
      <c r="Q1863" t="s">
        <v>8290</v>
      </c>
      <c r="R1863" s="10">
        <f t="shared" si="116"/>
        <v>42000.091909722221</v>
      </c>
      <c r="S1863" s="10">
        <f t="shared" si="117"/>
        <v>42030.091909722221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8"/>
        <v>8.0833333333333321</v>
      </c>
      <c r="O1864" s="6">
        <f t="shared" si="119"/>
        <v>90.9375</v>
      </c>
      <c r="P1864" t="s">
        <v>8288</v>
      </c>
      <c r="Q1864" t="s">
        <v>8290</v>
      </c>
      <c r="R1864" s="10">
        <f t="shared" si="116"/>
        <v>42755.284421296295</v>
      </c>
      <c r="S1864" s="10">
        <f t="shared" si="117"/>
        <v>42802.104166666664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8"/>
        <v>0.4</v>
      </c>
      <c r="O1865" s="6">
        <f t="shared" si="119"/>
        <v>5</v>
      </c>
      <c r="P1865" t="s">
        <v>8288</v>
      </c>
      <c r="Q1865" t="s">
        <v>8290</v>
      </c>
      <c r="R1865" s="10">
        <f t="shared" si="116"/>
        <v>41772.588946759257</v>
      </c>
      <c r="S1865" s="10">
        <f t="shared" si="117"/>
        <v>41802.588946759257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8"/>
        <v>42.892307692307689</v>
      </c>
      <c r="O1866" s="6">
        <f t="shared" si="119"/>
        <v>58.083333333333336</v>
      </c>
      <c r="P1866" t="s">
        <v>8288</v>
      </c>
      <c r="Q1866" t="s">
        <v>8290</v>
      </c>
      <c r="R1866" s="10">
        <f t="shared" si="116"/>
        <v>41733.508101851847</v>
      </c>
      <c r="S1866" s="10">
        <f t="shared" si="117"/>
        <v>41763.508101851847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8"/>
        <v>3.6363636363636364E-3</v>
      </c>
      <c r="O1867" s="6">
        <f t="shared" si="119"/>
        <v>2</v>
      </c>
      <c r="P1867" t="s">
        <v>8288</v>
      </c>
      <c r="Q1867" t="s">
        <v>8290</v>
      </c>
      <c r="R1867" s="10">
        <f t="shared" si="116"/>
        <v>42645.159108796295</v>
      </c>
      <c r="S1867" s="10">
        <f t="shared" si="117"/>
        <v>42680.200775462959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8"/>
        <v>0.5</v>
      </c>
      <c r="O1868" s="6">
        <f t="shared" si="119"/>
        <v>62.5</v>
      </c>
      <c r="P1868" t="s">
        <v>8288</v>
      </c>
      <c r="Q1868" t="s">
        <v>8290</v>
      </c>
      <c r="R1868" s="10">
        <f t="shared" si="116"/>
        <v>42742.038159722222</v>
      </c>
      <c r="S1868" s="10">
        <f t="shared" si="117"/>
        <v>42794.958333333336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8"/>
        <v>0.05</v>
      </c>
      <c r="O1869" s="6">
        <f t="shared" si="119"/>
        <v>10</v>
      </c>
      <c r="P1869" t="s">
        <v>8288</v>
      </c>
      <c r="Q1869" t="s">
        <v>8290</v>
      </c>
      <c r="R1869" s="10">
        <f t="shared" si="116"/>
        <v>42649.716574074067</v>
      </c>
      <c r="S1869" s="10">
        <f t="shared" si="117"/>
        <v>42679.716574074067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8"/>
        <v>4.8680000000000003</v>
      </c>
      <c r="O1870" s="6">
        <f t="shared" si="119"/>
        <v>71.588235294117652</v>
      </c>
      <c r="P1870" t="s">
        <v>8288</v>
      </c>
      <c r="Q1870" t="s">
        <v>8290</v>
      </c>
      <c r="R1870" s="10">
        <f t="shared" si="116"/>
        <v>42328.570891203701</v>
      </c>
      <c r="S1870" s="10">
        <f t="shared" si="117"/>
        <v>42353.124305555553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8"/>
        <v>0</v>
      </c>
      <c r="O1871" s="6" t="e">
        <f t="shared" si="119"/>
        <v>#DIV/0!</v>
      </c>
      <c r="P1871" t="s">
        <v>8288</v>
      </c>
      <c r="Q1871" t="s">
        <v>8290</v>
      </c>
      <c r="R1871" s="10">
        <f t="shared" si="116"/>
        <v>42708.794548611106</v>
      </c>
      <c r="S1871" s="10">
        <f t="shared" si="117"/>
        <v>42738.794548611106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8"/>
        <v>10.314285714285715</v>
      </c>
      <c r="O1872" s="6">
        <f t="shared" si="119"/>
        <v>32.81818181818182</v>
      </c>
      <c r="P1872" t="s">
        <v>8288</v>
      </c>
      <c r="Q1872" t="s">
        <v>8290</v>
      </c>
      <c r="R1872" s="10">
        <f t="shared" si="116"/>
        <v>42371.14739583333</v>
      </c>
      <c r="S1872" s="10">
        <f t="shared" si="117"/>
        <v>42399.970138888886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8"/>
        <v>71.784615384615378</v>
      </c>
      <c r="O1873" s="6">
        <f t="shared" si="119"/>
        <v>49.11578947368421</v>
      </c>
      <c r="P1873" t="s">
        <v>8288</v>
      </c>
      <c r="Q1873" t="s">
        <v>8290</v>
      </c>
      <c r="R1873" s="10">
        <f t="shared" si="116"/>
        <v>41923.575243055551</v>
      </c>
      <c r="S1873" s="10">
        <f t="shared" si="117"/>
        <v>41963.616909722223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8"/>
        <v>1.06</v>
      </c>
      <c r="O1874" s="6">
        <f t="shared" si="119"/>
        <v>16.307692307692307</v>
      </c>
      <c r="P1874" t="s">
        <v>8288</v>
      </c>
      <c r="Q1874" t="s">
        <v>8290</v>
      </c>
      <c r="R1874" s="10">
        <f t="shared" si="116"/>
        <v>42154.921319444438</v>
      </c>
      <c r="S1874" s="10">
        <f t="shared" si="117"/>
        <v>42184.921319444438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8"/>
        <v>0.44999999999999996</v>
      </c>
      <c r="O1875" s="6">
        <f t="shared" si="119"/>
        <v>18</v>
      </c>
      <c r="P1875" t="s">
        <v>8288</v>
      </c>
      <c r="Q1875" t="s">
        <v>8290</v>
      </c>
      <c r="R1875" s="10">
        <f t="shared" si="116"/>
        <v>42164.407523148147</v>
      </c>
      <c r="S1875" s="10">
        <f t="shared" si="117"/>
        <v>42193.489583333336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8"/>
        <v>1.6250000000000001E-2</v>
      </c>
      <c r="O1876" s="6">
        <f t="shared" si="119"/>
        <v>13</v>
      </c>
      <c r="P1876" t="s">
        <v>8288</v>
      </c>
      <c r="Q1876" t="s">
        <v>8290</v>
      </c>
      <c r="R1876" s="10">
        <f t="shared" si="116"/>
        <v>42529.760798611103</v>
      </c>
      <c r="S1876" s="10">
        <f t="shared" si="117"/>
        <v>42549.760798611103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8"/>
        <v>0.51</v>
      </c>
      <c r="O1877" s="6">
        <f t="shared" si="119"/>
        <v>17</v>
      </c>
      <c r="P1877" t="s">
        <v>8288</v>
      </c>
      <c r="Q1877" t="s">
        <v>8290</v>
      </c>
      <c r="R1877" s="10">
        <f t="shared" si="116"/>
        <v>42528.691064814811</v>
      </c>
      <c r="S1877" s="10">
        <f t="shared" si="117"/>
        <v>42588.691064814811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8"/>
        <v>0</v>
      </c>
      <c r="O1878" s="6" t="e">
        <f t="shared" si="119"/>
        <v>#DIV/0!</v>
      </c>
      <c r="P1878" t="s">
        <v>8288</v>
      </c>
      <c r="Q1878" t="s">
        <v>8290</v>
      </c>
      <c r="R1878" s="10">
        <f t="shared" si="116"/>
        <v>41776.07644675926</v>
      </c>
      <c r="S1878" s="10">
        <f t="shared" si="117"/>
        <v>41806.07644675926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8"/>
        <v>0</v>
      </c>
      <c r="O1879" s="6" t="e">
        <f t="shared" si="119"/>
        <v>#DIV/0!</v>
      </c>
      <c r="P1879" t="s">
        <v>8288</v>
      </c>
      <c r="Q1879" t="s">
        <v>8290</v>
      </c>
      <c r="R1879" s="10">
        <f t="shared" si="116"/>
        <v>42034.820891203701</v>
      </c>
      <c r="S1879" s="10">
        <f t="shared" si="117"/>
        <v>42063.820891203701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8"/>
        <v>0</v>
      </c>
      <c r="O1880" s="6" t="e">
        <f t="shared" si="119"/>
        <v>#DIV/0!</v>
      </c>
      <c r="P1880" t="s">
        <v>8288</v>
      </c>
      <c r="Q1880" t="s">
        <v>8290</v>
      </c>
      <c r="R1880" s="10">
        <f t="shared" si="116"/>
        <v>41772.800405092588</v>
      </c>
      <c r="S1880" s="10">
        <f t="shared" si="117"/>
        <v>41802.800405092588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8"/>
        <v>0.12</v>
      </c>
      <c r="O1881" s="6">
        <f t="shared" si="119"/>
        <v>3</v>
      </c>
      <c r="P1881" t="s">
        <v>8288</v>
      </c>
      <c r="Q1881" t="s">
        <v>8290</v>
      </c>
      <c r="R1881" s="10">
        <f t="shared" si="116"/>
        <v>42413.441307870373</v>
      </c>
      <c r="S1881" s="10">
        <f t="shared" si="117"/>
        <v>42443.399641203701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8"/>
        <v>20.080000000000002</v>
      </c>
      <c r="O1882" s="6">
        <f t="shared" si="119"/>
        <v>41.833333333333336</v>
      </c>
      <c r="P1882" t="s">
        <v>8288</v>
      </c>
      <c r="Q1882" t="s">
        <v>8290</v>
      </c>
      <c r="R1882" s="10">
        <f t="shared" si="116"/>
        <v>42430.358564814807</v>
      </c>
      <c r="S1882" s="10">
        <f t="shared" si="117"/>
        <v>42459.31689814815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8"/>
        <v>172.68449999999999</v>
      </c>
      <c r="O1883" s="6">
        <f t="shared" si="119"/>
        <v>49.338428571428572</v>
      </c>
      <c r="P1883" t="s">
        <v>8280</v>
      </c>
      <c r="Q1883" t="s">
        <v>8284</v>
      </c>
      <c r="R1883" s="10">
        <f t="shared" si="116"/>
        <v>42042.944317129623</v>
      </c>
      <c r="S1883" s="10">
        <f t="shared" si="117"/>
        <v>42072.902650462966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8"/>
        <v>100.8955223880597</v>
      </c>
      <c r="O1884" s="6">
        <f t="shared" si="119"/>
        <v>41.728395061728392</v>
      </c>
      <c r="P1884" t="s">
        <v>8280</v>
      </c>
      <c r="Q1884" t="s">
        <v>8284</v>
      </c>
      <c r="R1884" s="10">
        <f t="shared" si="116"/>
        <v>41067.740879629629</v>
      </c>
      <c r="S1884" s="10">
        <f t="shared" si="117"/>
        <v>41100.783333333333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8"/>
        <v>104.8048048048048</v>
      </c>
      <c r="O1885" s="6">
        <f t="shared" si="119"/>
        <v>32.71875</v>
      </c>
      <c r="P1885" t="s">
        <v>8280</v>
      </c>
      <c r="Q1885" t="s">
        <v>8284</v>
      </c>
      <c r="R1885" s="10">
        <f t="shared" si="116"/>
        <v>40977.739675925921</v>
      </c>
      <c r="S1885" s="10">
        <f t="shared" si="117"/>
        <v>41007.698009259257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8"/>
        <v>135.1</v>
      </c>
      <c r="O1886" s="6">
        <f t="shared" si="119"/>
        <v>51.96153846153846</v>
      </c>
      <c r="P1886" t="s">
        <v>8280</v>
      </c>
      <c r="Q1886" t="s">
        <v>8284</v>
      </c>
      <c r="R1886" s="10">
        <f t="shared" si="116"/>
        <v>41204.989988425921</v>
      </c>
      <c r="S1886" s="10">
        <f t="shared" si="117"/>
        <v>41240.291666666664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8"/>
        <v>116.32786885245903</v>
      </c>
      <c r="O1887" s="6">
        <f t="shared" si="119"/>
        <v>50.685714285714283</v>
      </c>
      <c r="P1887" t="s">
        <v>8280</v>
      </c>
      <c r="Q1887" t="s">
        <v>8284</v>
      </c>
      <c r="R1887" s="10">
        <f t="shared" si="116"/>
        <v>41098.885532407403</v>
      </c>
      <c r="S1887" s="10">
        <f t="shared" si="117"/>
        <v>41131.708333333328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8"/>
        <v>102.08333333333333</v>
      </c>
      <c r="O1888" s="6">
        <f t="shared" si="119"/>
        <v>42.241379310344826</v>
      </c>
      <c r="P1888" t="s">
        <v>8280</v>
      </c>
      <c r="Q1888" t="s">
        <v>8284</v>
      </c>
      <c r="R1888" s="10">
        <f t="shared" si="116"/>
        <v>41925.69835648148</v>
      </c>
      <c r="S1888" s="10">
        <f t="shared" si="117"/>
        <v>41955.740023148144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8"/>
        <v>111.16666666666666</v>
      </c>
      <c r="O1889" s="6">
        <f t="shared" si="119"/>
        <v>416.875</v>
      </c>
      <c r="P1889" t="s">
        <v>8280</v>
      </c>
      <c r="Q1889" t="s">
        <v>8284</v>
      </c>
      <c r="R1889" s="10">
        <f t="shared" si="116"/>
        <v>42323.591805555552</v>
      </c>
      <c r="S1889" s="10">
        <f t="shared" si="117"/>
        <v>42341.687499999993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8"/>
        <v>166.08</v>
      </c>
      <c r="O1890" s="6">
        <f t="shared" si="119"/>
        <v>46.651685393258425</v>
      </c>
      <c r="P1890" t="s">
        <v>8280</v>
      </c>
      <c r="Q1890" t="s">
        <v>8284</v>
      </c>
      <c r="R1890" s="10">
        <f t="shared" si="116"/>
        <v>40299.03162037037</v>
      </c>
      <c r="S1890" s="10">
        <f t="shared" si="117"/>
        <v>40329.999305555553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8"/>
        <v>106.60000000000001</v>
      </c>
      <c r="O1891" s="6">
        <f t="shared" si="119"/>
        <v>48.454545454545453</v>
      </c>
      <c r="P1891" t="s">
        <v>8280</v>
      </c>
      <c r="Q1891" t="s">
        <v>8284</v>
      </c>
      <c r="R1891" s="10">
        <f t="shared" si="116"/>
        <v>41299.585023148145</v>
      </c>
      <c r="S1891" s="10">
        <f t="shared" si="117"/>
        <v>41344.543356481481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8"/>
        <v>144.58441666666667</v>
      </c>
      <c r="O1892" s="6">
        <f t="shared" si="119"/>
        <v>70.5289837398374</v>
      </c>
      <c r="P1892" t="s">
        <v>8280</v>
      </c>
      <c r="Q1892" t="s">
        <v>8284</v>
      </c>
      <c r="R1892" s="10">
        <f t="shared" si="116"/>
        <v>41228.577870370369</v>
      </c>
      <c r="S1892" s="10">
        <f t="shared" si="117"/>
        <v>41258.577870370369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8"/>
        <v>105.55000000000001</v>
      </c>
      <c r="O1893" s="6">
        <f t="shared" si="119"/>
        <v>87.958333333333329</v>
      </c>
      <c r="P1893" t="s">
        <v>8280</v>
      </c>
      <c r="Q1893" t="s">
        <v>8284</v>
      </c>
      <c r="R1893" s="10">
        <f t="shared" si="116"/>
        <v>40335.589745370366</v>
      </c>
      <c r="S1893" s="10">
        <f t="shared" si="117"/>
        <v>40381.041666666664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8"/>
        <v>136.60000000000002</v>
      </c>
      <c r="O1894" s="6">
        <f t="shared" si="119"/>
        <v>26.26923076923077</v>
      </c>
      <c r="P1894" t="s">
        <v>8280</v>
      </c>
      <c r="Q1894" t="s">
        <v>8284</v>
      </c>
      <c r="R1894" s="10">
        <f t="shared" si="116"/>
        <v>40671.429178240738</v>
      </c>
      <c r="S1894" s="10">
        <f t="shared" si="117"/>
        <v>40701.429178240738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8"/>
        <v>104</v>
      </c>
      <c r="O1895" s="6">
        <f t="shared" si="119"/>
        <v>57.777777777777779</v>
      </c>
      <c r="P1895" t="s">
        <v>8280</v>
      </c>
      <c r="Q1895" t="s">
        <v>8284</v>
      </c>
      <c r="R1895" s="10">
        <f t="shared" si="116"/>
        <v>40632.733622685184</v>
      </c>
      <c r="S1895" s="10">
        <f t="shared" si="117"/>
        <v>40648.957638888889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8"/>
        <v>114.5</v>
      </c>
      <c r="O1896" s="6">
        <f t="shared" si="119"/>
        <v>57.25</v>
      </c>
      <c r="P1896" t="s">
        <v>8280</v>
      </c>
      <c r="Q1896" t="s">
        <v>8284</v>
      </c>
      <c r="R1896" s="10">
        <f t="shared" si="116"/>
        <v>40920.696562499994</v>
      </c>
      <c r="S1896" s="10">
        <f t="shared" si="117"/>
        <v>40951.696562499994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8"/>
        <v>101.71957671957672</v>
      </c>
      <c r="O1897" s="6">
        <f t="shared" si="119"/>
        <v>196.34042553191489</v>
      </c>
      <c r="P1897" t="s">
        <v>8280</v>
      </c>
      <c r="Q1897" t="s">
        <v>8284</v>
      </c>
      <c r="R1897" s="10">
        <f t="shared" si="116"/>
        <v>42267.538449074076</v>
      </c>
      <c r="S1897" s="10">
        <f t="shared" si="117"/>
        <v>42297.538449074076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8"/>
        <v>123.94678492239468</v>
      </c>
      <c r="O1898" s="6">
        <f t="shared" si="119"/>
        <v>43</v>
      </c>
      <c r="P1898" t="s">
        <v>8280</v>
      </c>
      <c r="Q1898" t="s">
        <v>8284</v>
      </c>
      <c r="R1898" s="10">
        <f t="shared" si="116"/>
        <v>40981.501909722218</v>
      </c>
      <c r="S1898" s="10">
        <f t="shared" si="117"/>
        <v>41011.501909722218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8"/>
        <v>102.45669291338582</v>
      </c>
      <c r="O1899" s="6">
        <f t="shared" si="119"/>
        <v>35.551912568306008</v>
      </c>
      <c r="P1899" t="s">
        <v>8280</v>
      </c>
      <c r="Q1899" t="s">
        <v>8284</v>
      </c>
      <c r="R1899" s="10">
        <f t="shared" si="116"/>
        <v>41680.375069444439</v>
      </c>
      <c r="S1899" s="10">
        <f t="shared" si="117"/>
        <v>41702.666666666664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8"/>
        <v>144.5</v>
      </c>
      <c r="O1900" s="6">
        <f t="shared" si="119"/>
        <v>68.80952380952381</v>
      </c>
      <c r="P1900" t="s">
        <v>8280</v>
      </c>
      <c r="Q1900" t="s">
        <v>8284</v>
      </c>
      <c r="R1900" s="10">
        <f t="shared" si="116"/>
        <v>42365.9846412037</v>
      </c>
      <c r="S1900" s="10">
        <f t="shared" si="117"/>
        <v>42401.541666666664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8"/>
        <v>133.33333333333331</v>
      </c>
      <c r="O1901" s="6">
        <f t="shared" si="119"/>
        <v>28.571428571428573</v>
      </c>
      <c r="P1901" t="s">
        <v>8280</v>
      </c>
      <c r="Q1901" t="s">
        <v>8284</v>
      </c>
      <c r="R1901" s="10">
        <f t="shared" si="116"/>
        <v>42058.733402777776</v>
      </c>
      <c r="S1901" s="10">
        <f t="shared" si="117"/>
        <v>42088.691736111105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8"/>
        <v>109.3644</v>
      </c>
      <c r="O1902" s="6">
        <f t="shared" si="119"/>
        <v>50.631666666666668</v>
      </c>
      <c r="P1902" t="s">
        <v>8280</v>
      </c>
      <c r="Q1902" t="s">
        <v>8284</v>
      </c>
      <c r="R1902" s="10">
        <f t="shared" si="116"/>
        <v>41160.663553240738</v>
      </c>
      <c r="S1902" s="10">
        <f t="shared" si="117"/>
        <v>41188.207638888889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8"/>
        <v>2.6969696969696968</v>
      </c>
      <c r="O1903" s="6">
        <f t="shared" si="119"/>
        <v>106.8</v>
      </c>
      <c r="P1903" t="s">
        <v>8274</v>
      </c>
      <c r="Q1903" t="s">
        <v>8303</v>
      </c>
      <c r="R1903" s="10">
        <f t="shared" si="116"/>
        <v>42116.334826388884</v>
      </c>
      <c r="S1903" s="10">
        <f t="shared" si="117"/>
        <v>42146.333333333336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8"/>
        <v>1.2</v>
      </c>
      <c r="O1904" s="6">
        <f t="shared" si="119"/>
        <v>4</v>
      </c>
      <c r="P1904" t="s">
        <v>8274</v>
      </c>
      <c r="Q1904" t="s">
        <v>8303</v>
      </c>
      <c r="R1904" s="10">
        <f t="shared" si="116"/>
        <v>42037.581562499996</v>
      </c>
      <c r="S1904" s="10">
        <f t="shared" si="117"/>
        <v>42067.581562499996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8"/>
        <v>46.6</v>
      </c>
      <c r="O1905" s="6">
        <f t="shared" si="119"/>
        <v>34.097560975609753</v>
      </c>
      <c r="P1905" t="s">
        <v>8274</v>
      </c>
      <c r="Q1905" t="s">
        <v>8303</v>
      </c>
      <c r="R1905" s="10">
        <f t="shared" si="116"/>
        <v>42702.562395833331</v>
      </c>
      <c r="S1905" s="10">
        <f t="shared" si="117"/>
        <v>42762.562395833331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8"/>
        <v>0.1</v>
      </c>
      <c r="O1906" s="6">
        <f t="shared" si="119"/>
        <v>25</v>
      </c>
      <c r="P1906" t="s">
        <v>8274</v>
      </c>
      <c r="Q1906" t="s">
        <v>8303</v>
      </c>
      <c r="R1906" s="10">
        <f t="shared" si="116"/>
        <v>42326.477094907408</v>
      </c>
      <c r="S1906" s="10">
        <f t="shared" si="117"/>
        <v>42371.477094907408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8"/>
        <v>0.16800000000000001</v>
      </c>
      <c r="O1907" s="6">
        <f t="shared" si="119"/>
        <v>10.5</v>
      </c>
      <c r="P1907" t="s">
        <v>8274</v>
      </c>
      <c r="Q1907" t="s">
        <v>8303</v>
      </c>
      <c r="R1907" s="10">
        <f t="shared" si="116"/>
        <v>41859.717523148145</v>
      </c>
      <c r="S1907" s="10">
        <f t="shared" si="117"/>
        <v>41889.717523148145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8"/>
        <v>42.76</v>
      </c>
      <c r="O1908" s="6">
        <f t="shared" si="119"/>
        <v>215.95959595959596</v>
      </c>
      <c r="P1908" t="s">
        <v>8274</v>
      </c>
      <c r="Q1908" t="s">
        <v>8303</v>
      </c>
      <c r="R1908" s="10">
        <f t="shared" si="116"/>
        <v>42514.462766203702</v>
      </c>
      <c r="S1908" s="10">
        <f t="shared" si="117"/>
        <v>42544.462766203702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8"/>
        <v>0.28333333333333333</v>
      </c>
      <c r="O1909" s="6">
        <f t="shared" si="119"/>
        <v>21.25</v>
      </c>
      <c r="P1909" t="s">
        <v>8274</v>
      </c>
      <c r="Q1909" t="s">
        <v>8303</v>
      </c>
      <c r="R1909" s="10">
        <f t="shared" si="116"/>
        <v>41767.378761574073</v>
      </c>
      <c r="S1909" s="10">
        <f t="shared" si="117"/>
        <v>41782.378761574073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8"/>
        <v>1.7319999999999998</v>
      </c>
      <c r="O1910" s="6">
        <f t="shared" si="119"/>
        <v>108.25</v>
      </c>
      <c r="P1910" t="s">
        <v>8274</v>
      </c>
      <c r="Q1910" t="s">
        <v>8303</v>
      </c>
      <c r="R1910" s="10">
        <f t="shared" si="116"/>
        <v>42703.709490740737</v>
      </c>
      <c r="S1910" s="10">
        <f t="shared" si="117"/>
        <v>42733.709490740737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8"/>
        <v>14.111428571428572</v>
      </c>
      <c r="O1911" s="6">
        <f t="shared" si="119"/>
        <v>129.97368421052633</v>
      </c>
      <c r="P1911" t="s">
        <v>8274</v>
      </c>
      <c r="Q1911" t="s">
        <v>8303</v>
      </c>
      <c r="R1911" s="10">
        <f t="shared" si="116"/>
        <v>41905.220821759256</v>
      </c>
      <c r="S1911" s="10">
        <f t="shared" si="117"/>
        <v>41935.220821759256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8"/>
        <v>39.395294117647055</v>
      </c>
      <c r="O1912" s="6">
        <f t="shared" si="119"/>
        <v>117.49473684210527</v>
      </c>
      <c r="P1912" t="s">
        <v>8274</v>
      </c>
      <c r="Q1912" t="s">
        <v>8303</v>
      </c>
      <c r="R1912" s="10">
        <f t="shared" si="116"/>
        <v>42264.754826388882</v>
      </c>
      <c r="S1912" s="10">
        <f t="shared" si="117"/>
        <v>42308.739583333336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8"/>
        <v>2.3529411764705882E-2</v>
      </c>
      <c r="O1913" s="6">
        <f t="shared" si="119"/>
        <v>10</v>
      </c>
      <c r="P1913" t="s">
        <v>8274</v>
      </c>
      <c r="Q1913" t="s">
        <v>8303</v>
      </c>
      <c r="R1913" s="10">
        <f t="shared" si="116"/>
        <v>41829.825624999998</v>
      </c>
      <c r="S1913" s="10">
        <f t="shared" si="117"/>
        <v>41859.825624999998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8"/>
        <v>59.3</v>
      </c>
      <c r="O1914" s="6">
        <f t="shared" si="119"/>
        <v>70.595238095238102</v>
      </c>
      <c r="P1914" t="s">
        <v>8274</v>
      </c>
      <c r="Q1914" t="s">
        <v>8303</v>
      </c>
      <c r="R1914" s="10">
        <f t="shared" si="116"/>
        <v>42129.018055555549</v>
      </c>
      <c r="S1914" s="10">
        <f t="shared" si="117"/>
        <v>42159.018055555549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8"/>
        <v>1.3270833333333334</v>
      </c>
      <c r="O1915" s="6">
        <f t="shared" si="119"/>
        <v>24.5</v>
      </c>
      <c r="P1915" t="s">
        <v>8274</v>
      </c>
      <c r="Q1915" t="s">
        <v>8303</v>
      </c>
      <c r="R1915" s="10">
        <f t="shared" si="116"/>
        <v>41890.302986111106</v>
      </c>
      <c r="S1915" s="10">
        <f t="shared" si="117"/>
        <v>41920.302986111106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8"/>
        <v>9.0090090090090094</v>
      </c>
      <c r="O1916" s="6">
        <f t="shared" si="119"/>
        <v>30</v>
      </c>
      <c r="P1916" t="s">
        <v>8274</v>
      </c>
      <c r="Q1916" t="s">
        <v>8303</v>
      </c>
      <c r="R1916" s="10">
        <f t="shared" si="116"/>
        <v>41928.966122685182</v>
      </c>
      <c r="S1916" s="10">
        <f t="shared" si="117"/>
        <v>41943.957638888889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8"/>
        <v>1.6</v>
      </c>
      <c r="O1917" s="6">
        <f t="shared" si="119"/>
        <v>2</v>
      </c>
      <c r="P1917" t="s">
        <v>8274</v>
      </c>
      <c r="Q1917" t="s">
        <v>8303</v>
      </c>
      <c r="R1917" s="10">
        <f t="shared" si="116"/>
        <v>41863.840532407405</v>
      </c>
      <c r="S1917" s="10">
        <f t="shared" si="117"/>
        <v>41883.840532407405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8"/>
        <v>0.51</v>
      </c>
      <c r="O1918" s="6">
        <f t="shared" si="119"/>
        <v>17</v>
      </c>
      <c r="P1918" t="s">
        <v>8274</v>
      </c>
      <c r="Q1918" t="s">
        <v>8303</v>
      </c>
      <c r="R1918" s="10">
        <f t="shared" si="116"/>
        <v>42656.508969907409</v>
      </c>
      <c r="S1918" s="10">
        <f t="shared" si="117"/>
        <v>42681.550636574073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8"/>
        <v>52.570512820512818</v>
      </c>
      <c r="O1919" s="6">
        <f t="shared" si="119"/>
        <v>2928.9285714285716</v>
      </c>
      <c r="P1919" t="s">
        <v>8274</v>
      </c>
      <c r="Q1919" t="s">
        <v>8303</v>
      </c>
      <c r="R1919" s="10">
        <f t="shared" si="116"/>
        <v>42746.06172453703</v>
      </c>
      <c r="S1919" s="10">
        <f t="shared" si="117"/>
        <v>42776.06172453703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8"/>
        <v>1.04</v>
      </c>
      <c r="O1920" s="6">
        <f t="shared" si="119"/>
        <v>28.888888888888889</v>
      </c>
      <c r="P1920" t="s">
        <v>8274</v>
      </c>
      <c r="Q1920" t="s">
        <v>8303</v>
      </c>
      <c r="R1920" s="10">
        <f t="shared" si="116"/>
        <v>41828.581608796296</v>
      </c>
      <c r="S1920" s="10">
        <f t="shared" si="117"/>
        <v>41863.581608796296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8"/>
        <v>47.4</v>
      </c>
      <c r="O1921" s="6">
        <f t="shared" si="119"/>
        <v>29.625</v>
      </c>
      <c r="P1921" t="s">
        <v>8274</v>
      </c>
      <c r="Q1921" t="s">
        <v>8303</v>
      </c>
      <c r="R1921" s="10">
        <f t="shared" si="116"/>
        <v>42113.667233796295</v>
      </c>
      <c r="S1921" s="10">
        <f t="shared" si="117"/>
        <v>42143.667233796295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8"/>
        <v>43.03</v>
      </c>
      <c r="O1922" s="6">
        <f t="shared" si="119"/>
        <v>40.980952380952381</v>
      </c>
      <c r="P1922" t="s">
        <v>8274</v>
      </c>
      <c r="Q1922" t="s">
        <v>8303</v>
      </c>
      <c r="R1922" s="10">
        <f t="shared" ref="R1922:R1985" si="120">(J1922/86400)+25569+(-5/24)</f>
        <v>42270.66737268518</v>
      </c>
      <c r="S1922" s="10">
        <f t="shared" ref="S1922:S1985" si="121">(I1922/86400)+25569+(-5/24)</f>
        <v>42298.749999999993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2">E1923/D1923*100</f>
        <v>136.80000000000001</v>
      </c>
      <c r="O1923" s="6">
        <f t="shared" ref="O1923:O1986" si="123">E1923/L1923</f>
        <v>54</v>
      </c>
      <c r="P1923" t="s">
        <v>8280</v>
      </c>
      <c r="Q1923" t="s">
        <v>8284</v>
      </c>
      <c r="R1923" s="10">
        <f t="shared" si="120"/>
        <v>41074.013229166667</v>
      </c>
      <c r="S1923" s="10">
        <f t="shared" si="121"/>
        <v>41104.013229166667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2"/>
        <v>115.55</v>
      </c>
      <c r="O1924" s="6">
        <f t="shared" si="123"/>
        <v>36.109375</v>
      </c>
      <c r="P1924" t="s">
        <v>8280</v>
      </c>
      <c r="Q1924" t="s">
        <v>8284</v>
      </c>
      <c r="R1924" s="10">
        <f t="shared" si="120"/>
        <v>41590.047534722216</v>
      </c>
      <c r="S1924" s="10">
        <f t="shared" si="121"/>
        <v>41620.047534722216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2"/>
        <v>240.79999999999998</v>
      </c>
      <c r="O1925" s="6">
        <f t="shared" si="123"/>
        <v>23.153846153846153</v>
      </c>
      <c r="P1925" t="s">
        <v>8280</v>
      </c>
      <c r="Q1925" t="s">
        <v>8284</v>
      </c>
      <c r="R1925" s="10">
        <f t="shared" si="120"/>
        <v>40772.640416666662</v>
      </c>
      <c r="S1925" s="10">
        <f t="shared" si="121"/>
        <v>40812.999305555553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2"/>
        <v>114.39999999999999</v>
      </c>
      <c r="O1926" s="6">
        <f t="shared" si="123"/>
        <v>104</v>
      </c>
      <c r="P1926" t="s">
        <v>8280</v>
      </c>
      <c r="Q1926" t="s">
        <v>8284</v>
      </c>
      <c r="R1926" s="10">
        <f t="shared" si="120"/>
        <v>41626.552719907406</v>
      </c>
      <c r="S1926" s="10">
        <f t="shared" si="121"/>
        <v>41654.606249999997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2"/>
        <v>110.33333333333333</v>
      </c>
      <c r="O1927" s="6">
        <f t="shared" si="123"/>
        <v>31.826923076923077</v>
      </c>
      <c r="P1927" t="s">
        <v>8280</v>
      </c>
      <c r="Q1927" t="s">
        <v>8284</v>
      </c>
      <c r="R1927" s="10">
        <f t="shared" si="120"/>
        <v>41535.693148148144</v>
      </c>
      <c r="S1927" s="10">
        <f t="shared" si="121"/>
        <v>41557.791666666664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2"/>
        <v>195.37933333333334</v>
      </c>
      <c r="O1928" s="6">
        <f t="shared" si="123"/>
        <v>27.3896261682243</v>
      </c>
      <c r="P1928" t="s">
        <v>8280</v>
      </c>
      <c r="Q1928" t="s">
        <v>8284</v>
      </c>
      <c r="R1928" s="10">
        <f t="shared" si="120"/>
        <v>40456.746018518512</v>
      </c>
      <c r="S1928" s="10">
        <f t="shared" si="121"/>
        <v>40483.80972222222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2"/>
        <v>103.33333333333334</v>
      </c>
      <c r="O1929" s="6">
        <f t="shared" si="123"/>
        <v>56.363636363636367</v>
      </c>
      <c r="P1929" t="s">
        <v>8280</v>
      </c>
      <c r="Q1929" t="s">
        <v>8284</v>
      </c>
      <c r="R1929" s="10">
        <f t="shared" si="120"/>
        <v>40960.653229166666</v>
      </c>
      <c r="S1929" s="10">
        <f t="shared" si="121"/>
        <v>40975.999305555553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2"/>
        <v>103.1372549019608</v>
      </c>
      <c r="O1930" s="6">
        <f t="shared" si="123"/>
        <v>77.352941176470594</v>
      </c>
      <c r="P1930" t="s">
        <v>8280</v>
      </c>
      <c r="Q1930" t="s">
        <v>8284</v>
      </c>
      <c r="R1930" s="10">
        <f t="shared" si="120"/>
        <v>41371.439745370364</v>
      </c>
      <c r="S1930" s="10">
        <f t="shared" si="121"/>
        <v>41401.439745370364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2"/>
        <v>100.3125</v>
      </c>
      <c r="O1931" s="6">
        <f t="shared" si="123"/>
        <v>42.8</v>
      </c>
      <c r="P1931" t="s">
        <v>8280</v>
      </c>
      <c r="Q1931" t="s">
        <v>8284</v>
      </c>
      <c r="R1931" s="10">
        <f t="shared" si="120"/>
        <v>40686.813263888886</v>
      </c>
      <c r="S1931" s="10">
        <f t="shared" si="121"/>
        <v>40728.813263888886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2"/>
        <v>127</v>
      </c>
      <c r="O1932" s="6">
        <f t="shared" si="123"/>
        <v>48.846153846153847</v>
      </c>
      <c r="P1932" t="s">
        <v>8280</v>
      </c>
      <c r="Q1932" t="s">
        <v>8284</v>
      </c>
      <c r="R1932" s="10">
        <f t="shared" si="120"/>
        <v>41402.350486111107</v>
      </c>
      <c r="S1932" s="10">
        <f t="shared" si="121"/>
        <v>41462.350486111107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2"/>
        <v>120.601</v>
      </c>
      <c r="O1933" s="6">
        <f t="shared" si="123"/>
        <v>48.240400000000001</v>
      </c>
      <c r="P1933" t="s">
        <v>8280</v>
      </c>
      <c r="Q1933" t="s">
        <v>8284</v>
      </c>
      <c r="R1933" s="10">
        <f t="shared" si="120"/>
        <v>41037.684131944443</v>
      </c>
      <c r="S1933" s="10">
        <f t="shared" si="121"/>
        <v>41050.9375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2"/>
        <v>106.99047619047619</v>
      </c>
      <c r="O1934" s="6">
        <f t="shared" si="123"/>
        <v>70.212500000000006</v>
      </c>
      <c r="P1934" t="s">
        <v>8280</v>
      </c>
      <c r="Q1934" t="s">
        <v>8284</v>
      </c>
      <c r="R1934" s="10">
        <f t="shared" si="120"/>
        <v>40911.601539351854</v>
      </c>
      <c r="S1934" s="10">
        <f t="shared" si="121"/>
        <v>40932.601539351854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2"/>
        <v>172.43333333333334</v>
      </c>
      <c r="O1935" s="6">
        <f t="shared" si="123"/>
        <v>94.054545454545448</v>
      </c>
      <c r="P1935" t="s">
        <v>8280</v>
      </c>
      <c r="Q1935" t="s">
        <v>8284</v>
      </c>
      <c r="R1935" s="10">
        <f t="shared" si="120"/>
        <v>41878.922534722216</v>
      </c>
      <c r="S1935" s="10">
        <f t="shared" si="121"/>
        <v>41908.922534722216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2"/>
        <v>123.61999999999999</v>
      </c>
      <c r="O1936" s="6">
        <f t="shared" si="123"/>
        <v>80.272727272727266</v>
      </c>
      <c r="P1936" t="s">
        <v>8280</v>
      </c>
      <c r="Q1936" t="s">
        <v>8284</v>
      </c>
      <c r="R1936" s="10">
        <f t="shared" si="120"/>
        <v>40865.658807870372</v>
      </c>
      <c r="S1936" s="10">
        <f t="shared" si="121"/>
        <v>40902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2"/>
        <v>108.4</v>
      </c>
      <c r="O1937" s="6">
        <f t="shared" si="123"/>
        <v>54.2</v>
      </c>
      <c r="P1937" t="s">
        <v>8280</v>
      </c>
      <c r="Q1937" t="s">
        <v>8284</v>
      </c>
      <c r="R1937" s="10">
        <f t="shared" si="120"/>
        <v>41773.724201388883</v>
      </c>
      <c r="S1937" s="10">
        <f t="shared" si="121"/>
        <v>41810.999305555553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2"/>
        <v>116.52013333333333</v>
      </c>
      <c r="O1938" s="6">
        <f t="shared" si="123"/>
        <v>60.26903448275862</v>
      </c>
      <c r="P1938" t="s">
        <v>8280</v>
      </c>
      <c r="Q1938" t="s">
        <v>8284</v>
      </c>
      <c r="R1938" s="10">
        <f t="shared" si="120"/>
        <v>40852.68136574074</v>
      </c>
      <c r="S1938" s="10">
        <f t="shared" si="121"/>
        <v>40883.040972222218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2"/>
        <v>187.245</v>
      </c>
      <c r="O1939" s="6">
        <f t="shared" si="123"/>
        <v>38.740344827586206</v>
      </c>
      <c r="P1939" t="s">
        <v>8280</v>
      </c>
      <c r="Q1939" t="s">
        <v>8284</v>
      </c>
      <c r="R1939" s="10">
        <f t="shared" si="120"/>
        <v>41058.91065972222</v>
      </c>
      <c r="S1939" s="10">
        <f t="shared" si="121"/>
        <v>41074.957638888889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2"/>
        <v>115.93333333333334</v>
      </c>
      <c r="O1940" s="6">
        <f t="shared" si="123"/>
        <v>152.54385964912279</v>
      </c>
      <c r="P1940" t="s">
        <v>8280</v>
      </c>
      <c r="Q1940" t="s">
        <v>8284</v>
      </c>
      <c r="R1940" s="10">
        <f t="shared" si="120"/>
        <v>41426.05128472222</v>
      </c>
      <c r="S1940" s="10">
        <f t="shared" si="121"/>
        <v>41457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2"/>
        <v>110.7</v>
      </c>
      <c r="O1941" s="6">
        <f t="shared" si="123"/>
        <v>115.3125</v>
      </c>
      <c r="P1941" t="s">
        <v>8280</v>
      </c>
      <c r="Q1941" t="s">
        <v>8284</v>
      </c>
      <c r="R1941" s="10">
        <f t="shared" si="120"/>
        <v>41313.776712962957</v>
      </c>
      <c r="S1941" s="10">
        <f t="shared" si="121"/>
        <v>41343.735046296293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2"/>
        <v>170.92307692307693</v>
      </c>
      <c r="O1942" s="6">
        <f t="shared" si="123"/>
        <v>35.838709677419352</v>
      </c>
      <c r="P1942" t="s">
        <v>8280</v>
      </c>
      <c r="Q1942" t="s">
        <v>8284</v>
      </c>
      <c r="R1942" s="10">
        <f t="shared" si="120"/>
        <v>40670.298993055556</v>
      </c>
      <c r="S1942" s="10">
        <f t="shared" si="121"/>
        <v>40708.957638888889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2"/>
        <v>126.11835600000001</v>
      </c>
      <c r="O1943" s="6">
        <f t="shared" si="123"/>
        <v>64.570118779438872</v>
      </c>
      <c r="P1943" t="s">
        <v>8274</v>
      </c>
      <c r="Q1943" t="s">
        <v>8304</v>
      </c>
      <c r="R1943" s="10">
        <f t="shared" si="120"/>
        <v>41744.08253472222</v>
      </c>
      <c r="S1943" s="10">
        <f t="shared" si="121"/>
        <v>41774.08253472222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2"/>
        <v>138.44033333333334</v>
      </c>
      <c r="O1944" s="6">
        <f t="shared" si="123"/>
        <v>87.436000000000007</v>
      </c>
      <c r="P1944" t="s">
        <v>8274</v>
      </c>
      <c r="Q1944" t="s">
        <v>8304</v>
      </c>
      <c r="R1944" s="10">
        <f t="shared" si="120"/>
        <v>40638.619675925926</v>
      </c>
      <c r="S1944" s="10">
        <f t="shared" si="121"/>
        <v>40728.619675925926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2"/>
        <v>1705.2499999999998</v>
      </c>
      <c r="O1945" s="6">
        <f t="shared" si="123"/>
        <v>68.815577078288939</v>
      </c>
      <c r="P1945" t="s">
        <v>8274</v>
      </c>
      <c r="Q1945" t="s">
        <v>8304</v>
      </c>
      <c r="R1945" s="10">
        <f t="shared" si="120"/>
        <v>42548.061527777776</v>
      </c>
      <c r="S1945" s="10">
        <f t="shared" si="121"/>
        <v>42593.061527777776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2"/>
        <v>788.05550000000005</v>
      </c>
      <c r="O1946" s="6">
        <f t="shared" si="123"/>
        <v>176.200223588597</v>
      </c>
      <c r="P1946" t="s">
        <v>8274</v>
      </c>
      <c r="Q1946" t="s">
        <v>8304</v>
      </c>
      <c r="R1946" s="10">
        <f t="shared" si="120"/>
        <v>41730.376041666663</v>
      </c>
      <c r="S1946" s="10">
        <f t="shared" si="121"/>
        <v>41760.376041666663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2"/>
        <v>348.01799999999997</v>
      </c>
      <c r="O1947" s="6">
        <f t="shared" si="123"/>
        <v>511.79117647058825</v>
      </c>
      <c r="P1947" t="s">
        <v>8274</v>
      </c>
      <c r="Q1947" t="s">
        <v>8304</v>
      </c>
      <c r="R1947" s="10">
        <f t="shared" si="120"/>
        <v>42157.043495370366</v>
      </c>
      <c r="S1947" s="10">
        <f t="shared" si="121"/>
        <v>42197.043495370366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2"/>
        <v>149.74666666666667</v>
      </c>
      <c r="O1948" s="6">
        <f t="shared" si="123"/>
        <v>160.44285714285715</v>
      </c>
      <c r="P1948" t="s">
        <v>8274</v>
      </c>
      <c r="Q1948" t="s">
        <v>8304</v>
      </c>
      <c r="R1948" s="10">
        <f t="shared" si="120"/>
        <v>41688.941678240742</v>
      </c>
      <c r="S1948" s="10">
        <f t="shared" si="121"/>
        <v>41748.900011574071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2"/>
        <v>100.63375000000001</v>
      </c>
      <c r="O1949" s="6">
        <f t="shared" si="123"/>
        <v>35.003043478260871</v>
      </c>
      <c r="P1949" t="s">
        <v>8274</v>
      </c>
      <c r="Q1949" t="s">
        <v>8304</v>
      </c>
      <c r="R1949" s="10">
        <f t="shared" si="120"/>
        <v>40102.709722222222</v>
      </c>
      <c r="S1949" s="10">
        <f t="shared" si="121"/>
        <v>40140.040972222218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2"/>
        <v>800.21100000000001</v>
      </c>
      <c r="O1950" s="6">
        <f t="shared" si="123"/>
        <v>188.50671378091872</v>
      </c>
      <c r="P1950" t="s">
        <v>8274</v>
      </c>
      <c r="Q1950" t="s">
        <v>8304</v>
      </c>
      <c r="R1950" s="10">
        <f t="shared" si="120"/>
        <v>42473.395937499998</v>
      </c>
      <c r="S1950" s="10">
        <f t="shared" si="121"/>
        <v>42527.501388888886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2"/>
        <v>106.00260000000002</v>
      </c>
      <c r="O1951" s="6">
        <f t="shared" si="123"/>
        <v>56.204984093319197</v>
      </c>
      <c r="P1951" t="s">
        <v>8274</v>
      </c>
      <c r="Q1951" t="s">
        <v>8304</v>
      </c>
      <c r="R1951" s="10">
        <f t="shared" si="120"/>
        <v>41800.21471064815</v>
      </c>
      <c r="S1951" s="10">
        <f t="shared" si="121"/>
        <v>41830.21471064815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2"/>
        <v>200.51866666666669</v>
      </c>
      <c r="O1952" s="6">
        <f t="shared" si="123"/>
        <v>51.3054157782516</v>
      </c>
      <c r="P1952" t="s">
        <v>8274</v>
      </c>
      <c r="Q1952" t="s">
        <v>8304</v>
      </c>
      <c r="R1952" s="10">
        <f t="shared" si="120"/>
        <v>40623.973067129627</v>
      </c>
      <c r="S1952" s="10">
        <f t="shared" si="121"/>
        <v>40654.973067129627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2"/>
        <v>212.44399999999999</v>
      </c>
      <c r="O1953" s="6">
        <f t="shared" si="123"/>
        <v>127.36450839328538</v>
      </c>
      <c r="P1953" t="s">
        <v>8274</v>
      </c>
      <c r="Q1953" t="s">
        <v>8304</v>
      </c>
      <c r="R1953" s="10">
        <f t="shared" si="120"/>
        <v>42651.212233796294</v>
      </c>
      <c r="S1953" s="10">
        <f t="shared" si="121"/>
        <v>42681.253900462958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2"/>
        <v>198.47237142857145</v>
      </c>
      <c r="O1954" s="6">
        <f t="shared" si="123"/>
        <v>101.85532258064516</v>
      </c>
      <c r="P1954" t="s">
        <v>8274</v>
      </c>
      <c r="Q1954" t="s">
        <v>8304</v>
      </c>
      <c r="R1954" s="10">
        <f t="shared" si="120"/>
        <v>41526.398321759254</v>
      </c>
      <c r="S1954" s="10">
        <f t="shared" si="121"/>
        <v>41563.398321759254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2"/>
        <v>225.94666666666666</v>
      </c>
      <c r="O1955" s="6">
        <f t="shared" si="123"/>
        <v>230.55782312925169</v>
      </c>
      <c r="P1955" t="s">
        <v>8274</v>
      </c>
      <c r="Q1955" t="s">
        <v>8304</v>
      </c>
      <c r="R1955" s="10">
        <f t="shared" si="120"/>
        <v>40940.991493055553</v>
      </c>
      <c r="S1955" s="10">
        <f t="shared" si="121"/>
        <v>40969.916666666664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2"/>
        <v>698.94800000000009</v>
      </c>
      <c r="O1956" s="6">
        <f t="shared" si="123"/>
        <v>842.10602409638557</v>
      </c>
      <c r="P1956" t="s">
        <v>8274</v>
      </c>
      <c r="Q1956" t="s">
        <v>8304</v>
      </c>
      <c r="R1956" s="10">
        <f t="shared" si="120"/>
        <v>42394.372407407405</v>
      </c>
      <c r="S1956" s="10">
        <f t="shared" si="121"/>
        <v>42440.999999999993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2"/>
        <v>398.59528571428569</v>
      </c>
      <c r="O1957" s="6">
        <f t="shared" si="123"/>
        <v>577.27593103448271</v>
      </c>
      <c r="P1957" t="s">
        <v>8274</v>
      </c>
      <c r="Q1957" t="s">
        <v>8304</v>
      </c>
      <c r="R1957" s="10">
        <f t="shared" si="120"/>
        <v>41020.063437500001</v>
      </c>
      <c r="S1957" s="10">
        <f t="shared" si="121"/>
        <v>41052.583333333328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2"/>
        <v>294.0333333333333</v>
      </c>
      <c r="O1958" s="6">
        <f t="shared" si="123"/>
        <v>483.34246575342468</v>
      </c>
      <c r="P1958" t="s">
        <v>8274</v>
      </c>
      <c r="Q1958" t="s">
        <v>8304</v>
      </c>
      <c r="R1958" s="10">
        <f t="shared" si="120"/>
        <v>42067.71533564815</v>
      </c>
      <c r="S1958" s="10">
        <f t="shared" si="121"/>
        <v>42112.673668981479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2"/>
        <v>167.50470000000001</v>
      </c>
      <c r="O1959" s="6">
        <f t="shared" si="123"/>
        <v>76.138500000000008</v>
      </c>
      <c r="P1959" t="s">
        <v>8274</v>
      </c>
      <c r="Q1959" t="s">
        <v>8304</v>
      </c>
      <c r="R1959" s="10">
        <f t="shared" si="120"/>
        <v>41178.890196759261</v>
      </c>
      <c r="S1959" s="10">
        <f t="shared" si="121"/>
        <v>41208.890196759261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2"/>
        <v>1435.5717142857143</v>
      </c>
      <c r="O1960" s="6">
        <f t="shared" si="123"/>
        <v>74.107684365781708</v>
      </c>
      <c r="P1960" t="s">
        <v>8274</v>
      </c>
      <c r="Q1960" t="s">
        <v>8304</v>
      </c>
      <c r="R1960" s="10">
        <f t="shared" si="120"/>
        <v>41326.779641203699</v>
      </c>
      <c r="S1960" s="10">
        <f t="shared" si="121"/>
        <v>41356.737974537034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2"/>
        <v>156.73439999999999</v>
      </c>
      <c r="O1961" s="6">
        <f t="shared" si="123"/>
        <v>36.965660377358489</v>
      </c>
      <c r="P1961" t="s">
        <v>8274</v>
      </c>
      <c r="Q1961" t="s">
        <v>8304</v>
      </c>
      <c r="R1961" s="10">
        <f t="shared" si="120"/>
        <v>41871.637268518512</v>
      </c>
      <c r="S1961" s="10">
        <f t="shared" si="121"/>
        <v>41912.791666666664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2"/>
        <v>117.90285714285716</v>
      </c>
      <c r="O1962" s="6">
        <f t="shared" si="123"/>
        <v>2500.969696969697</v>
      </c>
      <c r="P1962" t="s">
        <v>8274</v>
      </c>
      <c r="Q1962" t="s">
        <v>8304</v>
      </c>
      <c r="R1962" s="10">
        <f t="shared" si="120"/>
        <v>41964.154409722221</v>
      </c>
      <c r="S1962" s="10">
        <f t="shared" si="121"/>
        <v>41994.154409722221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2"/>
        <v>1105.3811999999998</v>
      </c>
      <c r="O1963" s="6">
        <f t="shared" si="123"/>
        <v>67.690214329454989</v>
      </c>
      <c r="P1963" t="s">
        <v>8274</v>
      </c>
      <c r="Q1963" t="s">
        <v>8304</v>
      </c>
      <c r="R1963" s="10">
        <f t="shared" si="120"/>
        <v>41147.986307870371</v>
      </c>
      <c r="S1963" s="10">
        <f t="shared" si="121"/>
        <v>41187.957638888889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2"/>
        <v>192.92499999999998</v>
      </c>
      <c r="O1964" s="6">
        <f t="shared" si="123"/>
        <v>63.04738562091503</v>
      </c>
      <c r="P1964" t="s">
        <v>8274</v>
      </c>
      <c r="Q1964" t="s">
        <v>8304</v>
      </c>
      <c r="R1964" s="10">
        <f t="shared" si="120"/>
        <v>41742.572175925925</v>
      </c>
      <c r="S1964" s="10">
        <f t="shared" si="121"/>
        <v>41772.572175925925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2"/>
        <v>126.8842105263158</v>
      </c>
      <c r="O1965" s="6">
        <f t="shared" si="123"/>
        <v>117.6</v>
      </c>
      <c r="P1965" t="s">
        <v>8274</v>
      </c>
      <c r="Q1965" t="s">
        <v>8304</v>
      </c>
      <c r="R1965" s="10">
        <f t="shared" si="120"/>
        <v>41863.221458333333</v>
      </c>
      <c r="S1965" s="10">
        <f t="shared" si="121"/>
        <v>41898.221458333333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2"/>
        <v>259.57748878923763</v>
      </c>
      <c r="O1966" s="6">
        <f t="shared" si="123"/>
        <v>180.75185011709601</v>
      </c>
      <c r="P1966" t="s">
        <v>8274</v>
      </c>
      <c r="Q1966" t="s">
        <v>8304</v>
      </c>
      <c r="R1966" s="10">
        <f t="shared" si="120"/>
        <v>42452.064490740733</v>
      </c>
      <c r="S1966" s="10">
        <f t="shared" si="121"/>
        <v>42482.064490740733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2"/>
        <v>262.27999999999997</v>
      </c>
      <c r="O1967" s="6">
        <f t="shared" si="123"/>
        <v>127.32038834951456</v>
      </c>
      <c r="P1967" t="s">
        <v>8274</v>
      </c>
      <c r="Q1967" t="s">
        <v>8304</v>
      </c>
      <c r="R1967" s="10">
        <f t="shared" si="120"/>
        <v>40897.880902777775</v>
      </c>
      <c r="S1967" s="10">
        <f t="shared" si="121"/>
        <v>40919.833333333328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2"/>
        <v>206.74309000000002</v>
      </c>
      <c r="O1968" s="6">
        <f t="shared" si="123"/>
        <v>136.6444745538665</v>
      </c>
      <c r="P1968" t="s">
        <v>8274</v>
      </c>
      <c r="Q1968" t="s">
        <v>8304</v>
      </c>
      <c r="R1968" s="10">
        <f t="shared" si="120"/>
        <v>41835.332152777773</v>
      </c>
      <c r="S1968" s="10">
        <f t="shared" si="121"/>
        <v>41865.332152777773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2"/>
        <v>370.13</v>
      </c>
      <c r="O1969" s="6">
        <f t="shared" si="123"/>
        <v>182.78024691358024</v>
      </c>
      <c r="P1969" t="s">
        <v>8274</v>
      </c>
      <c r="Q1969" t="s">
        <v>8304</v>
      </c>
      <c r="R1969" s="10">
        <f t="shared" si="120"/>
        <v>41730.455196759256</v>
      </c>
      <c r="S1969" s="10">
        <f t="shared" si="121"/>
        <v>41760.455196759256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2"/>
        <v>284.96600000000001</v>
      </c>
      <c r="O1970" s="6">
        <f t="shared" si="123"/>
        <v>279.37843137254902</v>
      </c>
      <c r="P1970" t="s">
        <v>8274</v>
      </c>
      <c r="Q1970" t="s">
        <v>8304</v>
      </c>
      <c r="R1970" s="10">
        <f t="shared" si="120"/>
        <v>42676.378645833327</v>
      </c>
      <c r="S1970" s="10">
        <f t="shared" si="121"/>
        <v>42707.420312499999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2"/>
        <v>579.08000000000004</v>
      </c>
      <c r="O1971" s="6">
        <f t="shared" si="123"/>
        <v>61.375728669846318</v>
      </c>
      <c r="P1971" t="s">
        <v>8274</v>
      </c>
      <c r="Q1971" t="s">
        <v>8304</v>
      </c>
      <c r="R1971" s="10">
        <f t="shared" si="120"/>
        <v>42557.584120370368</v>
      </c>
      <c r="S1971" s="10">
        <f t="shared" si="121"/>
        <v>42587.584120370368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2"/>
        <v>1131.8</v>
      </c>
      <c r="O1972" s="6">
        <f t="shared" si="123"/>
        <v>80.727532097004286</v>
      </c>
      <c r="P1972" t="s">
        <v>8274</v>
      </c>
      <c r="Q1972" t="s">
        <v>8304</v>
      </c>
      <c r="R1972" s="10">
        <f t="shared" si="120"/>
        <v>41323.984965277778</v>
      </c>
      <c r="S1972" s="10">
        <f t="shared" si="121"/>
        <v>41383.943298611106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2"/>
        <v>263.02771750000005</v>
      </c>
      <c r="O1973" s="6">
        <f t="shared" si="123"/>
        <v>272.35590732591254</v>
      </c>
      <c r="P1973" t="s">
        <v>8274</v>
      </c>
      <c r="Q1973" t="s">
        <v>8304</v>
      </c>
      <c r="R1973" s="10">
        <f t="shared" si="120"/>
        <v>41561.29237268518</v>
      </c>
      <c r="S1973" s="10">
        <f t="shared" si="121"/>
        <v>41592.958333333328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2"/>
        <v>674.48</v>
      </c>
      <c r="O1974" s="6">
        <f t="shared" si="123"/>
        <v>70.848739495798313</v>
      </c>
      <c r="P1974" t="s">
        <v>8274</v>
      </c>
      <c r="Q1974" t="s">
        <v>8304</v>
      </c>
      <c r="R1974" s="10">
        <f t="shared" si="120"/>
        <v>41200.803749999999</v>
      </c>
      <c r="S1974" s="10">
        <f t="shared" si="121"/>
        <v>41230.845416666663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2"/>
        <v>256.83081313131316</v>
      </c>
      <c r="O1975" s="6">
        <f t="shared" si="123"/>
        <v>247.94003412969283</v>
      </c>
      <c r="P1975" t="s">
        <v>8274</v>
      </c>
      <c r="Q1975" t="s">
        <v>8304</v>
      </c>
      <c r="R1975" s="10">
        <f t="shared" si="120"/>
        <v>42549.514629629623</v>
      </c>
      <c r="S1975" s="10">
        <f t="shared" si="121"/>
        <v>42588.083333333336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2"/>
        <v>375.49599999999998</v>
      </c>
      <c r="O1976" s="6">
        <f t="shared" si="123"/>
        <v>186.81393034825871</v>
      </c>
      <c r="P1976" t="s">
        <v>8274</v>
      </c>
      <c r="Q1976" t="s">
        <v>8304</v>
      </c>
      <c r="R1976" s="10">
        <f t="shared" si="120"/>
        <v>41445.125798611109</v>
      </c>
      <c r="S1976" s="10">
        <f t="shared" si="121"/>
        <v>41505.125798611109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2"/>
        <v>208.70837499999996</v>
      </c>
      <c r="O1977" s="6">
        <f t="shared" si="123"/>
        <v>131.98948616600788</v>
      </c>
      <c r="P1977" t="s">
        <v>8274</v>
      </c>
      <c r="Q1977" t="s">
        <v>8304</v>
      </c>
      <c r="R1977" s="10">
        <f t="shared" si="120"/>
        <v>41313.54688657407</v>
      </c>
      <c r="S1977" s="10">
        <f t="shared" si="121"/>
        <v>41343.54688657407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2"/>
        <v>346.6</v>
      </c>
      <c r="O1978" s="6">
        <f t="shared" si="123"/>
        <v>29.310782241014799</v>
      </c>
      <c r="P1978" t="s">
        <v>8274</v>
      </c>
      <c r="Q1978" t="s">
        <v>8304</v>
      </c>
      <c r="R1978" s="10">
        <f t="shared" si="120"/>
        <v>41438.691261574073</v>
      </c>
      <c r="S1978" s="10">
        <f t="shared" si="121"/>
        <v>41468.691261574073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2"/>
        <v>402.33</v>
      </c>
      <c r="O1979" s="6">
        <f t="shared" si="123"/>
        <v>245.02436053593178</v>
      </c>
      <c r="P1979" t="s">
        <v>8274</v>
      </c>
      <c r="Q1979" t="s">
        <v>8304</v>
      </c>
      <c r="R1979" s="10">
        <f t="shared" si="120"/>
        <v>42311.008564814816</v>
      </c>
      <c r="S1979" s="10">
        <f t="shared" si="121"/>
        <v>42357.124305555553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2"/>
        <v>1026.8451399999999</v>
      </c>
      <c r="O1980" s="6">
        <f t="shared" si="123"/>
        <v>1323.2540463917526</v>
      </c>
      <c r="P1980" t="s">
        <v>8274</v>
      </c>
      <c r="Q1980" t="s">
        <v>8304</v>
      </c>
      <c r="R1980" s="10">
        <f t="shared" si="120"/>
        <v>41039.017268518517</v>
      </c>
      <c r="S1980" s="10">
        <f t="shared" si="121"/>
        <v>41072.083333333328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2"/>
        <v>114.901155</v>
      </c>
      <c r="O1981" s="6">
        <f t="shared" si="123"/>
        <v>282.65966789667897</v>
      </c>
      <c r="P1981" t="s">
        <v>8274</v>
      </c>
      <c r="Q1981" t="s">
        <v>8304</v>
      </c>
      <c r="R1981" s="10">
        <f t="shared" si="120"/>
        <v>42290.25168981481</v>
      </c>
      <c r="S1981" s="10">
        <f t="shared" si="121"/>
        <v>42326.999305555553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2"/>
        <v>354.82402000000002</v>
      </c>
      <c r="O1982" s="6">
        <f t="shared" si="123"/>
        <v>91.214401028277635</v>
      </c>
      <c r="P1982" t="s">
        <v>8274</v>
      </c>
      <c r="Q1982" t="s">
        <v>8304</v>
      </c>
      <c r="R1982" s="10">
        <f t="shared" si="120"/>
        <v>42423.334050925921</v>
      </c>
      <c r="S1982" s="10">
        <f t="shared" si="121"/>
        <v>42463.292384259257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2"/>
        <v>5.08</v>
      </c>
      <c r="O1983" s="6">
        <f t="shared" si="123"/>
        <v>31.75</v>
      </c>
      <c r="P1983" t="s">
        <v>8293</v>
      </c>
      <c r="Q1983" t="s">
        <v>8305</v>
      </c>
      <c r="R1983" s="10">
        <f t="shared" si="120"/>
        <v>41799.516956018517</v>
      </c>
      <c r="S1983" s="10">
        <f t="shared" si="121"/>
        <v>41829.516956018517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2"/>
        <v>0</v>
      </c>
      <c r="O1984" s="6" t="e">
        <f t="shared" si="123"/>
        <v>#DIV/0!</v>
      </c>
      <c r="P1984" t="s">
        <v>8293</v>
      </c>
      <c r="Q1984" t="s">
        <v>8305</v>
      </c>
      <c r="R1984" s="10">
        <f t="shared" si="120"/>
        <v>42678.378321759257</v>
      </c>
      <c r="S1984" s="10">
        <f t="shared" si="121"/>
        <v>42708.419988425921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2"/>
        <v>4.3</v>
      </c>
      <c r="O1985" s="6">
        <f t="shared" si="123"/>
        <v>88.6875</v>
      </c>
      <c r="P1985" t="s">
        <v>8293</v>
      </c>
      <c r="Q1985" t="s">
        <v>8305</v>
      </c>
      <c r="R1985" s="10">
        <f t="shared" si="120"/>
        <v>42592.803449074076</v>
      </c>
      <c r="S1985" s="10">
        <f t="shared" si="121"/>
        <v>42615.083333333336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2"/>
        <v>21.146666666666665</v>
      </c>
      <c r="O1986" s="6">
        <f t="shared" si="123"/>
        <v>453.14285714285717</v>
      </c>
      <c r="P1986" t="s">
        <v>8293</v>
      </c>
      <c r="Q1986" t="s">
        <v>8305</v>
      </c>
      <c r="R1986" s="10">
        <f t="shared" ref="R1986:R2049" si="124">(J1986/86400)+25569+(-5/24)</f>
        <v>41913.581956018512</v>
      </c>
      <c r="S1986" s="10">
        <f t="shared" ref="S1986:S2049" si="125">(I1986/86400)+25569+(-5/24)</f>
        <v>41973.623622685183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6">E1987/D1987*100</f>
        <v>3.1875</v>
      </c>
      <c r="O1987" s="6">
        <f t="shared" ref="O1987:O2050" si="127">E1987/L1987</f>
        <v>12.75</v>
      </c>
      <c r="P1987" t="s">
        <v>8293</v>
      </c>
      <c r="Q1987" t="s">
        <v>8305</v>
      </c>
      <c r="R1987" s="10">
        <f t="shared" si="124"/>
        <v>42555.490405092591</v>
      </c>
      <c r="S1987" s="10">
        <f t="shared" si="125"/>
        <v>42584.749999999993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6"/>
        <v>0.05</v>
      </c>
      <c r="O1988" s="6">
        <f t="shared" si="127"/>
        <v>1</v>
      </c>
      <c r="P1988" t="s">
        <v>8293</v>
      </c>
      <c r="Q1988" t="s">
        <v>8305</v>
      </c>
      <c r="R1988" s="10">
        <f t="shared" si="124"/>
        <v>42413.225497685184</v>
      </c>
      <c r="S1988" s="10">
        <f t="shared" si="125"/>
        <v>42443.183831018519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6"/>
        <v>42.472727272727276</v>
      </c>
      <c r="O1989" s="6">
        <f t="shared" si="127"/>
        <v>83.428571428571431</v>
      </c>
      <c r="P1989" t="s">
        <v>8293</v>
      </c>
      <c r="Q1989" t="s">
        <v>8305</v>
      </c>
      <c r="R1989" s="10">
        <f t="shared" si="124"/>
        <v>42034.431435185186</v>
      </c>
      <c r="S1989" s="10">
        <f t="shared" si="125"/>
        <v>42064.431435185186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6"/>
        <v>0.41666666666666669</v>
      </c>
      <c r="O1990" s="6">
        <f t="shared" si="127"/>
        <v>25</v>
      </c>
      <c r="P1990" t="s">
        <v>8293</v>
      </c>
      <c r="Q1990" t="s">
        <v>8305</v>
      </c>
      <c r="R1990" s="10">
        <f t="shared" si="124"/>
        <v>42206.554884259262</v>
      </c>
      <c r="S1990" s="10">
        <f t="shared" si="125"/>
        <v>42236.554884259262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6"/>
        <v>1</v>
      </c>
      <c r="O1991" s="6">
        <f t="shared" si="127"/>
        <v>50</v>
      </c>
      <c r="P1991" t="s">
        <v>8293</v>
      </c>
      <c r="Q1991" t="s">
        <v>8305</v>
      </c>
      <c r="R1991" s="10">
        <f t="shared" si="124"/>
        <v>42685.472314814811</v>
      </c>
      <c r="S1991" s="10">
        <f t="shared" si="125"/>
        <v>42715.472314814811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6"/>
        <v>16.966666666666665</v>
      </c>
      <c r="O1992" s="6">
        <f t="shared" si="127"/>
        <v>101.8</v>
      </c>
      <c r="P1992" t="s">
        <v>8293</v>
      </c>
      <c r="Q1992" t="s">
        <v>8305</v>
      </c>
      <c r="R1992" s="10">
        <f t="shared" si="124"/>
        <v>42397.987638888888</v>
      </c>
      <c r="S1992" s="10">
        <f t="shared" si="125"/>
        <v>42412.987638888888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6"/>
        <v>7.0000000000000009</v>
      </c>
      <c r="O1993" s="6">
        <f t="shared" si="127"/>
        <v>46.666666666666664</v>
      </c>
      <c r="P1993" t="s">
        <v>8293</v>
      </c>
      <c r="Q1993" t="s">
        <v>8305</v>
      </c>
      <c r="R1993" s="10">
        <f t="shared" si="124"/>
        <v>42167.685023148144</v>
      </c>
      <c r="S1993" s="10">
        <f t="shared" si="125"/>
        <v>42188.685023148144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6"/>
        <v>0.13333333333333333</v>
      </c>
      <c r="O1994" s="6">
        <f t="shared" si="127"/>
        <v>1</v>
      </c>
      <c r="P1994" t="s">
        <v>8293</v>
      </c>
      <c r="Q1994" t="s">
        <v>8305</v>
      </c>
      <c r="R1994" s="10">
        <f t="shared" si="124"/>
        <v>42022.935081018521</v>
      </c>
      <c r="S1994" s="10">
        <f t="shared" si="125"/>
        <v>42052.935081018521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6"/>
        <v>0</v>
      </c>
      <c r="O1995" s="6" t="e">
        <f t="shared" si="127"/>
        <v>#DIV/0!</v>
      </c>
      <c r="P1995" t="s">
        <v>8293</v>
      </c>
      <c r="Q1995" t="s">
        <v>8305</v>
      </c>
      <c r="R1995" s="10">
        <f t="shared" si="124"/>
        <v>42329.380057870367</v>
      </c>
      <c r="S1995" s="10">
        <f t="shared" si="125"/>
        <v>42359.380057870367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6"/>
        <v>0</v>
      </c>
      <c r="O1996" s="6" t="e">
        <f t="shared" si="127"/>
        <v>#DIV/0!</v>
      </c>
      <c r="P1996" t="s">
        <v>8293</v>
      </c>
      <c r="Q1996" t="s">
        <v>8305</v>
      </c>
      <c r="R1996" s="10">
        <f t="shared" si="124"/>
        <v>42650.797939814809</v>
      </c>
      <c r="S1996" s="10">
        <f t="shared" si="125"/>
        <v>42710.839606481481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6"/>
        <v>7.8</v>
      </c>
      <c r="O1997" s="6">
        <f t="shared" si="127"/>
        <v>26</v>
      </c>
      <c r="P1997" t="s">
        <v>8293</v>
      </c>
      <c r="Q1997" t="s">
        <v>8305</v>
      </c>
      <c r="R1997" s="10">
        <f t="shared" si="124"/>
        <v>42181.693703703706</v>
      </c>
      <c r="S1997" s="10">
        <f t="shared" si="125"/>
        <v>42201.693703703706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6"/>
        <v>0</v>
      </c>
      <c r="O1998" s="6" t="e">
        <f t="shared" si="127"/>
        <v>#DIV/0!</v>
      </c>
      <c r="P1998" t="s">
        <v>8293</v>
      </c>
      <c r="Q1998" t="s">
        <v>8305</v>
      </c>
      <c r="R1998" s="10">
        <f t="shared" si="124"/>
        <v>41800.611238425925</v>
      </c>
      <c r="S1998" s="10">
        <f t="shared" si="125"/>
        <v>41830.611238425925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6"/>
        <v>0</v>
      </c>
      <c r="O1999" s="6" t="e">
        <f t="shared" si="127"/>
        <v>#DIV/0!</v>
      </c>
      <c r="P1999" t="s">
        <v>8293</v>
      </c>
      <c r="Q1999" t="s">
        <v>8305</v>
      </c>
      <c r="R1999" s="10">
        <f t="shared" si="124"/>
        <v>41847.722361111111</v>
      </c>
      <c r="S1999" s="10">
        <f t="shared" si="125"/>
        <v>41877.722361111111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6"/>
        <v>26.200000000000003</v>
      </c>
      <c r="O2000" s="6">
        <f t="shared" si="127"/>
        <v>218.33333333333334</v>
      </c>
      <c r="P2000" t="s">
        <v>8293</v>
      </c>
      <c r="Q2000" t="s">
        <v>8305</v>
      </c>
      <c r="R2000" s="10">
        <f t="shared" si="124"/>
        <v>41806.910162037035</v>
      </c>
      <c r="S2000" s="10">
        <f t="shared" si="125"/>
        <v>41851.910162037035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6"/>
        <v>0.76129032258064511</v>
      </c>
      <c r="O2001" s="6">
        <f t="shared" si="127"/>
        <v>33.714285714285715</v>
      </c>
      <c r="P2001" t="s">
        <v>8293</v>
      </c>
      <c r="Q2001" t="s">
        <v>8305</v>
      </c>
      <c r="R2001" s="10">
        <f t="shared" si="124"/>
        <v>41926.274398148147</v>
      </c>
      <c r="S2001" s="10">
        <f t="shared" si="125"/>
        <v>41956.316064814811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6"/>
        <v>12.5</v>
      </c>
      <c r="O2002" s="6">
        <f t="shared" si="127"/>
        <v>25</v>
      </c>
      <c r="P2002" t="s">
        <v>8293</v>
      </c>
      <c r="Q2002" t="s">
        <v>8305</v>
      </c>
      <c r="R2002" s="10">
        <f t="shared" si="124"/>
        <v>42345.743206018517</v>
      </c>
      <c r="S2002" s="10">
        <f t="shared" si="125"/>
        <v>42375.743206018517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6"/>
        <v>382.12909090909091</v>
      </c>
      <c r="O2003" s="6">
        <f t="shared" si="127"/>
        <v>128.38790470372632</v>
      </c>
      <c r="P2003" t="s">
        <v>8274</v>
      </c>
      <c r="Q2003" t="s">
        <v>8304</v>
      </c>
      <c r="R2003" s="10">
        <f t="shared" si="124"/>
        <v>42136.001342592594</v>
      </c>
      <c r="S2003" s="10">
        <f t="shared" si="125"/>
        <v>42167.624999999993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6"/>
        <v>216.79422000000002</v>
      </c>
      <c r="O2004" s="6">
        <f t="shared" si="127"/>
        <v>78.834261818181815</v>
      </c>
      <c r="P2004" t="s">
        <v>8274</v>
      </c>
      <c r="Q2004" t="s">
        <v>8304</v>
      </c>
      <c r="R2004" s="10">
        <f t="shared" si="124"/>
        <v>42728.503969907404</v>
      </c>
      <c r="S2004" s="10">
        <f t="shared" si="125"/>
        <v>42758.503969907404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6"/>
        <v>312</v>
      </c>
      <c r="O2005" s="6">
        <f t="shared" si="127"/>
        <v>91.764705882352942</v>
      </c>
      <c r="P2005" t="s">
        <v>8274</v>
      </c>
      <c r="Q2005" t="s">
        <v>8304</v>
      </c>
      <c r="R2005" s="10">
        <f t="shared" si="124"/>
        <v>40346.917268518519</v>
      </c>
      <c r="S2005" s="10">
        <f t="shared" si="125"/>
        <v>40361.75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6"/>
        <v>234.42048</v>
      </c>
      <c r="O2006" s="6">
        <f t="shared" si="127"/>
        <v>331.10237288135596</v>
      </c>
      <c r="P2006" t="s">
        <v>8274</v>
      </c>
      <c r="Q2006" t="s">
        <v>8304</v>
      </c>
      <c r="R2006" s="10">
        <f t="shared" si="124"/>
        <v>41800.396562499998</v>
      </c>
      <c r="S2006" s="10">
        <f t="shared" si="125"/>
        <v>41830.396562499998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6"/>
        <v>123.68010000000001</v>
      </c>
      <c r="O2007" s="6">
        <f t="shared" si="127"/>
        <v>194.26193717277485</v>
      </c>
      <c r="P2007" t="s">
        <v>8274</v>
      </c>
      <c r="Q2007" t="s">
        <v>8304</v>
      </c>
      <c r="R2007" s="10">
        <f t="shared" si="124"/>
        <v>41535.604374999995</v>
      </c>
      <c r="S2007" s="10">
        <f t="shared" si="125"/>
        <v>41562.957638888889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6"/>
        <v>247.84</v>
      </c>
      <c r="O2008" s="6">
        <f t="shared" si="127"/>
        <v>408.97689768976898</v>
      </c>
      <c r="P2008" t="s">
        <v>8274</v>
      </c>
      <c r="Q2008" t="s">
        <v>8304</v>
      </c>
      <c r="R2008" s="10">
        <f t="shared" si="124"/>
        <v>41941.292187499996</v>
      </c>
      <c r="S2008" s="10">
        <f t="shared" si="125"/>
        <v>41976.333854166667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6"/>
        <v>115.7092</v>
      </c>
      <c r="O2009" s="6">
        <f t="shared" si="127"/>
        <v>84.459270072992695</v>
      </c>
      <c r="P2009" t="s">
        <v>8274</v>
      </c>
      <c r="Q2009" t="s">
        <v>8304</v>
      </c>
      <c r="R2009" s="10">
        <f t="shared" si="124"/>
        <v>40347.629467592589</v>
      </c>
      <c r="S2009" s="10">
        <f t="shared" si="125"/>
        <v>40413.958333333328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6"/>
        <v>117.07484768810599</v>
      </c>
      <c r="O2010" s="6">
        <f t="shared" si="127"/>
        <v>44.853658536585364</v>
      </c>
      <c r="P2010" t="s">
        <v>8274</v>
      </c>
      <c r="Q2010" t="s">
        <v>8304</v>
      </c>
      <c r="R2010" s="10">
        <f t="shared" si="124"/>
        <v>40761.396087962959</v>
      </c>
      <c r="S2010" s="10">
        <f t="shared" si="125"/>
        <v>40805.396087962959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6"/>
        <v>305.15800000000002</v>
      </c>
      <c r="O2011" s="6">
        <f t="shared" si="127"/>
        <v>383.3643216080402</v>
      </c>
      <c r="P2011" t="s">
        <v>8274</v>
      </c>
      <c r="Q2011" t="s">
        <v>8304</v>
      </c>
      <c r="R2011" s="10">
        <f t="shared" si="124"/>
        <v>42661.115081018514</v>
      </c>
      <c r="S2011" s="10">
        <f t="shared" si="125"/>
        <v>42697.156747685185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6"/>
        <v>320.05299999999994</v>
      </c>
      <c r="O2012" s="6">
        <f t="shared" si="127"/>
        <v>55.276856649395505</v>
      </c>
      <c r="P2012" t="s">
        <v>8274</v>
      </c>
      <c r="Q2012" t="s">
        <v>8304</v>
      </c>
      <c r="R2012" s="10">
        <f t="shared" si="124"/>
        <v>42570.788090277776</v>
      </c>
      <c r="S2012" s="10">
        <f t="shared" si="125"/>
        <v>42600.788090277776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6"/>
        <v>819.56399999999996</v>
      </c>
      <c r="O2013" s="6">
        <f t="shared" si="127"/>
        <v>422.02059732234807</v>
      </c>
      <c r="P2013" t="s">
        <v>8274</v>
      </c>
      <c r="Q2013" t="s">
        <v>8304</v>
      </c>
      <c r="R2013" s="10">
        <f t="shared" si="124"/>
        <v>42347.150150462963</v>
      </c>
      <c r="S2013" s="10">
        <f t="shared" si="125"/>
        <v>42380.749999999993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6"/>
        <v>234.90000000000003</v>
      </c>
      <c r="O2014" s="6">
        <f t="shared" si="127"/>
        <v>64.180327868852459</v>
      </c>
      <c r="P2014" t="s">
        <v>8274</v>
      </c>
      <c r="Q2014" t="s">
        <v>8304</v>
      </c>
      <c r="R2014" s="10">
        <f t="shared" si="124"/>
        <v>42010.613900462959</v>
      </c>
      <c r="S2014" s="10">
        <f t="shared" si="125"/>
        <v>42040.613900462959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6"/>
        <v>494.91374999999999</v>
      </c>
      <c r="O2015" s="6">
        <f t="shared" si="127"/>
        <v>173.57781674704077</v>
      </c>
      <c r="P2015" t="s">
        <v>8274</v>
      </c>
      <c r="Q2015" t="s">
        <v>8304</v>
      </c>
      <c r="R2015" s="10">
        <f t="shared" si="124"/>
        <v>42499.752476851849</v>
      </c>
      <c r="S2015" s="10">
        <f t="shared" si="125"/>
        <v>42559.752476851849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6"/>
        <v>7813.7822333333334</v>
      </c>
      <c r="O2016" s="6">
        <f t="shared" si="127"/>
        <v>88.601680840609291</v>
      </c>
      <c r="P2016" t="s">
        <v>8274</v>
      </c>
      <c r="Q2016" t="s">
        <v>8304</v>
      </c>
      <c r="R2016" s="10">
        <f t="shared" si="124"/>
        <v>41324.006238425922</v>
      </c>
      <c r="S2016" s="10">
        <f t="shared" si="125"/>
        <v>41357.964571759258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6"/>
        <v>113.00013888888888</v>
      </c>
      <c r="O2017" s="6">
        <f t="shared" si="127"/>
        <v>50.222283950617282</v>
      </c>
      <c r="P2017" t="s">
        <v>8274</v>
      </c>
      <c r="Q2017" t="s">
        <v>8304</v>
      </c>
      <c r="R2017" s="10">
        <f t="shared" si="124"/>
        <v>40765.668553240735</v>
      </c>
      <c r="S2017" s="10">
        <f t="shared" si="125"/>
        <v>40795.668553240735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6"/>
        <v>921.54219999999998</v>
      </c>
      <c r="O2018" s="6">
        <f t="shared" si="127"/>
        <v>192.38876826722338</v>
      </c>
      <c r="P2018" t="s">
        <v>8274</v>
      </c>
      <c r="Q2018" t="s">
        <v>8304</v>
      </c>
      <c r="R2018" s="10">
        <f t="shared" si="124"/>
        <v>41312.672442129631</v>
      </c>
      <c r="S2018" s="10">
        <f t="shared" si="125"/>
        <v>41342.672442129631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6"/>
        <v>125.10239999999999</v>
      </c>
      <c r="O2019" s="6">
        <f t="shared" si="127"/>
        <v>73.416901408450698</v>
      </c>
      <c r="P2019" t="s">
        <v>8274</v>
      </c>
      <c r="Q2019" t="s">
        <v>8304</v>
      </c>
      <c r="R2019" s="10">
        <f t="shared" si="124"/>
        <v>40960.849016203698</v>
      </c>
      <c r="S2019" s="10">
        <f t="shared" si="125"/>
        <v>40991.958333333328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6"/>
        <v>102.24343076923077</v>
      </c>
      <c r="O2020" s="6">
        <f t="shared" si="127"/>
        <v>147.68495555555555</v>
      </c>
      <c r="P2020" t="s">
        <v>8274</v>
      </c>
      <c r="Q2020" t="s">
        <v>8304</v>
      </c>
      <c r="R2020" s="10">
        <f t="shared" si="124"/>
        <v>42199.157511574071</v>
      </c>
      <c r="S2020" s="10">
        <f t="shared" si="125"/>
        <v>42229.157511574071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6"/>
        <v>484.90975000000003</v>
      </c>
      <c r="O2021" s="6">
        <f t="shared" si="127"/>
        <v>108.96848314606741</v>
      </c>
      <c r="P2021" t="s">
        <v>8274</v>
      </c>
      <c r="Q2021" t="s">
        <v>8304</v>
      </c>
      <c r="R2021" s="10">
        <f t="shared" si="124"/>
        <v>42605.500243055554</v>
      </c>
      <c r="S2021" s="10">
        <f t="shared" si="125"/>
        <v>42635.500243055554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6"/>
        <v>192.33333333333334</v>
      </c>
      <c r="O2022" s="6">
        <f t="shared" si="127"/>
        <v>23.647540983606557</v>
      </c>
      <c r="P2022" t="s">
        <v>8274</v>
      </c>
      <c r="Q2022" t="s">
        <v>8304</v>
      </c>
      <c r="R2022" s="10">
        <f t="shared" si="124"/>
        <v>41736.889166666668</v>
      </c>
      <c r="S2022" s="10">
        <f t="shared" si="125"/>
        <v>41773.75277777778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6"/>
        <v>281.10000000000002</v>
      </c>
      <c r="O2023" s="6">
        <f t="shared" si="127"/>
        <v>147.94736842105263</v>
      </c>
      <c r="P2023" t="s">
        <v>8274</v>
      </c>
      <c r="Q2023" t="s">
        <v>8304</v>
      </c>
      <c r="R2023" s="10">
        <f t="shared" si="124"/>
        <v>41860.862233796295</v>
      </c>
      <c r="S2023" s="10">
        <f t="shared" si="125"/>
        <v>41905.862233796295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6"/>
        <v>125.13700000000001</v>
      </c>
      <c r="O2024" s="6">
        <f t="shared" si="127"/>
        <v>385.03692307692307</v>
      </c>
      <c r="P2024" t="s">
        <v>8274</v>
      </c>
      <c r="Q2024" t="s">
        <v>8304</v>
      </c>
      <c r="R2024" s="10">
        <f t="shared" si="124"/>
        <v>42502.36078703704</v>
      </c>
      <c r="S2024" s="10">
        <f t="shared" si="125"/>
        <v>42532.36078703704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6"/>
        <v>161.459</v>
      </c>
      <c r="O2025" s="6">
        <f t="shared" si="127"/>
        <v>457.39093484419266</v>
      </c>
      <c r="P2025" t="s">
        <v>8274</v>
      </c>
      <c r="Q2025" t="s">
        <v>8304</v>
      </c>
      <c r="R2025" s="10">
        <f t="shared" si="124"/>
        <v>42136.212418981479</v>
      </c>
      <c r="S2025" s="10">
        <f t="shared" si="125"/>
        <v>42166.212418981479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6"/>
        <v>585.35</v>
      </c>
      <c r="O2026" s="6">
        <f t="shared" si="127"/>
        <v>222.99047619047619</v>
      </c>
      <c r="P2026" t="s">
        <v>8274</v>
      </c>
      <c r="Q2026" t="s">
        <v>8304</v>
      </c>
      <c r="R2026" s="10">
        <f t="shared" si="124"/>
        <v>41099.758611111109</v>
      </c>
      <c r="S2026" s="10">
        <f t="shared" si="125"/>
        <v>41133.916666666664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6"/>
        <v>201.14999999999998</v>
      </c>
      <c r="O2027" s="6">
        <f t="shared" si="127"/>
        <v>220.74074074074073</v>
      </c>
      <c r="P2027" t="s">
        <v>8274</v>
      </c>
      <c r="Q2027" t="s">
        <v>8304</v>
      </c>
      <c r="R2027" s="10">
        <f t="shared" si="124"/>
        <v>42135.976226851846</v>
      </c>
      <c r="S2027" s="10">
        <f t="shared" si="125"/>
        <v>42165.976226851846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6"/>
        <v>133.48307999999997</v>
      </c>
      <c r="O2028" s="6">
        <f t="shared" si="127"/>
        <v>73.503898678414089</v>
      </c>
      <c r="P2028" t="s">
        <v>8274</v>
      </c>
      <c r="Q2028" t="s">
        <v>8304</v>
      </c>
      <c r="R2028" s="10">
        <f t="shared" si="124"/>
        <v>41704.527604166666</v>
      </c>
      <c r="S2028" s="10">
        <f t="shared" si="125"/>
        <v>41749.957638888889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6"/>
        <v>120.24900000000001</v>
      </c>
      <c r="O2029" s="6">
        <f t="shared" si="127"/>
        <v>223.09647495361781</v>
      </c>
      <c r="P2029" t="s">
        <v>8274</v>
      </c>
      <c r="Q2029" t="s">
        <v>8304</v>
      </c>
      <c r="R2029" s="10">
        <f t="shared" si="124"/>
        <v>42048.605543981474</v>
      </c>
      <c r="S2029" s="10">
        <f t="shared" si="125"/>
        <v>42093.563877314817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6"/>
        <v>126.16666666666667</v>
      </c>
      <c r="O2030" s="6">
        <f t="shared" si="127"/>
        <v>47.911392405063289</v>
      </c>
      <c r="P2030" t="s">
        <v>8274</v>
      </c>
      <c r="Q2030" t="s">
        <v>8304</v>
      </c>
      <c r="R2030" s="10">
        <f t="shared" si="124"/>
        <v>40215.710717592592</v>
      </c>
      <c r="S2030" s="10">
        <f t="shared" si="125"/>
        <v>40252.704861111109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6"/>
        <v>361.2</v>
      </c>
      <c r="O2031" s="6">
        <f t="shared" si="127"/>
        <v>96.063829787234042</v>
      </c>
      <c r="P2031" t="s">
        <v>8274</v>
      </c>
      <c r="Q2031" t="s">
        <v>8304</v>
      </c>
      <c r="R2031" s="10">
        <f t="shared" si="124"/>
        <v>41847.813437500001</v>
      </c>
      <c r="S2031" s="10">
        <f t="shared" si="125"/>
        <v>41877.813437500001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6"/>
        <v>226.239013671875</v>
      </c>
      <c r="O2032" s="6">
        <f t="shared" si="127"/>
        <v>118.6144</v>
      </c>
      <c r="P2032" t="s">
        <v>8274</v>
      </c>
      <c r="Q2032" t="s">
        <v>8304</v>
      </c>
      <c r="R2032" s="10">
        <f t="shared" si="124"/>
        <v>41212.788148148145</v>
      </c>
      <c r="S2032" s="10">
        <f t="shared" si="125"/>
        <v>41242.788148148145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6"/>
        <v>120.35</v>
      </c>
      <c r="O2033" s="6">
        <f t="shared" si="127"/>
        <v>118.45472440944881</v>
      </c>
      <c r="P2033" t="s">
        <v>8274</v>
      </c>
      <c r="Q2033" t="s">
        <v>8304</v>
      </c>
      <c r="R2033" s="10">
        <f t="shared" si="124"/>
        <v>41975.120983796289</v>
      </c>
      <c r="S2033" s="10">
        <f t="shared" si="125"/>
        <v>42012.833333333336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6"/>
        <v>304.18799999999999</v>
      </c>
      <c r="O2034" s="6">
        <f t="shared" si="127"/>
        <v>143.21468926553672</v>
      </c>
      <c r="P2034" t="s">
        <v>8274</v>
      </c>
      <c r="Q2034" t="s">
        <v>8304</v>
      </c>
      <c r="R2034" s="10">
        <f t="shared" si="124"/>
        <v>42689.35733796296</v>
      </c>
      <c r="S2034" s="10">
        <f t="shared" si="125"/>
        <v>42718.999999999993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6"/>
        <v>178.67599999999999</v>
      </c>
      <c r="O2035" s="6">
        <f t="shared" si="127"/>
        <v>282.71518987341773</v>
      </c>
      <c r="P2035" t="s">
        <v>8274</v>
      </c>
      <c r="Q2035" t="s">
        <v>8304</v>
      </c>
      <c r="R2035" s="10">
        <f t="shared" si="124"/>
        <v>41724.874050925922</v>
      </c>
      <c r="S2035" s="10">
        <f t="shared" si="125"/>
        <v>41754.874050925922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6"/>
        <v>386.81998717948721</v>
      </c>
      <c r="O2036" s="6">
        <f t="shared" si="127"/>
        <v>593.93620078740162</v>
      </c>
      <c r="P2036" t="s">
        <v>8274</v>
      </c>
      <c r="Q2036" t="s">
        <v>8304</v>
      </c>
      <c r="R2036" s="10">
        <f t="shared" si="124"/>
        <v>42075.921678240738</v>
      </c>
      <c r="S2036" s="10">
        <f t="shared" si="125"/>
        <v>42131.081944444442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6"/>
        <v>211.03642500000004</v>
      </c>
      <c r="O2037" s="6">
        <f t="shared" si="127"/>
        <v>262.15704968944101</v>
      </c>
      <c r="P2037" t="s">
        <v>8274</v>
      </c>
      <c r="Q2037" t="s">
        <v>8304</v>
      </c>
      <c r="R2037" s="10">
        <f t="shared" si="124"/>
        <v>42311.41674768518</v>
      </c>
      <c r="S2037" s="10">
        <f t="shared" si="125"/>
        <v>42356.833333333336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6"/>
        <v>131.66833333333335</v>
      </c>
      <c r="O2038" s="6">
        <f t="shared" si="127"/>
        <v>46.580778301886795</v>
      </c>
      <c r="P2038" t="s">
        <v>8274</v>
      </c>
      <c r="Q2038" t="s">
        <v>8304</v>
      </c>
      <c r="R2038" s="10">
        <f t="shared" si="124"/>
        <v>41738.656469907401</v>
      </c>
      <c r="S2038" s="10">
        <f t="shared" si="125"/>
        <v>41768.656469907401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6"/>
        <v>300.47639999999996</v>
      </c>
      <c r="O2039" s="6">
        <f t="shared" si="127"/>
        <v>70.041118881118877</v>
      </c>
      <c r="P2039" t="s">
        <v>8274</v>
      </c>
      <c r="Q2039" t="s">
        <v>8304</v>
      </c>
      <c r="R2039" s="10">
        <f t="shared" si="124"/>
        <v>41578.001770833333</v>
      </c>
      <c r="S2039" s="10">
        <f t="shared" si="125"/>
        <v>41638.043437499997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6"/>
        <v>420.51249999999999</v>
      </c>
      <c r="O2040" s="6">
        <f t="shared" si="127"/>
        <v>164.90686274509804</v>
      </c>
      <c r="P2040" t="s">
        <v>8274</v>
      </c>
      <c r="Q2040" t="s">
        <v>8304</v>
      </c>
      <c r="R2040" s="10">
        <f t="shared" si="124"/>
        <v>41424.062743055554</v>
      </c>
      <c r="S2040" s="10">
        <f t="shared" si="125"/>
        <v>41456.541666666664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6"/>
        <v>136.21680000000001</v>
      </c>
      <c r="O2041" s="6">
        <f t="shared" si="127"/>
        <v>449.26385224274406</v>
      </c>
      <c r="P2041" t="s">
        <v>8274</v>
      </c>
      <c r="Q2041" t="s">
        <v>8304</v>
      </c>
      <c r="R2041" s="10">
        <f t="shared" si="124"/>
        <v>42675.23061342592</v>
      </c>
      <c r="S2041" s="10">
        <f t="shared" si="125"/>
        <v>42704.999305555553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6"/>
        <v>248.17133333333334</v>
      </c>
      <c r="O2042" s="6">
        <f t="shared" si="127"/>
        <v>27.472841328413285</v>
      </c>
      <c r="P2042" t="s">
        <v>8274</v>
      </c>
      <c r="Q2042" t="s">
        <v>8304</v>
      </c>
      <c r="R2042" s="10">
        <f t="shared" si="124"/>
        <v>41578.718784722216</v>
      </c>
      <c r="S2042" s="10">
        <f t="shared" si="125"/>
        <v>41593.760451388887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6"/>
        <v>181.86315789473684</v>
      </c>
      <c r="O2043" s="6">
        <f t="shared" si="127"/>
        <v>143.97499999999999</v>
      </c>
      <c r="P2043" t="s">
        <v>8274</v>
      </c>
      <c r="Q2043" t="s">
        <v>8304</v>
      </c>
      <c r="R2043" s="10">
        <f t="shared" si="124"/>
        <v>42654.317442129628</v>
      </c>
      <c r="S2043" s="10">
        <f t="shared" si="125"/>
        <v>42684.359108796292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6"/>
        <v>123.53</v>
      </c>
      <c r="O2044" s="6">
        <f t="shared" si="127"/>
        <v>88.23571428571428</v>
      </c>
      <c r="P2044" t="s">
        <v>8274</v>
      </c>
      <c r="Q2044" t="s">
        <v>8304</v>
      </c>
      <c r="R2044" s="10">
        <f t="shared" si="124"/>
        <v>42331.499699074069</v>
      </c>
      <c r="S2044" s="10">
        <f t="shared" si="125"/>
        <v>42391.499699074069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6"/>
        <v>506.20938628158842</v>
      </c>
      <c r="O2045" s="6">
        <f t="shared" si="127"/>
        <v>36.326424870466319</v>
      </c>
      <c r="P2045" t="s">
        <v>8274</v>
      </c>
      <c r="Q2045" t="s">
        <v>8304</v>
      </c>
      <c r="R2045" s="10">
        <f t="shared" si="124"/>
        <v>42660.968483796292</v>
      </c>
      <c r="S2045" s="10">
        <f t="shared" si="125"/>
        <v>42714.999305555553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6"/>
        <v>108.21333333333334</v>
      </c>
      <c r="O2046" s="6">
        <f t="shared" si="127"/>
        <v>90.177777777777777</v>
      </c>
      <c r="P2046" t="s">
        <v>8274</v>
      </c>
      <c r="Q2046" t="s">
        <v>8304</v>
      </c>
      <c r="R2046" s="10">
        <f t="shared" si="124"/>
        <v>42138.475856481477</v>
      </c>
      <c r="S2046" s="10">
        <f t="shared" si="125"/>
        <v>42168.475856481477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6"/>
        <v>819.18387755102037</v>
      </c>
      <c r="O2047" s="6">
        <f t="shared" si="127"/>
        <v>152.62361216730039</v>
      </c>
      <c r="P2047" t="s">
        <v>8274</v>
      </c>
      <c r="Q2047" t="s">
        <v>8304</v>
      </c>
      <c r="R2047" s="10">
        <f t="shared" si="124"/>
        <v>41068.880173611113</v>
      </c>
      <c r="S2047" s="10">
        <f t="shared" si="125"/>
        <v>41098.880173611113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6"/>
        <v>121.10000000000001</v>
      </c>
      <c r="O2048" s="6">
        <f t="shared" si="127"/>
        <v>55.806451612903224</v>
      </c>
      <c r="P2048" t="s">
        <v>8274</v>
      </c>
      <c r="Q2048" t="s">
        <v>8304</v>
      </c>
      <c r="R2048" s="10">
        <f t="shared" si="124"/>
        <v>41386.963472222218</v>
      </c>
      <c r="S2048" s="10">
        <f t="shared" si="125"/>
        <v>41416.963472222218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6"/>
        <v>102.99897959183673</v>
      </c>
      <c r="O2049" s="6">
        <f t="shared" si="127"/>
        <v>227.85327313769753</v>
      </c>
      <c r="P2049" t="s">
        <v>8274</v>
      </c>
      <c r="Q2049" t="s">
        <v>8304</v>
      </c>
      <c r="R2049" s="10">
        <f t="shared" si="124"/>
        <v>42081.695254629631</v>
      </c>
      <c r="S2049" s="10">
        <f t="shared" si="125"/>
        <v>42110.791666666664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6"/>
        <v>148.33229411764705</v>
      </c>
      <c r="O2050" s="6">
        <f t="shared" si="127"/>
        <v>91.82989803350327</v>
      </c>
      <c r="P2050" t="s">
        <v>8274</v>
      </c>
      <c r="Q2050" t="s">
        <v>8304</v>
      </c>
      <c r="R2050" s="10">
        <f t="shared" ref="R2050:R2113" si="128">(J2050/86400)+25569+(-5/24)</f>
        <v>41387.443182870367</v>
      </c>
      <c r="S2050" s="10">
        <f t="shared" ref="S2050:S2113" si="129">(I2050/86400)+25569+(-5/24)</f>
        <v>41417.443182870367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30">E2051/D2051*100</f>
        <v>120.19070000000001</v>
      </c>
      <c r="O2051" s="6">
        <f t="shared" ref="O2051:O2114" si="131">E2051/L2051</f>
        <v>80.991037735849048</v>
      </c>
      <c r="P2051" t="s">
        <v>8274</v>
      </c>
      <c r="Q2051" t="s">
        <v>8304</v>
      </c>
      <c r="R2051" s="10">
        <f t="shared" si="128"/>
        <v>41575.319016203699</v>
      </c>
      <c r="S2051" s="10">
        <f t="shared" si="129"/>
        <v>41610.749305555553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30"/>
        <v>473.27000000000004</v>
      </c>
      <c r="O2052" s="6">
        <f t="shared" si="131"/>
        <v>278.39411764705881</v>
      </c>
      <c r="P2052" t="s">
        <v>8274</v>
      </c>
      <c r="Q2052" t="s">
        <v>8304</v>
      </c>
      <c r="R2052" s="10">
        <f t="shared" si="128"/>
        <v>42114.863171296289</v>
      </c>
      <c r="S2052" s="10">
        <f t="shared" si="129"/>
        <v>42154.863171296289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30"/>
        <v>130.36250000000001</v>
      </c>
      <c r="O2053" s="6">
        <f t="shared" si="131"/>
        <v>43.095041322314053</v>
      </c>
      <c r="P2053" t="s">
        <v>8274</v>
      </c>
      <c r="Q2053" t="s">
        <v>8304</v>
      </c>
      <c r="R2053" s="10">
        <f t="shared" si="128"/>
        <v>41603.814085648148</v>
      </c>
      <c r="S2053" s="10">
        <f t="shared" si="129"/>
        <v>41633.814085648148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30"/>
        <v>353.048</v>
      </c>
      <c r="O2054" s="6">
        <f t="shared" si="131"/>
        <v>326.29205175600737</v>
      </c>
      <c r="P2054" t="s">
        <v>8274</v>
      </c>
      <c r="Q2054" t="s">
        <v>8304</v>
      </c>
      <c r="R2054" s="10">
        <f t="shared" si="128"/>
        <v>42374.875613425924</v>
      </c>
      <c r="S2054" s="10">
        <f t="shared" si="129"/>
        <v>42419.875613425924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30"/>
        <v>101.02</v>
      </c>
      <c r="O2055" s="6">
        <f t="shared" si="131"/>
        <v>41.743801652892564</v>
      </c>
      <c r="P2055" t="s">
        <v>8274</v>
      </c>
      <c r="Q2055" t="s">
        <v>8304</v>
      </c>
      <c r="R2055" s="10">
        <f t="shared" si="128"/>
        <v>42303.409155092588</v>
      </c>
      <c r="S2055" s="10">
        <f t="shared" si="129"/>
        <v>42333.450821759259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30"/>
        <v>113.59142857142857</v>
      </c>
      <c r="O2056" s="6">
        <f t="shared" si="131"/>
        <v>64.020933977455712</v>
      </c>
      <c r="P2056" t="s">
        <v>8274</v>
      </c>
      <c r="Q2056" t="s">
        <v>8304</v>
      </c>
      <c r="R2056" s="10">
        <f t="shared" si="128"/>
        <v>41731.312615740739</v>
      </c>
      <c r="S2056" s="10">
        <f t="shared" si="129"/>
        <v>41761.312615740739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30"/>
        <v>167.41666666666666</v>
      </c>
      <c r="O2057" s="6">
        <f t="shared" si="131"/>
        <v>99.455445544554451</v>
      </c>
      <c r="P2057" t="s">
        <v>8274</v>
      </c>
      <c r="Q2057" t="s">
        <v>8304</v>
      </c>
      <c r="R2057" s="10">
        <f t="shared" si="128"/>
        <v>41946.465775462959</v>
      </c>
      <c r="S2057" s="10">
        <f t="shared" si="129"/>
        <v>41975.958333333336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30"/>
        <v>153.452</v>
      </c>
      <c r="O2058" s="6">
        <f t="shared" si="131"/>
        <v>138.49458483754512</v>
      </c>
      <c r="P2058" t="s">
        <v>8274</v>
      </c>
      <c r="Q2058" t="s">
        <v>8304</v>
      </c>
      <c r="R2058" s="10">
        <f t="shared" si="128"/>
        <v>41351.552569444444</v>
      </c>
      <c r="S2058" s="10">
        <f t="shared" si="129"/>
        <v>41381.552569444444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30"/>
        <v>202.23220000000001</v>
      </c>
      <c r="O2059" s="6">
        <f t="shared" si="131"/>
        <v>45.547792792792798</v>
      </c>
      <c r="P2059" t="s">
        <v>8274</v>
      </c>
      <c r="Q2059" t="s">
        <v>8304</v>
      </c>
      <c r="R2059" s="10">
        <f t="shared" si="128"/>
        <v>42396.286249999997</v>
      </c>
      <c r="S2059" s="10">
        <f t="shared" si="129"/>
        <v>42426.286249999997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30"/>
        <v>168.28125</v>
      </c>
      <c r="O2060" s="6">
        <f t="shared" si="131"/>
        <v>10.507317073170732</v>
      </c>
      <c r="P2060" t="s">
        <v>8274</v>
      </c>
      <c r="Q2060" t="s">
        <v>8304</v>
      </c>
      <c r="R2060" s="10">
        <f t="shared" si="128"/>
        <v>42026.16238425926</v>
      </c>
      <c r="S2060" s="10">
        <f t="shared" si="129"/>
        <v>42065.624999999993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30"/>
        <v>143.45666666666668</v>
      </c>
      <c r="O2061" s="6">
        <f t="shared" si="131"/>
        <v>114.76533333333333</v>
      </c>
      <c r="P2061" t="s">
        <v>8274</v>
      </c>
      <c r="Q2061" t="s">
        <v>8304</v>
      </c>
      <c r="R2061" s="10">
        <f t="shared" si="128"/>
        <v>42361.394143518519</v>
      </c>
      <c r="S2061" s="10">
        <f t="shared" si="129"/>
        <v>42400.707638888889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30"/>
        <v>196.4</v>
      </c>
      <c r="O2062" s="6">
        <f t="shared" si="131"/>
        <v>35.997067448680355</v>
      </c>
      <c r="P2062" t="s">
        <v>8274</v>
      </c>
      <c r="Q2062" t="s">
        <v>8304</v>
      </c>
      <c r="R2062" s="10">
        <f t="shared" si="128"/>
        <v>41783.434606481482</v>
      </c>
      <c r="S2062" s="10">
        <f t="shared" si="129"/>
        <v>41843.434606481482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30"/>
        <v>107.91999999999999</v>
      </c>
      <c r="O2063" s="6">
        <f t="shared" si="131"/>
        <v>154.17142857142858</v>
      </c>
      <c r="P2063" t="s">
        <v>8274</v>
      </c>
      <c r="Q2063" t="s">
        <v>8304</v>
      </c>
      <c r="R2063" s="10">
        <f t="shared" si="128"/>
        <v>42705.556180555555</v>
      </c>
      <c r="S2063" s="10">
        <f t="shared" si="129"/>
        <v>42735.556180555555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30"/>
        <v>114.97699999999999</v>
      </c>
      <c r="O2064" s="6">
        <f t="shared" si="131"/>
        <v>566.38916256157631</v>
      </c>
      <c r="P2064" t="s">
        <v>8274</v>
      </c>
      <c r="Q2064" t="s">
        <v>8304</v>
      </c>
      <c r="R2064" s="10">
        <f t="shared" si="128"/>
        <v>42423.174745370365</v>
      </c>
      <c r="S2064" s="10">
        <f t="shared" si="129"/>
        <v>42453.1330787037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30"/>
        <v>148.04999999999998</v>
      </c>
      <c r="O2065" s="6">
        <f t="shared" si="131"/>
        <v>120.85714285714286</v>
      </c>
      <c r="P2065" t="s">
        <v>8274</v>
      </c>
      <c r="Q2065" t="s">
        <v>8304</v>
      </c>
      <c r="R2065" s="10">
        <f t="shared" si="128"/>
        <v>42472.524317129624</v>
      </c>
      <c r="S2065" s="10">
        <f t="shared" si="129"/>
        <v>42505.524317129624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30"/>
        <v>191.16676082790633</v>
      </c>
      <c r="O2066" s="6">
        <f t="shared" si="131"/>
        <v>86.163845492085343</v>
      </c>
      <c r="P2066" t="s">
        <v>8274</v>
      </c>
      <c r="Q2066" t="s">
        <v>8304</v>
      </c>
      <c r="R2066" s="10">
        <f t="shared" si="128"/>
        <v>41389.1565162037</v>
      </c>
      <c r="S2066" s="10">
        <f t="shared" si="129"/>
        <v>41425.291666666664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30"/>
        <v>199.215125</v>
      </c>
      <c r="O2067" s="6">
        <f t="shared" si="131"/>
        <v>51.212114395886893</v>
      </c>
      <c r="P2067" t="s">
        <v>8274</v>
      </c>
      <c r="Q2067" t="s">
        <v>8304</v>
      </c>
      <c r="R2067" s="10">
        <f t="shared" si="128"/>
        <v>41603.125335648147</v>
      </c>
      <c r="S2067" s="10">
        <f t="shared" si="129"/>
        <v>41633.125335648147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30"/>
        <v>218.6</v>
      </c>
      <c r="O2068" s="6">
        <f t="shared" si="131"/>
        <v>67.261538461538464</v>
      </c>
      <c r="P2068" t="s">
        <v>8274</v>
      </c>
      <c r="Q2068" t="s">
        <v>8304</v>
      </c>
      <c r="R2068" s="10">
        <f t="shared" si="128"/>
        <v>41844.563460648147</v>
      </c>
      <c r="S2068" s="10">
        <f t="shared" si="129"/>
        <v>41874.563460648147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30"/>
        <v>126.86868686868686</v>
      </c>
      <c r="O2069" s="6">
        <f t="shared" si="131"/>
        <v>62.8</v>
      </c>
      <c r="P2069" t="s">
        <v>8274</v>
      </c>
      <c r="Q2069" t="s">
        <v>8304</v>
      </c>
      <c r="R2069" s="10">
        <f t="shared" si="128"/>
        <v>42115.645555555551</v>
      </c>
      <c r="S2069" s="10">
        <f t="shared" si="129"/>
        <v>42148.645555555551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30"/>
        <v>105.22388000000001</v>
      </c>
      <c r="O2070" s="6">
        <f t="shared" si="131"/>
        <v>346.13118421052633</v>
      </c>
      <c r="P2070" t="s">
        <v>8274</v>
      </c>
      <c r="Q2070" t="s">
        <v>8304</v>
      </c>
      <c r="R2070" s="10">
        <f t="shared" si="128"/>
        <v>42633.633275462962</v>
      </c>
      <c r="S2070" s="10">
        <f t="shared" si="129"/>
        <v>42663.633275462962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30"/>
        <v>128.40666000000002</v>
      </c>
      <c r="O2071" s="6">
        <f t="shared" si="131"/>
        <v>244.11912547528519</v>
      </c>
      <c r="P2071" t="s">
        <v>8274</v>
      </c>
      <c r="Q2071" t="s">
        <v>8304</v>
      </c>
      <c r="R2071" s="10">
        <f t="shared" si="128"/>
        <v>42340.763784722221</v>
      </c>
      <c r="S2071" s="10">
        <f t="shared" si="129"/>
        <v>42371.763784722221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30"/>
        <v>317.3272</v>
      </c>
      <c r="O2072" s="6">
        <f t="shared" si="131"/>
        <v>259.25424836601309</v>
      </c>
      <c r="P2072" t="s">
        <v>8274</v>
      </c>
      <c r="Q2072" t="s">
        <v>8304</v>
      </c>
      <c r="R2072" s="10">
        <f t="shared" si="128"/>
        <v>42519.448182870365</v>
      </c>
      <c r="S2072" s="10">
        <f t="shared" si="129"/>
        <v>42549.448182870365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30"/>
        <v>280.73</v>
      </c>
      <c r="O2073" s="6">
        <f t="shared" si="131"/>
        <v>201.96402877697841</v>
      </c>
      <c r="P2073" t="s">
        <v>8274</v>
      </c>
      <c r="Q2073" t="s">
        <v>8304</v>
      </c>
      <c r="R2073" s="10">
        <f t="shared" si="128"/>
        <v>42600.070416666662</v>
      </c>
      <c r="S2073" s="10">
        <f t="shared" si="129"/>
        <v>42645.070416666662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30"/>
        <v>110.73146853146854</v>
      </c>
      <c r="O2074" s="6">
        <f t="shared" si="131"/>
        <v>226.20857142857142</v>
      </c>
      <c r="P2074" t="s">
        <v>8274</v>
      </c>
      <c r="Q2074" t="s">
        <v>8304</v>
      </c>
      <c r="R2074" s="10">
        <f t="shared" si="128"/>
        <v>42467.373055555552</v>
      </c>
      <c r="S2074" s="10">
        <f t="shared" si="129"/>
        <v>42497.373055555552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30"/>
        <v>152.60429999999999</v>
      </c>
      <c r="O2075" s="6">
        <f t="shared" si="131"/>
        <v>324.69</v>
      </c>
      <c r="P2075" t="s">
        <v>8274</v>
      </c>
      <c r="Q2075" t="s">
        <v>8304</v>
      </c>
      <c r="R2075" s="10">
        <f t="shared" si="128"/>
        <v>42087.459699074076</v>
      </c>
      <c r="S2075" s="10">
        <f t="shared" si="129"/>
        <v>42132.459699074076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30"/>
        <v>102.49999999999999</v>
      </c>
      <c r="O2076" s="6">
        <f t="shared" si="131"/>
        <v>205</v>
      </c>
      <c r="P2076" t="s">
        <v>8274</v>
      </c>
      <c r="Q2076" t="s">
        <v>8304</v>
      </c>
      <c r="R2076" s="10">
        <f t="shared" si="128"/>
        <v>42466.617847222216</v>
      </c>
      <c r="S2076" s="10">
        <f t="shared" si="129"/>
        <v>42496.617847222216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30"/>
        <v>1678.3738373837384</v>
      </c>
      <c r="O2077" s="6">
        <f t="shared" si="131"/>
        <v>20.465926829268295</v>
      </c>
      <c r="P2077" t="s">
        <v>8274</v>
      </c>
      <c r="Q2077" t="s">
        <v>8304</v>
      </c>
      <c r="R2077" s="10">
        <f t="shared" si="128"/>
        <v>41450.473240740735</v>
      </c>
      <c r="S2077" s="10">
        <f t="shared" si="129"/>
        <v>41480.473240740735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30"/>
        <v>543.349156424581</v>
      </c>
      <c r="O2078" s="6">
        <f t="shared" si="131"/>
        <v>116.35303146309367</v>
      </c>
      <c r="P2078" t="s">
        <v>8274</v>
      </c>
      <c r="Q2078" t="s">
        <v>8304</v>
      </c>
      <c r="R2078" s="10">
        <f t="shared" si="128"/>
        <v>41803.672326388885</v>
      </c>
      <c r="S2078" s="10">
        <f t="shared" si="129"/>
        <v>41843.672326388885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30"/>
        <v>115.50800000000001</v>
      </c>
      <c r="O2079" s="6">
        <f t="shared" si="131"/>
        <v>307.20212765957444</v>
      </c>
      <c r="P2079" t="s">
        <v>8274</v>
      </c>
      <c r="Q2079" t="s">
        <v>8304</v>
      </c>
      <c r="R2079" s="10">
        <f t="shared" si="128"/>
        <v>42102.83421296296</v>
      </c>
      <c r="S2079" s="10">
        <f t="shared" si="129"/>
        <v>42160.666666666664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30"/>
        <v>131.20499999999998</v>
      </c>
      <c r="O2080" s="6">
        <f t="shared" si="131"/>
        <v>546.6875</v>
      </c>
      <c r="P2080" t="s">
        <v>8274</v>
      </c>
      <c r="Q2080" t="s">
        <v>8304</v>
      </c>
      <c r="R2080" s="10">
        <f t="shared" si="128"/>
        <v>42692.563159722216</v>
      </c>
      <c r="S2080" s="10">
        <f t="shared" si="129"/>
        <v>42722.563159722216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30"/>
        <v>288.17</v>
      </c>
      <c r="O2081" s="6">
        <f t="shared" si="131"/>
        <v>47.474464579901152</v>
      </c>
      <c r="P2081" t="s">
        <v>8274</v>
      </c>
      <c r="Q2081" t="s">
        <v>8304</v>
      </c>
      <c r="R2081" s="10">
        <f t="shared" si="128"/>
        <v>42150.502233796295</v>
      </c>
      <c r="S2081" s="10">
        <f t="shared" si="129"/>
        <v>42180.583333333336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30"/>
        <v>507.8</v>
      </c>
      <c r="O2082" s="6">
        <f t="shared" si="131"/>
        <v>101.56</v>
      </c>
      <c r="P2082" t="s">
        <v>8274</v>
      </c>
      <c r="Q2082" t="s">
        <v>8304</v>
      </c>
      <c r="R2082" s="10">
        <f t="shared" si="128"/>
        <v>42289.748842592591</v>
      </c>
      <c r="S2082" s="10">
        <f t="shared" si="129"/>
        <v>42319.790509259255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30"/>
        <v>114.57142857142857</v>
      </c>
      <c r="O2083" s="6">
        <f t="shared" si="131"/>
        <v>72.909090909090907</v>
      </c>
      <c r="P2083" t="s">
        <v>8280</v>
      </c>
      <c r="Q2083" t="s">
        <v>8284</v>
      </c>
      <c r="R2083" s="10">
        <f t="shared" si="128"/>
        <v>41003.948553240734</v>
      </c>
      <c r="S2083" s="10">
        <f t="shared" si="129"/>
        <v>41044.999305555553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30"/>
        <v>110.73333333333333</v>
      </c>
      <c r="O2084" s="6">
        <f t="shared" si="131"/>
        <v>43.710526315789473</v>
      </c>
      <c r="P2084" t="s">
        <v>8280</v>
      </c>
      <c r="Q2084" t="s">
        <v>8284</v>
      </c>
      <c r="R2084" s="10">
        <f t="shared" si="128"/>
        <v>40810.911990740737</v>
      </c>
      <c r="S2084" s="10">
        <f t="shared" si="129"/>
        <v>40870.953657407408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30"/>
        <v>113.33333333333333</v>
      </c>
      <c r="O2085" s="6">
        <f t="shared" si="131"/>
        <v>34</v>
      </c>
      <c r="P2085" t="s">
        <v>8280</v>
      </c>
      <c r="Q2085" t="s">
        <v>8284</v>
      </c>
      <c r="R2085" s="10">
        <f t="shared" si="128"/>
        <v>41034.513831018514</v>
      </c>
      <c r="S2085" s="10">
        <f t="shared" si="129"/>
        <v>41064.513831018514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30"/>
        <v>108.33333333333333</v>
      </c>
      <c r="O2086" s="6">
        <f t="shared" si="131"/>
        <v>70.652173913043484</v>
      </c>
      <c r="P2086" t="s">
        <v>8280</v>
      </c>
      <c r="Q2086" t="s">
        <v>8284</v>
      </c>
      <c r="R2086" s="10">
        <f t="shared" si="128"/>
        <v>41731.624791666662</v>
      </c>
      <c r="S2086" s="10">
        <f t="shared" si="129"/>
        <v>41763.082638888889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30"/>
        <v>123.53333333333335</v>
      </c>
      <c r="O2087" s="6">
        <f t="shared" si="131"/>
        <v>89.301204819277103</v>
      </c>
      <c r="P2087" t="s">
        <v>8280</v>
      </c>
      <c r="Q2087" t="s">
        <v>8284</v>
      </c>
      <c r="R2087" s="10">
        <f t="shared" si="128"/>
        <v>41075.627164351848</v>
      </c>
      <c r="S2087" s="10">
        <f t="shared" si="129"/>
        <v>41105.627164351848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30"/>
        <v>100.69999999999999</v>
      </c>
      <c r="O2088" s="6">
        <f t="shared" si="131"/>
        <v>115.08571428571429</v>
      </c>
      <c r="P2088" t="s">
        <v>8280</v>
      </c>
      <c r="Q2088" t="s">
        <v>8284</v>
      </c>
      <c r="R2088" s="10">
        <f t="shared" si="128"/>
        <v>40860.462175925924</v>
      </c>
      <c r="S2088" s="10">
        <f t="shared" si="129"/>
        <v>40890.999305555553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30"/>
        <v>103.53333333333335</v>
      </c>
      <c r="O2089" s="6">
        <f t="shared" si="131"/>
        <v>62.12</v>
      </c>
      <c r="P2089" t="s">
        <v>8280</v>
      </c>
      <c r="Q2089" t="s">
        <v>8284</v>
      </c>
      <c r="R2089" s="10">
        <f t="shared" si="128"/>
        <v>40763.996041666665</v>
      </c>
      <c r="S2089" s="10">
        <f t="shared" si="129"/>
        <v>40793.996041666665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30"/>
        <v>115.51066666666668</v>
      </c>
      <c r="O2090" s="6">
        <f t="shared" si="131"/>
        <v>46.204266666666669</v>
      </c>
      <c r="P2090" t="s">
        <v>8280</v>
      </c>
      <c r="Q2090" t="s">
        <v>8284</v>
      </c>
      <c r="R2090" s="10">
        <f t="shared" si="128"/>
        <v>40395.506388888891</v>
      </c>
      <c r="S2090" s="10">
        <f t="shared" si="129"/>
        <v>40431.957638888889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30"/>
        <v>120.4004</v>
      </c>
      <c r="O2091" s="6">
        <f t="shared" si="131"/>
        <v>48.54854838709678</v>
      </c>
      <c r="P2091" t="s">
        <v>8280</v>
      </c>
      <c r="Q2091" t="s">
        <v>8284</v>
      </c>
      <c r="R2091" s="10">
        <f t="shared" si="128"/>
        <v>41452.867986111109</v>
      </c>
      <c r="S2091" s="10">
        <f t="shared" si="129"/>
        <v>41487.867986111109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30"/>
        <v>115.040375</v>
      </c>
      <c r="O2092" s="6">
        <f t="shared" si="131"/>
        <v>57.520187499999999</v>
      </c>
      <c r="P2092" t="s">
        <v>8280</v>
      </c>
      <c r="Q2092" t="s">
        <v>8284</v>
      </c>
      <c r="R2092" s="10">
        <f t="shared" si="128"/>
        <v>41299.173090277771</v>
      </c>
      <c r="S2092" s="10">
        <f t="shared" si="129"/>
        <v>41329.173090277771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30"/>
        <v>120.46777777777777</v>
      </c>
      <c r="O2093" s="6">
        <f t="shared" si="131"/>
        <v>88.147154471544724</v>
      </c>
      <c r="P2093" t="s">
        <v>8280</v>
      </c>
      <c r="Q2093" t="s">
        <v>8284</v>
      </c>
      <c r="R2093" s="10">
        <f t="shared" si="128"/>
        <v>40555.114328703705</v>
      </c>
      <c r="S2093" s="10">
        <f t="shared" si="129"/>
        <v>40603.625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30"/>
        <v>101.28333333333333</v>
      </c>
      <c r="O2094" s="6">
        <f t="shared" si="131"/>
        <v>110.49090909090908</v>
      </c>
      <c r="P2094" t="s">
        <v>8280</v>
      </c>
      <c r="Q2094" t="s">
        <v>8284</v>
      </c>
      <c r="R2094" s="10">
        <f t="shared" si="128"/>
        <v>40763.499212962961</v>
      </c>
      <c r="S2094" s="10">
        <f t="shared" si="129"/>
        <v>40823.499212962961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30"/>
        <v>102.46666666666667</v>
      </c>
      <c r="O2095" s="6">
        <f t="shared" si="131"/>
        <v>66.826086956521735</v>
      </c>
      <c r="P2095" t="s">
        <v>8280</v>
      </c>
      <c r="Q2095" t="s">
        <v>8284</v>
      </c>
      <c r="R2095" s="10">
        <f t="shared" si="128"/>
        <v>41205.646203703705</v>
      </c>
      <c r="S2095" s="10">
        <f t="shared" si="129"/>
        <v>41265.68787037037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30"/>
        <v>120.54285714285714</v>
      </c>
      <c r="O2096" s="6">
        <f t="shared" si="131"/>
        <v>58.597222222222221</v>
      </c>
      <c r="P2096" t="s">
        <v>8280</v>
      </c>
      <c r="Q2096" t="s">
        <v>8284</v>
      </c>
      <c r="R2096" s="10">
        <f t="shared" si="128"/>
        <v>40938.811689814815</v>
      </c>
      <c r="S2096" s="10">
        <f t="shared" si="129"/>
        <v>40972.916666666664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30"/>
        <v>100</v>
      </c>
      <c r="O2097" s="6">
        <f t="shared" si="131"/>
        <v>113.63636363636364</v>
      </c>
      <c r="P2097" t="s">
        <v>8280</v>
      </c>
      <c r="Q2097" t="s">
        <v>8284</v>
      </c>
      <c r="R2097" s="10">
        <f t="shared" si="128"/>
        <v>40758.525150462963</v>
      </c>
      <c r="S2097" s="10">
        <f t="shared" si="129"/>
        <v>40818.525150462963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30"/>
        <v>101.66666666666666</v>
      </c>
      <c r="O2098" s="6">
        <f t="shared" si="131"/>
        <v>43.571428571428569</v>
      </c>
      <c r="P2098" t="s">
        <v>8280</v>
      </c>
      <c r="Q2098" t="s">
        <v>8284</v>
      </c>
      <c r="R2098" s="10">
        <f t="shared" si="128"/>
        <v>41192.550173611111</v>
      </c>
      <c r="S2098" s="10">
        <f t="shared" si="129"/>
        <v>41207.957638888889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30"/>
        <v>100</v>
      </c>
      <c r="O2099" s="6">
        <f t="shared" si="131"/>
        <v>78.94736842105263</v>
      </c>
      <c r="P2099" t="s">
        <v>8280</v>
      </c>
      <c r="Q2099" t="s">
        <v>8284</v>
      </c>
      <c r="R2099" s="10">
        <f t="shared" si="128"/>
        <v>40818.376562500001</v>
      </c>
      <c r="S2099" s="10">
        <f t="shared" si="129"/>
        <v>40878.418229166666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30"/>
        <v>100.33333333333334</v>
      </c>
      <c r="O2100" s="6">
        <f t="shared" si="131"/>
        <v>188.125</v>
      </c>
      <c r="P2100" t="s">
        <v>8280</v>
      </c>
      <c r="Q2100" t="s">
        <v>8284</v>
      </c>
      <c r="R2100" s="10">
        <f t="shared" si="128"/>
        <v>40945.905497685184</v>
      </c>
      <c r="S2100" s="10">
        <f t="shared" si="129"/>
        <v>40975.905497685184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30"/>
        <v>132.36666666666667</v>
      </c>
      <c r="O2101" s="6">
        <f t="shared" si="131"/>
        <v>63.031746031746032</v>
      </c>
      <c r="P2101" t="s">
        <v>8280</v>
      </c>
      <c r="Q2101" t="s">
        <v>8284</v>
      </c>
      <c r="R2101" s="10">
        <f t="shared" si="128"/>
        <v>42173.53800925926</v>
      </c>
      <c r="S2101" s="10">
        <f t="shared" si="129"/>
        <v>42186.944444444445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30"/>
        <v>136.66666666666666</v>
      </c>
      <c r="O2102" s="6">
        <f t="shared" si="131"/>
        <v>30.37037037037037</v>
      </c>
      <c r="P2102" t="s">
        <v>8280</v>
      </c>
      <c r="Q2102" t="s">
        <v>8284</v>
      </c>
      <c r="R2102" s="10">
        <f t="shared" si="128"/>
        <v>41074.62663194444</v>
      </c>
      <c r="S2102" s="10">
        <f t="shared" si="129"/>
        <v>41089.957638888889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30"/>
        <v>113.25</v>
      </c>
      <c r="O2103" s="6">
        <f t="shared" si="131"/>
        <v>51.477272727272727</v>
      </c>
      <c r="P2103" t="s">
        <v>8280</v>
      </c>
      <c r="Q2103" t="s">
        <v>8284</v>
      </c>
      <c r="R2103" s="10">
        <f t="shared" si="128"/>
        <v>40891.941134259258</v>
      </c>
      <c r="S2103" s="10">
        <f t="shared" si="129"/>
        <v>40951.941134259258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30"/>
        <v>136</v>
      </c>
      <c r="O2104" s="6">
        <f t="shared" si="131"/>
        <v>35.789473684210527</v>
      </c>
      <c r="P2104" t="s">
        <v>8280</v>
      </c>
      <c r="Q2104" t="s">
        <v>8284</v>
      </c>
      <c r="R2104" s="10">
        <f t="shared" si="128"/>
        <v>40638.660277777773</v>
      </c>
      <c r="S2104" s="10">
        <f t="shared" si="129"/>
        <v>40668.660277777773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30"/>
        <v>146.12318374694613</v>
      </c>
      <c r="O2105" s="6">
        <f t="shared" si="131"/>
        <v>98.817391304347822</v>
      </c>
      <c r="P2105" t="s">
        <v>8280</v>
      </c>
      <c r="Q2105" t="s">
        <v>8284</v>
      </c>
      <c r="R2105" s="10">
        <f t="shared" si="128"/>
        <v>41192.546608796292</v>
      </c>
      <c r="S2105" s="10">
        <f t="shared" si="129"/>
        <v>41222.588275462964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30"/>
        <v>129.5</v>
      </c>
      <c r="O2106" s="6">
        <f t="shared" si="131"/>
        <v>28</v>
      </c>
      <c r="P2106" t="s">
        <v>8280</v>
      </c>
      <c r="Q2106" t="s">
        <v>8284</v>
      </c>
      <c r="R2106" s="10">
        <f t="shared" si="128"/>
        <v>41393.86613425926</v>
      </c>
      <c r="S2106" s="10">
        <f t="shared" si="129"/>
        <v>41424.791666666664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30"/>
        <v>254</v>
      </c>
      <c r="O2107" s="6">
        <f t="shared" si="131"/>
        <v>51.313131313131315</v>
      </c>
      <c r="P2107" t="s">
        <v>8280</v>
      </c>
      <c r="Q2107" t="s">
        <v>8284</v>
      </c>
      <c r="R2107" s="10">
        <f t="shared" si="128"/>
        <v>41951.580474537033</v>
      </c>
      <c r="S2107" s="10">
        <f t="shared" si="129"/>
        <v>41963.958333333336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30"/>
        <v>107.04545454545456</v>
      </c>
      <c r="O2108" s="6">
        <f t="shared" si="131"/>
        <v>53.522727272727273</v>
      </c>
      <c r="P2108" t="s">
        <v>8280</v>
      </c>
      <c r="Q2108" t="s">
        <v>8284</v>
      </c>
      <c r="R2108" s="10">
        <f t="shared" si="128"/>
        <v>41270.006643518514</v>
      </c>
      <c r="S2108" s="10">
        <f t="shared" si="129"/>
        <v>41300.006643518514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30"/>
        <v>107.73299999999999</v>
      </c>
      <c r="O2109" s="6">
        <f t="shared" si="131"/>
        <v>37.149310344827583</v>
      </c>
      <c r="P2109" t="s">
        <v>8280</v>
      </c>
      <c r="Q2109" t="s">
        <v>8284</v>
      </c>
      <c r="R2109" s="10">
        <f t="shared" si="128"/>
        <v>41934.502233796295</v>
      </c>
      <c r="S2109" s="10">
        <f t="shared" si="129"/>
        <v>41955.543900462959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30"/>
        <v>107.31250000000001</v>
      </c>
      <c r="O2110" s="6">
        <f t="shared" si="131"/>
        <v>89.895287958115176</v>
      </c>
      <c r="P2110" t="s">
        <v>8280</v>
      </c>
      <c r="Q2110" t="s">
        <v>8284</v>
      </c>
      <c r="R2110" s="10">
        <f t="shared" si="128"/>
        <v>41134.967361111107</v>
      </c>
      <c r="S2110" s="10">
        <f t="shared" si="129"/>
        <v>41161.954861111109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30"/>
        <v>106.52500000000001</v>
      </c>
      <c r="O2111" s="6">
        <f t="shared" si="131"/>
        <v>106.52500000000001</v>
      </c>
      <c r="P2111" t="s">
        <v>8280</v>
      </c>
      <c r="Q2111" t="s">
        <v>8284</v>
      </c>
      <c r="R2111" s="10">
        <f t="shared" si="128"/>
        <v>42160.500196759262</v>
      </c>
      <c r="S2111" s="10">
        <f t="shared" si="129"/>
        <v>42190.500196759262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30"/>
        <v>100.35000000000001</v>
      </c>
      <c r="O2112" s="6">
        <f t="shared" si="131"/>
        <v>52.815789473684212</v>
      </c>
      <c r="P2112" t="s">
        <v>8280</v>
      </c>
      <c r="Q2112" t="s">
        <v>8284</v>
      </c>
      <c r="R2112" s="10">
        <f t="shared" si="128"/>
        <v>41759.462604166663</v>
      </c>
      <c r="S2112" s="10">
        <f t="shared" si="129"/>
        <v>41786.999305555553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30"/>
        <v>106.5</v>
      </c>
      <c r="O2113" s="6">
        <f t="shared" si="131"/>
        <v>54.615384615384613</v>
      </c>
      <c r="P2113" t="s">
        <v>8280</v>
      </c>
      <c r="Q2113" t="s">
        <v>8284</v>
      </c>
      <c r="R2113" s="10">
        <f t="shared" si="128"/>
        <v>40702.988715277774</v>
      </c>
      <c r="S2113" s="10">
        <f t="shared" si="129"/>
        <v>40769.833333333328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30"/>
        <v>100</v>
      </c>
      <c r="O2114" s="6">
        <f t="shared" si="131"/>
        <v>27.272727272727273</v>
      </c>
      <c r="P2114" t="s">
        <v>8280</v>
      </c>
      <c r="Q2114" t="s">
        <v>8284</v>
      </c>
      <c r="R2114" s="10">
        <f t="shared" ref="R2114:R2177" si="132">(J2114/86400)+25569+(-5/24)</f>
        <v>41365.719826388886</v>
      </c>
      <c r="S2114" s="10">
        <f t="shared" ref="S2114:S2177" si="133">(I2114/86400)+25569+(-5/24)</f>
        <v>41379.719826388886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4">E2115/D2115*100</f>
        <v>104.85714285714285</v>
      </c>
      <c r="O2115" s="6">
        <f t="shared" ref="O2115:O2178" si="135">E2115/L2115</f>
        <v>68.598130841121488</v>
      </c>
      <c r="P2115" t="s">
        <v>8280</v>
      </c>
      <c r="Q2115" t="s">
        <v>8284</v>
      </c>
      <c r="R2115" s="10">
        <f t="shared" si="132"/>
        <v>41870.657129629624</v>
      </c>
      <c r="S2115" s="10">
        <f t="shared" si="133"/>
        <v>41905.657129629624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4"/>
        <v>104.69999999999999</v>
      </c>
      <c r="O2116" s="6">
        <f t="shared" si="135"/>
        <v>35.612244897959187</v>
      </c>
      <c r="P2116" t="s">
        <v>8280</v>
      </c>
      <c r="Q2116" t="s">
        <v>8284</v>
      </c>
      <c r="R2116" s="10">
        <f t="shared" si="132"/>
        <v>40458.607291666667</v>
      </c>
      <c r="S2116" s="10">
        <f t="shared" si="133"/>
        <v>40520.999305555553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4"/>
        <v>225.66666666666669</v>
      </c>
      <c r="O2117" s="6">
        <f t="shared" si="135"/>
        <v>94.027777777777771</v>
      </c>
      <c r="P2117" t="s">
        <v>8280</v>
      </c>
      <c r="Q2117" t="s">
        <v>8284</v>
      </c>
      <c r="R2117" s="10">
        <f t="shared" si="132"/>
        <v>40563.872696759259</v>
      </c>
      <c r="S2117" s="10">
        <f t="shared" si="133"/>
        <v>40593.872696759259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4"/>
        <v>100.90416666666667</v>
      </c>
      <c r="O2118" s="6">
        <f t="shared" si="135"/>
        <v>526.45652173913038</v>
      </c>
      <c r="P2118" t="s">
        <v>8280</v>
      </c>
      <c r="Q2118" t="s">
        <v>8284</v>
      </c>
      <c r="R2118" s="10">
        <f t="shared" si="132"/>
        <v>41136.569479166668</v>
      </c>
      <c r="S2118" s="10">
        <f t="shared" si="133"/>
        <v>41184.569479166668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4"/>
        <v>147.75</v>
      </c>
      <c r="O2119" s="6">
        <f t="shared" si="135"/>
        <v>50.657142857142858</v>
      </c>
      <c r="P2119" t="s">
        <v>8280</v>
      </c>
      <c r="Q2119" t="s">
        <v>8284</v>
      </c>
      <c r="R2119" s="10">
        <f t="shared" si="132"/>
        <v>42289.851261574069</v>
      </c>
      <c r="S2119" s="10">
        <f t="shared" si="133"/>
        <v>42303.999305555553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4"/>
        <v>134.61099999999999</v>
      </c>
      <c r="O2120" s="6">
        <f t="shared" si="135"/>
        <v>79.182941176470578</v>
      </c>
      <c r="P2120" t="s">
        <v>8280</v>
      </c>
      <c r="Q2120" t="s">
        <v>8284</v>
      </c>
      <c r="R2120" s="10">
        <f t="shared" si="132"/>
        <v>40718.631203703699</v>
      </c>
      <c r="S2120" s="10">
        <f t="shared" si="133"/>
        <v>40748.631203703699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4"/>
        <v>100.75</v>
      </c>
      <c r="O2121" s="6">
        <f t="shared" si="135"/>
        <v>91.590909090909093</v>
      </c>
      <c r="P2121" t="s">
        <v>8280</v>
      </c>
      <c r="Q2121" t="s">
        <v>8284</v>
      </c>
      <c r="R2121" s="10">
        <f t="shared" si="132"/>
        <v>41106.921817129631</v>
      </c>
      <c r="S2121" s="10">
        <f t="shared" si="133"/>
        <v>41136.921817129631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4"/>
        <v>100.880375</v>
      </c>
      <c r="O2122" s="6">
        <f t="shared" si="135"/>
        <v>116.96275362318841</v>
      </c>
      <c r="P2122" t="s">
        <v>8280</v>
      </c>
      <c r="Q2122" t="s">
        <v>8284</v>
      </c>
      <c r="R2122" s="10">
        <f t="shared" si="132"/>
        <v>41591.756203703699</v>
      </c>
      <c r="S2122" s="10">
        <f t="shared" si="133"/>
        <v>41640.756203703699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4"/>
        <v>0.56800000000000006</v>
      </c>
      <c r="O2123" s="6">
        <f t="shared" si="135"/>
        <v>28.4</v>
      </c>
      <c r="P2123" t="s">
        <v>8288</v>
      </c>
      <c r="Q2123" t="s">
        <v>8289</v>
      </c>
      <c r="R2123" s="10">
        <f t="shared" si="132"/>
        <v>42716.534120370365</v>
      </c>
      <c r="S2123" s="10">
        <f t="shared" si="133"/>
        <v>42746.534120370365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4"/>
        <v>0.38750000000000001</v>
      </c>
      <c r="O2124" s="6">
        <f t="shared" si="135"/>
        <v>103.33333333333333</v>
      </c>
      <c r="P2124" t="s">
        <v>8288</v>
      </c>
      <c r="Q2124" t="s">
        <v>8289</v>
      </c>
      <c r="R2124" s="10">
        <f t="shared" si="132"/>
        <v>42712.092233796291</v>
      </c>
      <c r="S2124" s="10">
        <f t="shared" si="133"/>
        <v>42742.092233796291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4"/>
        <v>10</v>
      </c>
      <c r="O2125" s="6">
        <f t="shared" si="135"/>
        <v>10</v>
      </c>
      <c r="P2125" t="s">
        <v>8288</v>
      </c>
      <c r="Q2125" t="s">
        <v>8289</v>
      </c>
      <c r="R2125" s="10">
        <f t="shared" si="132"/>
        <v>40198.216516203705</v>
      </c>
      <c r="S2125" s="10">
        <f t="shared" si="133"/>
        <v>40252.082638888889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4"/>
        <v>10.454545454545453</v>
      </c>
      <c r="O2126" s="6">
        <f t="shared" si="135"/>
        <v>23</v>
      </c>
      <c r="P2126" t="s">
        <v>8288</v>
      </c>
      <c r="Q2126" t="s">
        <v>8289</v>
      </c>
      <c r="R2126" s="10">
        <f t="shared" si="132"/>
        <v>40463.819849537038</v>
      </c>
      <c r="S2126" s="10">
        <f t="shared" si="133"/>
        <v>40512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4"/>
        <v>1.4200000000000002</v>
      </c>
      <c r="O2127" s="6">
        <f t="shared" si="135"/>
        <v>31.555555555555557</v>
      </c>
      <c r="P2127" t="s">
        <v>8288</v>
      </c>
      <c r="Q2127" t="s">
        <v>8289</v>
      </c>
      <c r="R2127" s="10">
        <f t="shared" si="132"/>
        <v>42190.815196759257</v>
      </c>
      <c r="S2127" s="10">
        <f t="shared" si="133"/>
        <v>42220.815196759257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4"/>
        <v>0.05</v>
      </c>
      <c r="O2128" s="6">
        <f t="shared" si="135"/>
        <v>5</v>
      </c>
      <c r="P2128" t="s">
        <v>8288</v>
      </c>
      <c r="Q2128" t="s">
        <v>8289</v>
      </c>
      <c r="R2128" s="10">
        <f t="shared" si="132"/>
        <v>41951.76489583333</v>
      </c>
      <c r="S2128" s="10">
        <f t="shared" si="133"/>
        <v>41981.76489583333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4"/>
        <v>28.842857142857142</v>
      </c>
      <c r="O2129" s="6">
        <f t="shared" si="135"/>
        <v>34.220338983050844</v>
      </c>
      <c r="P2129" t="s">
        <v>8288</v>
      </c>
      <c r="Q2129" t="s">
        <v>8289</v>
      </c>
      <c r="R2129" s="10">
        <f t="shared" si="132"/>
        <v>42045.297025462962</v>
      </c>
      <c r="S2129" s="10">
        <f t="shared" si="133"/>
        <v>42075.255358796298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4"/>
        <v>0.16666666666666669</v>
      </c>
      <c r="O2130" s="6">
        <f t="shared" si="135"/>
        <v>25</v>
      </c>
      <c r="P2130" t="s">
        <v>8288</v>
      </c>
      <c r="Q2130" t="s">
        <v>8289</v>
      </c>
      <c r="R2130" s="10">
        <f t="shared" si="132"/>
        <v>41843.564456018517</v>
      </c>
      <c r="S2130" s="10">
        <f t="shared" si="133"/>
        <v>41903.564456018517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4"/>
        <v>11.799999999999999</v>
      </c>
      <c r="O2131" s="6">
        <f t="shared" si="135"/>
        <v>19.666666666666668</v>
      </c>
      <c r="P2131" t="s">
        <v>8288</v>
      </c>
      <c r="Q2131" t="s">
        <v>8289</v>
      </c>
      <c r="R2131" s="10">
        <f t="shared" si="132"/>
        <v>42408.815972222219</v>
      </c>
      <c r="S2131" s="10">
        <f t="shared" si="133"/>
        <v>42438.815972222219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4"/>
        <v>0.20238095238095236</v>
      </c>
      <c r="O2132" s="6">
        <f t="shared" si="135"/>
        <v>21.25</v>
      </c>
      <c r="P2132" t="s">
        <v>8288</v>
      </c>
      <c r="Q2132" t="s">
        <v>8289</v>
      </c>
      <c r="R2132" s="10">
        <f t="shared" si="132"/>
        <v>41831.87804398148</v>
      </c>
      <c r="S2132" s="10">
        <f t="shared" si="133"/>
        <v>41866.87804398148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4"/>
        <v>5</v>
      </c>
      <c r="O2133" s="6">
        <f t="shared" si="135"/>
        <v>8.3333333333333339</v>
      </c>
      <c r="P2133" t="s">
        <v>8288</v>
      </c>
      <c r="Q2133" t="s">
        <v>8289</v>
      </c>
      <c r="R2133" s="10">
        <f t="shared" si="132"/>
        <v>42166.998738425922</v>
      </c>
      <c r="S2133" s="10">
        <f t="shared" si="133"/>
        <v>42196.998738425922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4"/>
        <v>2.1129899999999995</v>
      </c>
      <c r="O2134" s="6">
        <f t="shared" si="135"/>
        <v>21.34333333333333</v>
      </c>
      <c r="P2134" t="s">
        <v>8288</v>
      </c>
      <c r="Q2134" t="s">
        <v>8289</v>
      </c>
      <c r="R2134" s="10">
        <f t="shared" si="132"/>
        <v>41643.27884259259</v>
      </c>
      <c r="S2134" s="10">
        <f t="shared" si="133"/>
        <v>41673.27884259259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4"/>
        <v>1.6</v>
      </c>
      <c r="O2135" s="6">
        <f t="shared" si="135"/>
        <v>5.333333333333333</v>
      </c>
      <c r="P2135" t="s">
        <v>8288</v>
      </c>
      <c r="Q2135" t="s">
        <v>8289</v>
      </c>
      <c r="R2135" s="10">
        <f t="shared" si="132"/>
        <v>40618.888877314814</v>
      </c>
      <c r="S2135" s="10">
        <f t="shared" si="133"/>
        <v>40657.082638888889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4"/>
        <v>1.7333333333333332</v>
      </c>
      <c r="O2136" s="6">
        <f t="shared" si="135"/>
        <v>34.666666666666664</v>
      </c>
      <c r="P2136" t="s">
        <v>8288</v>
      </c>
      <c r="Q2136" t="s">
        <v>8289</v>
      </c>
      <c r="R2136" s="10">
        <f t="shared" si="132"/>
        <v>41361.678136574068</v>
      </c>
      <c r="S2136" s="10">
        <f t="shared" si="133"/>
        <v>41391.678136574068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4"/>
        <v>9.56</v>
      </c>
      <c r="O2137" s="6">
        <f t="shared" si="135"/>
        <v>21.727272727272727</v>
      </c>
      <c r="P2137" t="s">
        <v>8288</v>
      </c>
      <c r="Q2137" t="s">
        <v>8289</v>
      </c>
      <c r="R2137" s="10">
        <f t="shared" si="132"/>
        <v>41156.755011574074</v>
      </c>
      <c r="S2137" s="10">
        <f t="shared" si="133"/>
        <v>41186.755011574074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4"/>
        <v>5.9612499999999999E-2</v>
      </c>
      <c r="O2138" s="6">
        <f t="shared" si="135"/>
        <v>11.922499999999999</v>
      </c>
      <c r="P2138" t="s">
        <v>8288</v>
      </c>
      <c r="Q2138" t="s">
        <v>8289</v>
      </c>
      <c r="R2138" s="10">
        <f t="shared" si="132"/>
        <v>41536.300763888888</v>
      </c>
      <c r="S2138" s="10">
        <f t="shared" si="133"/>
        <v>41566.300763888888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4"/>
        <v>28.405999999999999</v>
      </c>
      <c r="O2139" s="6">
        <f t="shared" si="135"/>
        <v>26.59737827715356</v>
      </c>
      <c r="P2139" t="s">
        <v>8288</v>
      </c>
      <c r="Q2139" t="s">
        <v>8289</v>
      </c>
      <c r="R2139" s="10">
        <f t="shared" si="132"/>
        <v>41948.562835648147</v>
      </c>
      <c r="S2139" s="10">
        <f t="shared" si="133"/>
        <v>41978.562835648147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4"/>
        <v>12.8</v>
      </c>
      <c r="O2140" s="6">
        <f t="shared" si="135"/>
        <v>10.666666666666666</v>
      </c>
      <c r="P2140" t="s">
        <v>8288</v>
      </c>
      <c r="Q2140" t="s">
        <v>8289</v>
      </c>
      <c r="R2140" s="10">
        <f t="shared" si="132"/>
        <v>41556.804849537039</v>
      </c>
      <c r="S2140" s="10">
        <f t="shared" si="133"/>
        <v>41586.846516203703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4"/>
        <v>5.42</v>
      </c>
      <c r="O2141" s="6">
        <f t="shared" si="135"/>
        <v>29.035714285714285</v>
      </c>
      <c r="P2141" t="s">
        <v>8288</v>
      </c>
      <c r="Q2141" t="s">
        <v>8289</v>
      </c>
      <c r="R2141" s="10">
        <f t="shared" si="132"/>
        <v>42647.541759259257</v>
      </c>
      <c r="S2141" s="10">
        <f t="shared" si="133"/>
        <v>42677.541759259257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4"/>
        <v>0.11199999999999999</v>
      </c>
      <c r="O2142" s="6">
        <f t="shared" si="135"/>
        <v>50.909090909090907</v>
      </c>
      <c r="P2142" t="s">
        <v>8288</v>
      </c>
      <c r="Q2142" t="s">
        <v>8289</v>
      </c>
      <c r="R2142" s="10">
        <f t="shared" si="132"/>
        <v>41255.625277777777</v>
      </c>
      <c r="S2142" s="10">
        <f t="shared" si="133"/>
        <v>41285.625277777777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4"/>
        <v>0</v>
      </c>
      <c r="O2143" s="6" t="e">
        <f t="shared" si="135"/>
        <v>#DIV/0!</v>
      </c>
      <c r="P2143" t="s">
        <v>8288</v>
      </c>
      <c r="Q2143" t="s">
        <v>8289</v>
      </c>
      <c r="R2143" s="10">
        <f t="shared" si="132"/>
        <v>41927.027303240735</v>
      </c>
      <c r="S2143" s="10">
        <f t="shared" si="133"/>
        <v>41957.068969907406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4"/>
        <v>5.7238095238095239</v>
      </c>
      <c r="O2144" s="6">
        <f t="shared" si="135"/>
        <v>50.083333333333336</v>
      </c>
      <c r="P2144" t="s">
        <v>8288</v>
      </c>
      <c r="Q2144" t="s">
        <v>8289</v>
      </c>
      <c r="R2144" s="10">
        <f t="shared" si="132"/>
        <v>42340.493171296293</v>
      </c>
      <c r="S2144" s="10">
        <f t="shared" si="133"/>
        <v>42368.493171296293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4"/>
        <v>11.25</v>
      </c>
      <c r="O2145" s="6">
        <f t="shared" si="135"/>
        <v>45</v>
      </c>
      <c r="P2145" t="s">
        <v>8288</v>
      </c>
      <c r="Q2145" t="s">
        <v>8289</v>
      </c>
      <c r="R2145" s="10">
        <f t="shared" si="132"/>
        <v>40332.678379629629</v>
      </c>
      <c r="S2145" s="10">
        <f t="shared" si="133"/>
        <v>40380.583333333328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4"/>
        <v>1.7098591549295776</v>
      </c>
      <c r="O2146" s="6">
        <f t="shared" si="135"/>
        <v>25.291666666666668</v>
      </c>
      <c r="P2146" t="s">
        <v>8288</v>
      </c>
      <c r="Q2146" t="s">
        <v>8289</v>
      </c>
      <c r="R2146" s="10">
        <f t="shared" si="132"/>
        <v>41499.338425925926</v>
      </c>
      <c r="S2146" s="10">
        <f t="shared" si="133"/>
        <v>41531.338425925926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4"/>
        <v>30.433333333333334</v>
      </c>
      <c r="O2147" s="6">
        <f t="shared" si="135"/>
        <v>51.292134831460672</v>
      </c>
      <c r="P2147" t="s">
        <v>8288</v>
      </c>
      <c r="Q2147" t="s">
        <v>8289</v>
      </c>
      <c r="R2147" s="10">
        <f t="shared" si="132"/>
        <v>41575.029097222221</v>
      </c>
      <c r="S2147" s="10">
        <f t="shared" si="133"/>
        <v>41605.070763888885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4"/>
        <v>0.02</v>
      </c>
      <c r="O2148" s="6">
        <f t="shared" si="135"/>
        <v>1</v>
      </c>
      <c r="P2148" t="s">
        <v>8288</v>
      </c>
      <c r="Q2148" t="s">
        <v>8289</v>
      </c>
      <c r="R2148" s="10">
        <f t="shared" si="132"/>
        <v>42397.471180555549</v>
      </c>
      <c r="S2148" s="10">
        <f t="shared" si="133"/>
        <v>42411.471180555549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4"/>
        <v>0.69641025641025645</v>
      </c>
      <c r="O2149" s="6">
        <f t="shared" si="135"/>
        <v>49.381818181818183</v>
      </c>
      <c r="P2149" t="s">
        <v>8288</v>
      </c>
      <c r="Q2149" t="s">
        <v>8289</v>
      </c>
      <c r="R2149" s="10">
        <f t="shared" si="132"/>
        <v>41927.087361111109</v>
      </c>
      <c r="S2149" s="10">
        <f t="shared" si="133"/>
        <v>41959.129027777781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4"/>
        <v>2</v>
      </c>
      <c r="O2150" s="6">
        <f t="shared" si="135"/>
        <v>1</v>
      </c>
      <c r="P2150" t="s">
        <v>8288</v>
      </c>
      <c r="Q2150" t="s">
        <v>8289</v>
      </c>
      <c r="R2150" s="10">
        <f t="shared" si="132"/>
        <v>42066.525254629632</v>
      </c>
      <c r="S2150" s="10">
        <f t="shared" si="133"/>
        <v>42096.483587962961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4"/>
        <v>0</v>
      </c>
      <c r="O2151" s="6" t="e">
        <f t="shared" si="135"/>
        <v>#DIV/0!</v>
      </c>
      <c r="P2151" t="s">
        <v>8288</v>
      </c>
      <c r="Q2151" t="s">
        <v>8289</v>
      </c>
      <c r="R2151" s="10">
        <f t="shared" si="132"/>
        <v>40354.816620370366</v>
      </c>
      <c r="S2151" s="10">
        <f t="shared" si="133"/>
        <v>40389.791666666664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4"/>
        <v>0.80999999999999994</v>
      </c>
      <c r="O2152" s="6">
        <f t="shared" si="135"/>
        <v>101.25</v>
      </c>
      <c r="P2152" t="s">
        <v>8288</v>
      </c>
      <c r="Q2152" t="s">
        <v>8289</v>
      </c>
      <c r="R2152" s="10">
        <f t="shared" si="132"/>
        <v>42534.076377314814</v>
      </c>
      <c r="S2152" s="10">
        <f t="shared" si="133"/>
        <v>42564.076377314814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4"/>
        <v>0.26222222222222225</v>
      </c>
      <c r="O2153" s="6">
        <f t="shared" si="135"/>
        <v>19.666666666666668</v>
      </c>
      <c r="P2153" t="s">
        <v>8288</v>
      </c>
      <c r="Q2153" t="s">
        <v>8289</v>
      </c>
      <c r="R2153" s="10">
        <f t="shared" si="132"/>
        <v>42520.639050925922</v>
      </c>
      <c r="S2153" s="10">
        <f t="shared" si="133"/>
        <v>42550.639050925922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4"/>
        <v>0.16666666666666669</v>
      </c>
      <c r="O2154" s="6">
        <f t="shared" si="135"/>
        <v>12.5</v>
      </c>
      <c r="P2154" t="s">
        <v>8288</v>
      </c>
      <c r="Q2154" t="s">
        <v>8289</v>
      </c>
      <c r="R2154" s="10">
        <f t="shared" si="132"/>
        <v>41683.62394675926</v>
      </c>
      <c r="S2154" s="10">
        <f t="shared" si="133"/>
        <v>41713.582280092589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4"/>
        <v>9.124454880912446E-3</v>
      </c>
      <c r="O2155" s="6">
        <f t="shared" si="135"/>
        <v>8.5</v>
      </c>
      <c r="P2155" t="s">
        <v>8288</v>
      </c>
      <c r="Q2155" t="s">
        <v>8289</v>
      </c>
      <c r="R2155" s="10">
        <f t="shared" si="132"/>
        <v>41974.702754629623</v>
      </c>
      <c r="S2155" s="10">
        <f t="shared" si="133"/>
        <v>42014.124305555553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4"/>
        <v>0.8</v>
      </c>
      <c r="O2156" s="6">
        <f t="shared" si="135"/>
        <v>1</v>
      </c>
      <c r="P2156" t="s">
        <v>8288</v>
      </c>
      <c r="Q2156" t="s">
        <v>8289</v>
      </c>
      <c r="R2156" s="10">
        <f t="shared" si="132"/>
        <v>41647.42392361111</v>
      </c>
      <c r="S2156" s="10">
        <f t="shared" si="133"/>
        <v>41667.42392361111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4"/>
        <v>2.2999999999999998</v>
      </c>
      <c r="O2157" s="6">
        <f t="shared" si="135"/>
        <v>23</v>
      </c>
      <c r="P2157" t="s">
        <v>8288</v>
      </c>
      <c r="Q2157" t="s">
        <v>8289</v>
      </c>
      <c r="R2157" s="10">
        <f t="shared" si="132"/>
        <v>42430.539178240739</v>
      </c>
      <c r="S2157" s="10">
        <f t="shared" si="133"/>
        <v>42460.497511574074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4"/>
        <v>2.6660714285714282</v>
      </c>
      <c r="O2158" s="6">
        <f t="shared" si="135"/>
        <v>17.987951807228917</v>
      </c>
      <c r="P2158" t="s">
        <v>8288</v>
      </c>
      <c r="Q2158" t="s">
        <v>8289</v>
      </c>
      <c r="R2158" s="10">
        <f t="shared" si="132"/>
        <v>41488.645902777775</v>
      </c>
      <c r="S2158" s="10">
        <f t="shared" si="133"/>
        <v>41533.645902777775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4"/>
        <v>28.192</v>
      </c>
      <c r="O2159" s="6">
        <f t="shared" si="135"/>
        <v>370.94736842105266</v>
      </c>
      <c r="P2159" t="s">
        <v>8288</v>
      </c>
      <c r="Q2159" t="s">
        <v>8289</v>
      </c>
      <c r="R2159" s="10">
        <f t="shared" si="132"/>
        <v>42694.772951388884</v>
      </c>
      <c r="S2159" s="10">
        <f t="shared" si="133"/>
        <v>42727.124305555553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4"/>
        <v>6.5900366666666672</v>
      </c>
      <c r="O2160" s="6">
        <f t="shared" si="135"/>
        <v>63.569485530546629</v>
      </c>
      <c r="P2160" t="s">
        <v>8288</v>
      </c>
      <c r="Q2160" t="s">
        <v>8289</v>
      </c>
      <c r="R2160" s="10">
        <f t="shared" si="132"/>
        <v>41264.645532407405</v>
      </c>
      <c r="S2160" s="10">
        <f t="shared" si="133"/>
        <v>41309.645532407405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4"/>
        <v>0.72222222222222221</v>
      </c>
      <c r="O2161" s="6">
        <f t="shared" si="135"/>
        <v>13</v>
      </c>
      <c r="P2161" t="s">
        <v>8288</v>
      </c>
      <c r="Q2161" t="s">
        <v>8289</v>
      </c>
      <c r="R2161" s="10">
        <f t="shared" si="132"/>
        <v>40710.522847222222</v>
      </c>
      <c r="S2161" s="10">
        <f t="shared" si="133"/>
        <v>40740.522847222222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4"/>
        <v>0.85000000000000009</v>
      </c>
      <c r="O2162" s="6">
        <f t="shared" si="135"/>
        <v>5.3125</v>
      </c>
      <c r="P2162" t="s">
        <v>8288</v>
      </c>
      <c r="Q2162" t="s">
        <v>8289</v>
      </c>
      <c r="R2162" s="10">
        <f t="shared" si="132"/>
        <v>41018.503530092588</v>
      </c>
      <c r="S2162" s="10">
        <f t="shared" si="133"/>
        <v>41048.503530092588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4"/>
        <v>115.75</v>
      </c>
      <c r="O2163" s="6">
        <f t="shared" si="135"/>
        <v>35.615384615384613</v>
      </c>
      <c r="P2163" t="s">
        <v>8280</v>
      </c>
      <c r="Q2163" t="s">
        <v>8281</v>
      </c>
      <c r="R2163" s="10">
        <f t="shared" si="132"/>
        <v>42240.644201388888</v>
      </c>
      <c r="S2163" s="10">
        <f t="shared" si="133"/>
        <v>42270.644201388888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4"/>
        <v>112.26666666666667</v>
      </c>
      <c r="O2164" s="6">
        <f t="shared" si="135"/>
        <v>87.103448275862064</v>
      </c>
      <c r="P2164" t="s">
        <v>8280</v>
      </c>
      <c r="Q2164" t="s">
        <v>8281</v>
      </c>
      <c r="R2164" s="10">
        <f t="shared" si="132"/>
        <v>41813.557766203703</v>
      </c>
      <c r="S2164" s="10">
        <f t="shared" si="133"/>
        <v>41844.557766203703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4"/>
        <v>132.20000000000002</v>
      </c>
      <c r="O2165" s="6">
        <f t="shared" si="135"/>
        <v>75.11363636363636</v>
      </c>
      <c r="P2165" t="s">
        <v>8280</v>
      </c>
      <c r="Q2165" t="s">
        <v>8281</v>
      </c>
      <c r="R2165" s="10">
        <f t="shared" si="132"/>
        <v>42111.691203703704</v>
      </c>
      <c r="S2165" s="10">
        <f t="shared" si="133"/>
        <v>42162.951388888883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4"/>
        <v>102.63636363636364</v>
      </c>
      <c r="O2166" s="6">
        <f t="shared" si="135"/>
        <v>68.01204819277109</v>
      </c>
      <c r="P2166" t="s">
        <v>8280</v>
      </c>
      <c r="Q2166" t="s">
        <v>8281</v>
      </c>
      <c r="R2166" s="10">
        <f t="shared" si="132"/>
        <v>42515.509421296294</v>
      </c>
      <c r="S2166" s="10">
        <f t="shared" si="133"/>
        <v>42545.957638888889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4"/>
        <v>138.64000000000001</v>
      </c>
      <c r="O2167" s="6">
        <f t="shared" si="135"/>
        <v>29.623931623931625</v>
      </c>
      <c r="P2167" t="s">
        <v>8280</v>
      </c>
      <c r="Q2167" t="s">
        <v>8281</v>
      </c>
      <c r="R2167" s="10">
        <f t="shared" si="132"/>
        <v>42438.458738425928</v>
      </c>
      <c r="S2167" s="10">
        <f t="shared" si="133"/>
        <v>42468.417071759257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4"/>
        <v>146.6</v>
      </c>
      <c r="O2168" s="6">
        <f t="shared" si="135"/>
        <v>91.625</v>
      </c>
      <c r="P2168" t="s">
        <v>8280</v>
      </c>
      <c r="Q2168" t="s">
        <v>8281</v>
      </c>
      <c r="R2168" s="10">
        <f t="shared" si="132"/>
        <v>41933.629837962959</v>
      </c>
      <c r="S2168" s="10">
        <f t="shared" si="133"/>
        <v>41978.671504629623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4"/>
        <v>120</v>
      </c>
      <c r="O2169" s="6">
        <f t="shared" si="135"/>
        <v>22.5</v>
      </c>
      <c r="P2169" t="s">
        <v>8280</v>
      </c>
      <c r="Q2169" t="s">
        <v>8281</v>
      </c>
      <c r="R2169" s="10">
        <f t="shared" si="132"/>
        <v>41152.858067129629</v>
      </c>
      <c r="S2169" s="10">
        <f t="shared" si="133"/>
        <v>41166.858067129629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4"/>
        <v>121.5816111111111</v>
      </c>
      <c r="O2170" s="6">
        <f t="shared" si="135"/>
        <v>64.366735294117646</v>
      </c>
      <c r="P2170" t="s">
        <v>8280</v>
      </c>
      <c r="Q2170" t="s">
        <v>8281</v>
      </c>
      <c r="R2170" s="10">
        <f t="shared" si="132"/>
        <v>42745.391909722217</v>
      </c>
      <c r="S2170" s="10">
        <f t="shared" si="133"/>
        <v>42775.999999999993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4"/>
        <v>100</v>
      </c>
      <c r="O2171" s="6">
        <f t="shared" si="135"/>
        <v>21.857142857142858</v>
      </c>
      <c r="P2171" t="s">
        <v>8280</v>
      </c>
      <c r="Q2171" t="s">
        <v>8281</v>
      </c>
      <c r="R2171" s="10">
        <f t="shared" si="132"/>
        <v>42793.492488425924</v>
      </c>
      <c r="S2171" s="10">
        <f t="shared" si="133"/>
        <v>42796.492488425924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4"/>
        <v>180.85714285714286</v>
      </c>
      <c r="O2172" s="6">
        <f t="shared" si="135"/>
        <v>33.315789473684212</v>
      </c>
      <c r="P2172" t="s">
        <v>8280</v>
      </c>
      <c r="Q2172" t="s">
        <v>8281</v>
      </c>
      <c r="R2172" s="10">
        <f t="shared" si="132"/>
        <v>42198.541921296295</v>
      </c>
      <c r="S2172" s="10">
        <f t="shared" si="133"/>
        <v>42238.541921296295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4"/>
        <v>106.075</v>
      </c>
      <c r="O2173" s="6">
        <f t="shared" si="135"/>
        <v>90.276595744680847</v>
      </c>
      <c r="P2173" t="s">
        <v>8280</v>
      </c>
      <c r="Q2173" t="s">
        <v>8281</v>
      </c>
      <c r="R2173" s="10">
        <f t="shared" si="132"/>
        <v>42141.748784722215</v>
      </c>
      <c r="S2173" s="10">
        <f t="shared" si="133"/>
        <v>42176.999999999993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4"/>
        <v>100</v>
      </c>
      <c r="O2174" s="6">
        <f t="shared" si="135"/>
        <v>76.92307692307692</v>
      </c>
      <c r="P2174" t="s">
        <v>8280</v>
      </c>
      <c r="Q2174" t="s">
        <v>8281</v>
      </c>
      <c r="R2174" s="10">
        <f t="shared" si="132"/>
        <v>42082.371759259258</v>
      </c>
      <c r="S2174" s="10">
        <f t="shared" si="133"/>
        <v>42112.371759259258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4"/>
        <v>126.92857142857143</v>
      </c>
      <c r="O2175" s="6">
        <f t="shared" si="135"/>
        <v>59.233333333333334</v>
      </c>
      <c r="P2175" t="s">
        <v>8280</v>
      </c>
      <c r="Q2175" t="s">
        <v>8281</v>
      </c>
      <c r="R2175" s="10">
        <f t="shared" si="132"/>
        <v>41495.484293981477</v>
      </c>
      <c r="S2175" s="10">
        <f t="shared" si="133"/>
        <v>41526.957638888889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4"/>
        <v>102.97499999999999</v>
      </c>
      <c r="O2176" s="6">
        <f t="shared" si="135"/>
        <v>65.38095238095238</v>
      </c>
      <c r="P2176" t="s">
        <v>8280</v>
      </c>
      <c r="Q2176" t="s">
        <v>8281</v>
      </c>
      <c r="R2176" s="10">
        <f t="shared" si="132"/>
        <v>42465.334571759253</v>
      </c>
      <c r="S2176" s="10">
        <f t="shared" si="133"/>
        <v>42495.334571759253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4"/>
        <v>250</v>
      </c>
      <c r="O2177" s="6">
        <f t="shared" si="135"/>
        <v>67.307692307692307</v>
      </c>
      <c r="P2177" t="s">
        <v>8280</v>
      </c>
      <c r="Q2177" t="s">
        <v>8281</v>
      </c>
      <c r="R2177" s="10">
        <f t="shared" si="132"/>
        <v>42564.800763888888</v>
      </c>
      <c r="S2177" s="10">
        <f t="shared" si="133"/>
        <v>42571.800763888888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4"/>
        <v>126.02</v>
      </c>
      <c r="O2178" s="6">
        <f t="shared" si="135"/>
        <v>88.74647887323944</v>
      </c>
      <c r="P2178" t="s">
        <v>8280</v>
      </c>
      <c r="Q2178" t="s">
        <v>8281</v>
      </c>
      <c r="R2178" s="10">
        <f t="shared" ref="R2178:R2241" si="136">(J2178/86400)+25569+(-5/24)</f>
        <v>42096.424872685187</v>
      </c>
      <c r="S2178" s="10">
        <f t="shared" ref="S2178:S2241" si="137">(I2178/86400)+25569+(-5/24)</f>
        <v>42126.424872685187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8">E2179/D2179*100</f>
        <v>100.12</v>
      </c>
      <c r="O2179" s="6">
        <f t="shared" ref="O2179:O2242" si="139">E2179/L2179</f>
        <v>65.868421052631575</v>
      </c>
      <c r="P2179" t="s">
        <v>8280</v>
      </c>
      <c r="Q2179" t="s">
        <v>8281</v>
      </c>
      <c r="R2179" s="10">
        <f t="shared" si="136"/>
        <v>42502.042442129627</v>
      </c>
      <c r="S2179" s="10">
        <f t="shared" si="137"/>
        <v>42527.042442129627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8"/>
        <v>138.64000000000001</v>
      </c>
      <c r="O2180" s="6">
        <f t="shared" si="139"/>
        <v>40.349243306169967</v>
      </c>
      <c r="P2180" t="s">
        <v>8280</v>
      </c>
      <c r="Q2180" t="s">
        <v>8281</v>
      </c>
      <c r="R2180" s="10">
        <f t="shared" si="136"/>
        <v>42723.428206018514</v>
      </c>
      <c r="S2180" s="10">
        <f t="shared" si="137"/>
        <v>42753.428206018514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8"/>
        <v>161.4</v>
      </c>
      <c r="O2181" s="6">
        <f t="shared" si="139"/>
        <v>76.857142857142861</v>
      </c>
      <c r="P2181" t="s">
        <v>8280</v>
      </c>
      <c r="Q2181" t="s">
        <v>8281</v>
      </c>
      <c r="R2181" s="10">
        <f t="shared" si="136"/>
        <v>42074.962870370371</v>
      </c>
      <c r="S2181" s="10">
        <f t="shared" si="137"/>
        <v>42104.962870370371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8"/>
        <v>107.18419999999999</v>
      </c>
      <c r="O2182" s="6">
        <f t="shared" si="139"/>
        <v>68.707820512820518</v>
      </c>
      <c r="P2182" t="s">
        <v>8280</v>
      </c>
      <c r="Q2182" t="s">
        <v>8281</v>
      </c>
      <c r="R2182" s="10">
        <f t="shared" si="136"/>
        <v>42279.461435185185</v>
      </c>
      <c r="S2182" s="10">
        <f t="shared" si="137"/>
        <v>42321.503101851849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8"/>
        <v>153.1</v>
      </c>
      <c r="O2183" s="6">
        <f t="shared" si="139"/>
        <v>57.773584905660378</v>
      </c>
      <c r="P2183" t="s">
        <v>8288</v>
      </c>
      <c r="Q2183" t="s">
        <v>8306</v>
      </c>
      <c r="R2183" s="10">
        <f t="shared" si="136"/>
        <v>42772.796909722216</v>
      </c>
      <c r="S2183" s="10">
        <f t="shared" si="137"/>
        <v>42786.796909722216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8"/>
        <v>524.16666666666663</v>
      </c>
      <c r="O2184" s="6">
        <f t="shared" si="139"/>
        <v>44.171348314606739</v>
      </c>
      <c r="P2184" t="s">
        <v>8288</v>
      </c>
      <c r="Q2184" t="s">
        <v>8306</v>
      </c>
      <c r="R2184" s="10">
        <f t="shared" si="136"/>
        <v>41879.692418981482</v>
      </c>
      <c r="S2184" s="10">
        <f t="shared" si="137"/>
        <v>41914.692418981482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8"/>
        <v>489.27777777777777</v>
      </c>
      <c r="O2185" s="6">
        <f t="shared" si="139"/>
        <v>31.566308243727597</v>
      </c>
      <c r="P2185" t="s">
        <v>8288</v>
      </c>
      <c r="Q2185" t="s">
        <v>8306</v>
      </c>
      <c r="R2185" s="10">
        <f t="shared" si="136"/>
        <v>42745.157141203701</v>
      </c>
      <c r="S2185" s="10">
        <f t="shared" si="137"/>
        <v>42774.999999999993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8"/>
        <v>284.74</v>
      </c>
      <c r="O2186" s="6">
        <f t="shared" si="139"/>
        <v>107.04511278195488</v>
      </c>
      <c r="P2186" t="s">
        <v>8288</v>
      </c>
      <c r="Q2186" t="s">
        <v>8306</v>
      </c>
      <c r="R2186" s="10">
        <f t="shared" si="136"/>
        <v>42380.481956018521</v>
      </c>
      <c r="S2186" s="10">
        <f t="shared" si="137"/>
        <v>42394.458333333336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8"/>
        <v>1856.97</v>
      </c>
      <c r="O2187" s="6">
        <f t="shared" si="139"/>
        <v>149.03451043338683</v>
      </c>
      <c r="P2187" t="s">
        <v>8288</v>
      </c>
      <c r="Q2187" t="s">
        <v>8306</v>
      </c>
      <c r="R2187" s="10">
        <f t="shared" si="136"/>
        <v>41319.141655092586</v>
      </c>
      <c r="S2187" s="10">
        <f t="shared" si="137"/>
        <v>41359.141655092586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8"/>
        <v>109.67499999999998</v>
      </c>
      <c r="O2188" s="6">
        <f t="shared" si="139"/>
        <v>55.956632653061227</v>
      </c>
      <c r="P2188" t="s">
        <v>8288</v>
      </c>
      <c r="Q2188" t="s">
        <v>8306</v>
      </c>
      <c r="R2188" s="10">
        <f t="shared" si="136"/>
        <v>42583.406747685185</v>
      </c>
      <c r="S2188" s="10">
        <f t="shared" si="137"/>
        <v>42619.874999999993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8"/>
        <v>1014.6425</v>
      </c>
      <c r="O2189" s="6">
        <f t="shared" si="139"/>
        <v>56.970381807973048</v>
      </c>
      <c r="P2189" t="s">
        <v>8288</v>
      </c>
      <c r="Q2189" t="s">
        <v>8306</v>
      </c>
      <c r="R2189" s="10">
        <f t="shared" si="136"/>
        <v>42068.000763888886</v>
      </c>
      <c r="S2189" s="10">
        <f t="shared" si="137"/>
        <v>42096.957638888889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8"/>
        <v>412.17692027666544</v>
      </c>
      <c r="O2190" s="6">
        <f t="shared" si="139"/>
        <v>44.056420233463037</v>
      </c>
      <c r="P2190" t="s">
        <v>8288</v>
      </c>
      <c r="Q2190" t="s">
        <v>8306</v>
      </c>
      <c r="R2190" s="10">
        <f t="shared" si="136"/>
        <v>42633.377789351849</v>
      </c>
      <c r="S2190" s="10">
        <f t="shared" si="137"/>
        <v>42668.499999999993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8"/>
        <v>503.25</v>
      </c>
      <c r="O2191" s="6">
        <f t="shared" si="139"/>
        <v>68.625</v>
      </c>
      <c r="P2191" t="s">
        <v>8288</v>
      </c>
      <c r="Q2191" t="s">
        <v>8306</v>
      </c>
      <c r="R2191" s="10">
        <f t="shared" si="136"/>
        <v>42467.579861111109</v>
      </c>
      <c r="S2191" s="10">
        <f t="shared" si="137"/>
        <v>42481.708333333336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8"/>
        <v>184.61052631578946</v>
      </c>
      <c r="O2192" s="6">
        <f t="shared" si="139"/>
        <v>65.318435754189949</v>
      </c>
      <c r="P2192" t="s">
        <v>8288</v>
      </c>
      <c r="Q2192" t="s">
        <v>8306</v>
      </c>
      <c r="R2192" s="10">
        <f t="shared" si="136"/>
        <v>42417.416712962957</v>
      </c>
      <c r="S2192" s="10">
        <f t="shared" si="137"/>
        <v>42452.082638888889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8"/>
        <v>119.73333333333333</v>
      </c>
      <c r="O2193" s="6">
        <f t="shared" si="139"/>
        <v>35.92</v>
      </c>
      <c r="P2193" t="s">
        <v>8288</v>
      </c>
      <c r="Q2193" t="s">
        <v>8306</v>
      </c>
      <c r="R2193" s="10">
        <f t="shared" si="136"/>
        <v>42768.6253125</v>
      </c>
      <c r="S2193" s="10">
        <f t="shared" si="137"/>
        <v>42780.6253125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8"/>
        <v>1081.2401666666667</v>
      </c>
      <c r="O2194" s="6">
        <f t="shared" si="139"/>
        <v>40.070667078443485</v>
      </c>
      <c r="P2194" t="s">
        <v>8288</v>
      </c>
      <c r="Q2194" t="s">
        <v>8306</v>
      </c>
      <c r="R2194" s="10">
        <f t="shared" si="136"/>
        <v>42691.642870370364</v>
      </c>
      <c r="S2194" s="10">
        <f t="shared" si="137"/>
        <v>42719.749999999993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8"/>
        <v>452.37333333333333</v>
      </c>
      <c r="O2195" s="6">
        <f t="shared" si="139"/>
        <v>75.647714604236342</v>
      </c>
      <c r="P2195" t="s">
        <v>8288</v>
      </c>
      <c r="Q2195" t="s">
        <v>8306</v>
      </c>
      <c r="R2195" s="10">
        <f t="shared" si="136"/>
        <v>42664.197592592587</v>
      </c>
      <c r="S2195" s="10">
        <f t="shared" si="137"/>
        <v>42694.999305555553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8"/>
        <v>537.37</v>
      </c>
      <c r="O2196" s="6">
        <f t="shared" si="139"/>
        <v>61.203872437357631</v>
      </c>
      <c r="P2196" t="s">
        <v>8288</v>
      </c>
      <c r="Q2196" t="s">
        <v>8306</v>
      </c>
      <c r="R2196" s="10">
        <f t="shared" si="136"/>
        <v>42425.54965277778</v>
      </c>
      <c r="S2196" s="10">
        <f t="shared" si="137"/>
        <v>42455.507986111108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8"/>
        <v>120.32608695652173</v>
      </c>
      <c r="O2197" s="6">
        <f t="shared" si="139"/>
        <v>48.130434782608695</v>
      </c>
      <c r="P2197" t="s">
        <v>8288</v>
      </c>
      <c r="Q2197" t="s">
        <v>8306</v>
      </c>
      <c r="R2197" s="10">
        <f t="shared" si="136"/>
        <v>42197.563657407409</v>
      </c>
      <c r="S2197" s="10">
        <f t="shared" si="137"/>
        <v>42227.563657407409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8"/>
        <v>113.83571428571429</v>
      </c>
      <c r="O2198" s="6">
        <f t="shared" si="139"/>
        <v>68.106837606837601</v>
      </c>
      <c r="P2198" t="s">
        <v>8288</v>
      </c>
      <c r="Q2198" t="s">
        <v>8306</v>
      </c>
      <c r="R2198" s="10">
        <f t="shared" si="136"/>
        <v>42675.278958333329</v>
      </c>
      <c r="S2198" s="10">
        <f t="shared" si="137"/>
        <v>42706.083333333336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8"/>
        <v>951.03109999999992</v>
      </c>
      <c r="O2199" s="6">
        <f t="shared" si="139"/>
        <v>65.891300230946882</v>
      </c>
      <c r="P2199" t="s">
        <v>8288</v>
      </c>
      <c r="Q2199" t="s">
        <v>8306</v>
      </c>
      <c r="R2199" s="10">
        <f t="shared" si="136"/>
        <v>42033.37568287037</v>
      </c>
      <c r="S2199" s="10">
        <f t="shared" si="137"/>
        <v>42063.37568287037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8"/>
        <v>132.89249999999998</v>
      </c>
      <c r="O2200" s="6">
        <f t="shared" si="139"/>
        <v>81.654377880184327</v>
      </c>
      <c r="P2200" t="s">
        <v>8288</v>
      </c>
      <c r="Q2200" t="s">
        <v>8306</v>
      </c>
      <c r="R2200" s="10">
        <f t="shared" si="136"/>
        <v>42292.305555555555</v>
      </c>
      <c r="S2200" s="10">
        <f t="shared" si="137"/>
        <v>42322.347222222219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8"/>
        <v>146.97777777777779</v>
      </c>
      <c r="O2201" s="6">
        <f t="shared" si="139"/>
        <v>52.701195219123505</v>
      </c>
      <c r="P2201" t="s">
        <v>8288</v>
      </c>
      <c r="Q2201" t="s">
        <v>8306</v>
      </c>
      <c r="R2201" s="10">
        <f t="shared" si="136"/>
        <v>42262.208310185182</v>
      </c>
      <c r="S2201" s="10">
        <f t="shared" si="137"/>
        <v>42292.208310185182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8"/>
        <v>542.15</v>
      </c>
      <c r="O2202" s="6">
        <f t="shared" si="139"/>
        <v>41.228136882129277</v>
      </c>
      <c r="P2202" t="s">
        <v>8288</v>
      </c>
      <c r="Q2202" t="s">
        <v>8306</v>
      </c>
      <c r="R2202" s="10">
        <f t="shared" si="136"/>
        <v>42163.417453703696</v>
      </c>
      <c r="S2202" s="10">
        <f t="shared" si="137"/>
        <v>42190.916666666664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8"/>
        <v>382.71818181818185</v>
      </c>
      <c r="O2203" s="6">
        <f t="shared" si="139"/>
        <v>15.035357142857142</v>
      </c>
      <c r="P2203" t="s">
        <v>8280</v>
      </c>
      <c r="Q2203" t="s">
        <v>8285</v>
      </c>
      <c r="R2203" s="10">
        <f t="shared" si="136"/>
        <v>41276.638483796291</v>
      </c>
      <c r="S2203" s="10">
        <f t="shared" si="137"/>
        <v>41290.638483796291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8"/>
        <v>704.18124999999998</v>
      </c>
      <c r="O2204" s="6">
        <f t="shared" si="139"/>
        <v>39.066920943134534</v>
      </c>
      <c r="P2204" t="s">
        <v>8280</v>
      </c>
      <c r="Q2204" t="s">
        <v>8285</v>
      </c>
      <c r="R2204" s="10">
        <f t="shared" si="136"/>
        <v>41184.640833333331</v>
      </c>
      <c r="S2204" s="10">
        <f t="shared" si="137"/>
        <v>41214.640833333331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8"/>
        <v>109.55</v>
      </c>
      <c r="O2205" s="6">
        <f t="shared" si="139"/>
        <v>43.82</v>
      </c>
      <c r="P2205" t="s">
        <v>8280</v>
      </c>
      <c r="Q2205" t="s">
        <v>8285</v>
      </c>
      <c r="R2205" s="10">
        <f t="shared" si="136"/>
        <v>42241.651412037034</v>
      </c>
      <c r="S2205" s="10">
        <f t="shared" si="137"/>
        <v>42271.651412037034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8"/>
        <v>132.86666666666667</v>
      </c>
      <c r="O2206" s="6">
        <f t="shared" si="139"/>
        <v>27.301369863013697</v>
      </c>
      <c r="P2206" t="s">
        <v>8280</v>
      </c>
      <c r="Q2206" t="s">
        <v>8285</v>
      </c>
      <c r="R2206" s="10">
        <f t="shared" si="136"/>
        <v>41312.103229166663</v>
      </c>
      <c r="S2206" s="10">
        <f t="shared" si="137"/>
        <v>41342.103229166663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8"/>
        <v>152</v>
      </c>
      <c r="O2207" s="6">
        <f t="shared" si="139"/>
        <v>42.222222222222221</v>
      </c>
      <c r="P2207" t="s">
        <v>8280</v>
      </c>
      <c r="Q2207" t="s">
        <v>8285</v>
      </c>
      <c r="R2207" s="10">
        <f t="shared" si="136"/>
        <v>41031.613298611112</v>
      </c>
      <c r="S2207" s="10">
        <f t="shared" si="137"/>
        <v>41061.613298611112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8"/>
        <v>102.72727272727273</v>
      </c>
      <c r="O2208" s="6">
        <f t="shared" si="139"/>
        <v>33.235294117647058</v>
      </c>
      <c r="P2208" t="s">
        <v>8280</v>
      </c>
      <c r="Q2208" t="s">
        <v>8285</v>
      </c>
      <c r="R2208" s="10">
        <f t="shared" si="136"/>
        <v>40997.048888888887</v>
      </c>
      <c r="S2208" s="10">
        <f t="shared" si="137"/>
        <v>41015.048888888887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8"/>
        <v>100</v>
      </c>
      <c r="O2209" s="6">
        <f t="shared" si="139"/>
        <v>285.71428571428572</v>
      </c>
      <c r="P2209" t="s">
        <v>8280</v>
      </c>
      <c r="Q2209" t="s">
        <v>8285</v>
      </c>
      <c r="R2209" s="10">
        <f t="shared" si="136"/>
        <v>41563.985798611109</v>
      </c>
      <c r="S2209" s="10">
        <f t="shared" si="137"/>
        <v>41594.027465277773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8"/>
        <v>101.6</v>
      </c>
      <c r="O2210" s="6">
        <f t="shared" si="139"/>
        <v>42.333333333333336</v>
      </c>
      <c r="P2210" t="s">
        <v>8280</v>
      </c>
      <c r="Q2210" t="s">
        <v>8285</v>
      </c>
      <c r="R2210" s="10">
        <f t="shared" si="136"/>
        <v>40946.673912037033</v>
      </c>
      <c r="S2210" s="10">
        <f t="shared" si="137"/>
        <v>41005.958333333328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8"/>
        <v>150.80000000000001</v>
      </c>
      <c r="O2211" s="6">
        <f t="shared" si="139"/>
        <v>50.266666666666666</v>
      </c>
      <c r="P2211" t="s">
        <v>8280</v>
      </c>
      <c r="Q2211" t="s">
        <v>8285</v>
      </c>
      <c r="R2211" s="10">
        <f t="shared" si="136"/>
        <v>41732.27134259259</v>
      </c>
      <c r="S2211" s="10">
        <f t="shared" si="137"/>
        <v>41743.75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8"/>
        <v>111.425</v>
      </c>
      <c r="O2212" s="6">
        <f t="shared" si="139"/>
        <v>61.902777777777779</v>
      </c>
      <c r="P2212" t="s">
        <v>8280</v>
      </c>
      <c r="Q2212" t="s">
        <v>8285</v>
      </c>
      <c r="R2212" s="10">
        <f t="shared" si="136"/>
        <v>40955.857754629629</v>
      </c>
      <c r="S2212" s="10">
        <f t="shared" si="137"/>
        <v>41013.525000000001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8"/>
        <v>195.6</v>
      </c>
      <c r="O2213" s="6">
        <f t="shared" si="139"/>
        <v>40.75</v>
      </c>
      <c r="P2213" t="s">
        <v>8280</v>
      </c>
      <c r="Q2213" t="s">
        <v>8285</v>
      </c>
      <c r="R2213" s="10">
        <f t="shared" si="136"/>
        <v>41716.576678240737</v>
      </c>
      <c r="S2213" s="10">
        <f t="shared" si="137"/>
        <v>41739.082638888889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8"/>
        <v>114.38333333333333</v>
      </c>
      <c r="O2214" s="6">
        <f t="shared" si="139"/>
        <v>55.796747967479675</v>
      </c>
      <c r="P2214" t="s">
        <v>8280</v>
      </c>
      <c r="Q2214" t="s">
        <v>8285</v>
      </c>
      <c r="R2214" s="10">
        <f t="shared" si="136"/>
        <v>41548.539085648146</v>
      </c>
      <c r="S2214" s="10">
        <f t="shared" si="137"/>
        <v>41581.833333333328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8"/>
        <v>200</v>
      </c>
      <c r="O2215" s="6">
        <f t="shared" si="139"/>
        <v>10</v>
      </c>
      <c r="P2215" t="s">
        <v>8280</v>
      </c>
      <c r="Q2215" t="s">
        <v>8285</v>
      </c>
      <c r="R2215" s="10">
        <f t="shared" si="136"/>
        <v>42109.617812499993</v>
      </c>
      <c r="S2215" s="10">
        <f t="shared" si="137"/>
        <v>42139.617812499993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8"/>
        <v>292.50166666666667</v>
      </c>
      <c r="O2216" s="6">
        <f t="shared" si="139"/>
        <v>73.125416666666666</v>
      </c>
      <c r="P2216" t="s">
        <v>8280</v>
      </c>
      <c r="Q2216" t="s">
        <v>8285</v>
      </c>
      <c r="R2216" s="10">
        <f t="shared" si="136"/>
        <v>41646.58388888889</v>
      </c>
      <c r="S2216" s="10">
        <f t="shared" si="137"/>
        <v>41676.58388888889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8"/>
        <v>156.36363636363637</v>
      </c>
      <c r="O2217" s="6">
        <f t="shared" si="139"/>
        <v>26.060606060606062</v>
      </c>
      <c r="P2217" t="s">
        <v>8280</v>
      </c>
      <c r="Q2217" t="s">
        <v>8285</v>
      </c>
      <c r="R2217" s="10">
        <f t="shared" si="136"/>
        <v>40958.508935185186</v>
      </c>
      <c r="S2217" s="10">
        <f t="shared" si="137"/>
        <v>40981.082638888889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8"/>
        <v>105.66666666666666</v>
      </c>
      <c r="O2218" s="6">
        <f t="shared" si="139"/>
        <v>22.642857142857142</v>
      </c>
      <c r="P2218" t="s">
        <v>8280</v>
      </c>
      <c r="Q2218" t="s">
        <v>8285</v>
      </c>
      <c r="R2218" s="10">
        <f t="shared" si="136"/>
        <v>42194.543344907404</v>
      </c>
      <c r="S2218" s="10">
        <f t="shared" si="137"/>
        <v>42208.543344907404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8"/>
        <v>101.19047619047619</v>
      </c>
      <c r="O2219" s="6">
        <f t="shared" si="139"/>
        <v>47.222222222222221</v>
      </c>
      <c r="P2219" t="s">
        <v>8280</v>
      </c>
      <c r="Q2219" t="s">
        <v>8285</v>
      </c>
      <c r="R2219" s="10">
        <f t="shared" si="136"/>
        <v>42299.568437499998</v>
      </c>
      <c r="S2219" s="10">
        <f t="shared" si="137"/>
        <v>42310.124999999993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8"/>
        <v>122.833</v>
      </c>
      <c r="O2220" s="6">
        <f t="shared" si="139"/>
        <v>32.324473684210524</v>
      </c>
      <c r="P2220" t="s">
        <v>8280</v>
      </c>
      <c r="Q2220" t="s">
        <v>8285</v>
      </c>
      <c r="R2220" s="10">
        <f t="shared" si="136"/>
        <v>41127.603969907403</v>
      </c>
      <c r="S2220" s="10">
        <f t="shared" si="137"/>
        <v>41149.791666666664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8"/>
        <v>101.49999999999999</v>
      </c>
      <c r="O2221" s="6">
        <f t="shared" si="139"/>
        <v>53.421052631578945</v>
      </c>
      <c r="P2221" t="s">
        <v>8280</v>
      </c>
      <c r="Q2221" t="s">
        <v>8285</v>
      </c>
      <c r="R2221" s="10">
        <f t="shared" si="136"/>
        <v>42205.510555555556</v>
      </c>
      <c r="S2221" s="10">
        <f t="shared" si="137"/>
        <v>42235.510555555556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8"/>
        <v>101.14285714285714</v>
      </c>
      <c r="O2222" s="6">
        <f t="shared" si="139"/>
        <v>51.304347826086953</v>
      </c>
      <c r="P2222" t="s">
        <v>8280</v>
      </c>
      <c r="Q2222" t="s">
        <v>8285</v>
      </c>
      <c r="R2222" s="10">
        <f t="shared" si="136"/>
        <v>41451.852268518516</v>
      </c>
      <c r="S2222" s="10">
        <f t="shared" si="137"/>
        <v>41481.852268518516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8"/>
        <v>108.11999999999999</v>
      </c>
      <c r="O2223" s="6">
        <f t="shared" si="139"/>
        <v>37.197247706422019</v>
      </c>
      <c r="P2223" t="s">
        <v>8288</v>
      </c>
      <c r="Q2223" t="s">
        <v>8306</v>
      </c>
      <c r="R2223" s="10">
        <f t="shared" si="136"/>
        <v>42452.458437499998</v>
      </c>
      <c r="S2223" s="10">
        <f t="shared" si="137"/>
        <v>42482.791666666664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8"/>
        <v>162.6</v>
      </c>
      <c r="O2224" s="6">
        <f t="shared" si="139"/>
        <v>27.1</v>
      </c>
      <c r="P2224" t="s">
        <v>8288</v>
      </c>
      <c r="Q2224" t="s">
        <v>8306</v>
      </c>
      <c r="R2224" s="10">
        <f t="shared" si="136"/>
        <v>40906.579247685186</v>
      </c>
      <c r="S2224" s="10">
        <f t="shared" si="137"/>
        <v>40936.579247685186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8"/>
        <v>105.80000000000001</v>
      </c>
      <c r="O2225" s="6">
        <f t="shared" si="139"/>
        <v>206.31</v>
      </c>
      <c r="P2225" t="s">
        <v>8288</v>
      </c>
      <c r="Q2225" t="s">
        <v>8306</v>
      </c>
      <c r="R2225" s="10">
        <f t="shared" si="136"/>
        <v>42152.432500000003</v>
      </c>
      <c r="S2225" s="10">
        <f t="shared" si="137"/>
        <v>42182.432500000003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8"/>
        <v>243.15000000000003</v>
      </c>
      <c r="O2226" s="6">
        <f t="shared" si="139"/>
        <v>82.145270270270274</v>
      </c>
      <c r="P2226" t="s">
        <v>8288</v>
      </c>
      <c r="Q2226" t="s">
        <v>8306</v>
      </c>
      <c r="R2226" s="10">
        <f t="shared" si="136"/>
        <v>42644.459201388883</v>
      </c>
      <c r="S2226" s="10">
        <f t="shared" si="137"/>
        <v>42672.583333333336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8"/>
        <v>944.83338095238094</v>
      </c>
      <c r="O2227" s="6">
        <f t="shared" si="139"/>
        <v>164.79651993355483</v>
      </c>
      <c r="P2227" t="s">
        <v>8288</v>
      </c>
      <c r="Q2227" t="s">
        <v>8306</v>
      </c>
      <c r="R2227" s="10">
        <f t="shared" si="136"/>
        <v>41873.583506944444</v>
      </c>
      <c r="S2227" s="10">
        <f t="shared" si="137"/>
        <v>41903.583506944444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8"/>
        <v>108.46283333333334</v>
      </c>
      <c r="O2228" s="6">
        <f t="shared" si="139"/>
        <v>60.820280373831778</v>
      </c>
      <c r="P2228" t="s">
        <v>8288</v>
      </c>
      <c r="Q2228" t="s">
        <v>8306</v>
      </c>
      <c r="R2228" s="10">
        <f t="shared" si="136"/>
        <v>42381.590532407405</v>
      </c>
      <c r="S2228" s="10">
        <f t="shared" si="137"/>
        <v>42411.999305555553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8"/>
        <v>157.37692307692308</v>
      </c>
      <c r="O2229" s="6">
        <f t="shared" si="139"/>
        <v>67.970099667774093</v>
      </c>
      <c r="P2229" t="s">
        <v>8288</v>
      </c>
      <c r="Q2229" t="s">
        <v>8306</v>
      </c>
      <c r="R2229" s="10">
        <f t="shared" si="136"/>
        <v>41561.599016203698</v>
      </c>
      <c r="S2229" s="10">
        <f t="shared" si="137"/>
        <v>41591.640682870369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8"/>
        <v>1174.49</v>
      </c>
      <c r="O2230" s="6">
        <f t="shared" si="139"/>
        <v>81.561805555555551</v>
      </c>
      <c r="P2230" t="s">
        <v>8288</v>
      </c>
      <c r="Q2230" t="s">
        <v>8306</v>
      </c>
      <c r="R2230" s="10">
        <f t="shared" si="136"/>
        <v>42202.069861111107</v>
      </c>
      <c r="S2230" s="10">
        <f t="shared" si="137"/>
        <v>42232.069861111107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8"/>
        <v>171.04755366949576</v>
      </c>
      <c r="O2231" s="6">
        <f t="shared" si="139"/>
        <v>25.42547309833024</v>
      </c>
      <c r="P2231" t="s">
        <v>8288</v>
      </c>
      <c r="Q2231" t="s">
        <v>8306</v>
      </c>
      <c r="R2231" s="10">
        <f t="shared" si="136"/>
        <v>41484.455914351849</v>
      </c>
      <c r="S2231" s="10">
        <f t="shared" si="137"/>
        <v>41519.958333333328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8"/>
        <v>125.95294117647057</v>
      </c>
      <c r="O2232" s="6">
        <f t="shared" si="139"/>
        <v>21.497991967871485</v>
      </c>
      <c r="P2232" t="s">
        <v>8288</v>
      </c>
      <c r="Q2232" t="s">
        <v>8306</v>
      </c>
      <c r="R2232" s="10">
        <f t="shared" si="136"/>
        <v>41724.672766203701</v>
      </c>
      <c r="S2232" s="10">
        <f t="shared" si="137"/>
        <v>41754.672766203701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8"/>
        <v>1212.1296000000002</v>
      </c>
      <c r="O2233" s="6">
        <f t="shared" si="139"/>
        <v>27.226630727762803</v>
      </c>
      <c r="P2233" t="s">
        <v>8288</v>
      </c>
      <c r="Q2233" t="s">
        <v>8306</v>
      </c>
      <c r="R2233" s="10">
        <f t="shared" si="136"/>
        <v>41423.702557870369</v>
      </c>
      <c r="S2233" s="10">
        <f t="shared" si="137"/>
        <v>41450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8"/>
        <v>495.8</v>
      </c>
      <c r="O2234" s="6">
        <f t="shared" si="139"/>
        <v>25.091093117408906</v>
      </c>
      <c r="P2234" t="s">
        <v>8288</v>
      </c>
      <c r="Q2234" t="s">
        <v>8306</v>
      </c>
      <c r="R2234" s="10">
        <f t="shared" si="136"/>
        <v>41806.585740740738</v>
      </c>
      <c r="S2234" s="10">
        <f t="shared" si="137"/>
        <v>41838.916666666664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8"/>
        <v>332.03999999999996</v>
      </c>
      <c r="O2235" s="6">
        <f t="shared" si="139"/>
        <v>21.230179028132991</v>
      </c>
      <c r="P2235" t="s">
        <v>8288</v>
      </c>
      <c r="Q2235" t="s">
        <v>8306</v>
      </c>
      <c r="R2235" s="10">
        <f t="shared" si="136"/>
        <v>42331.170590277776</v>
      </c>
      <c r="S2235" s="10">
        <f t="shared" si="137"/>
        <v>42351.791666666664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8"/>
        <v>1165</v>
      </c>
      <c r="O2236" s="6">
        <f t="shared" si="139"/>
        <v>41.607142857142854</v>
      </c>
      <c r="P2236" t="s">
        <v>8288</v>
      </c>
      <c r="Q2236" t="s">
        <v>8306</v>
      </c>
      <c r="R2236" s="10">
        <f t="shared" si="136"/>
        <v>42710.616284722222</v>
      </c>
      <c r="S2236" s="10">
        <f t="shared" si="137"/>
        <v>42740.616284722222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8"/>
        <v>153.3153846153846</v>
      </c>
      <c r="O2237" s="6">
        <f t="shared" si="139"/>
        <v>135.58503401360545</v>
      </c>
      <c r="P2237" t="s">
        <v>8288</v>
      </c>
      <c r="Q2237" t="s">
        <v>8306</v>
      </c>
      <c r="R2237" s="10">
        <f t="shared" si="136"/>
        <v>42061.813784722217</v>
      </c>
      <c r="S2237" s="10">
        <f t="shared" si="137"/>
        <v>42091.772118055553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8"/>
        <v>537.10714285714289</v>
      </c>
      <c r="O2238" s="6">
        <f t="shared" si="139"/>
        <v>22.116176470588236</v>
      </c>
      <c r="P2238" t="s">
        <v>8288</v>
      </c>
      <c r="Q2238" t="s">
        <v>8306</v>
      </c>
      <c r="R2238" s="10">
        <f t="shared" si="136"/>
        <v>42371.408831018511</v>
      </c>
      <c r="S2238" s="10">
        <f t="shared" si="137"/>
        <v>42401.408831018511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8"/>
        <v>352.92777777777775</v>
      </c>
      <c r="O2239" s="6">
        <f t="shared" si="139"/>
        <v>64.625635808748726</v>
      </c>
      <c r="P2239" t="s">
        <v>8288</v>
      </c>
      <c r="Q2239" t="s">
        <v>8306</v>
      </c>
      <c r="R2239" s="10">
        <f t="shared" si="136"/>
        <v>41914.794942129629</v>
      </c>
      <c r="S2239" s="10">
        <f t="shared" si="137"/>
        <v>41955.124305555553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8"/>
        <v>137.4</v>
      </c>
      <c r="O2240" s="6">
        <f t="shared" si="139"/>
        <v>69.569620253164558</v>
      </c>
      <c r="P2240" t="s">
        <v>8288</v>
      </c>
      <c r="Q2240" t="s">
        <v>8306</v>
      </c>
      <c r="R2240" s="10">
        <f t="shared" si="136"/>
        <v>42774.41337962963</v>
      </c>
      <c r="S2240" s="10">
        <f t="shared" si="137"/>
        <v>42804.41337962963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8"/>
        <v>128.02668</v>
      </c>
      <c r="O2241" s="6">
        <f t="shared" si="139"/>
        <v>75.133028169014082</v>
      </c>
      <c r="P2241" t="s">
        <v>8288</v>
      </c>
      <c r="Q2241" t="s">
        <v>8306</v>
      </c>
      <c r="R2241" s="10">
        <f t="shared" si="136"/>
        <v>41572.750162037039</v>
      </c>
      <c r="S2241" s="10">
        <f t="shared" si="137"/>
        <v>41608.959722222222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8"/>
        <v>270.68</v>
      </c>
      <c r="O2242" s="6">
        <f t="shared" si="139"/>
        <v>140.97916666666666</v>
      </c>
      <c r="P2242" t="s">
        <v>8288</v>
      </c>
      <c r="Q2242" t="s">
        <v>8306</v>
      </c>
      <c r="R2242" s="10">
        <f t="shared" ref="R2242:R2305" si="140">(J2242/86400)+25569+(-5/24)</f>
        <v>42452.617407407401</v>
      </c>
      <c r="S2242" s="10">
        <f t="shared" ref="S2242:S2305" si="141">(I2242/86400)+25569+(-5/24)</f>
        <v>42482.617407407401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2">E2243/D2243*100</f>
        <v>806.4</v>
      </c>
      <c r="O2243" s="6">
        <f t="shared" ref="O2243:O2306" si="143">E2243/L2243</f>
        <v>49.472392638036808</v>
      </c>
      <c r="P2243" t="s">
        <v>8288</v>
      </c>
      <c r="Q2243" t="s">
        <v>8306</v>
      </c>
      <c r="R2243" s="10">
        <f t="shared" si="140"/>
        <v>42766.619212962956</v>
      </c>
      <c r="S2243" s="10">
        <f t="shared" si="141"/>
        <v>42796.619212962956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2"/>
        <v>1360.0976000000001</v>
      </c>
      <c r="O2244" s="6">
        <f t="shared" si="143"/>
        <v>53.865251485148519</v>
      </c>
      <c r="P2244" t="s">
        <v>8288</v>
      </c>
      <c r="Q2244" t="s">
        <v>8306</v>
      </c>
      <c r="R2244" s="10">
        <f t="shared" si="140"/>
        <v>41569.367280092592</v>
      </c>
      <c r="S2244" s="10">
        <f t="shared" si="141"/>
        <v>41604.918055555558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2"/>
        <v>930250</v>
      </c>
      <c r="O2245" s="6">
        <f t="shared" si="143"/>
        <v>4.5712530712530715</v>
      </c>
      <c r="P2245" t="s">
        <v>8288</v>
      </c>
      <c r="Q2245" t="s">
        <v>8306</v>
      </c>
      <c r="R2245" s="10">
        <f t="shared" si="140"/>
        <v>42800.542708333327</v>
      </c>
      <c r="S2245" s="10">
        <f t="shared" si="141"/>
        <v>42806.916666666664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2"/>
        <v>377.02</v>
      </c>
      <c r="O2246" s="6">
        <f t="shared" si="143"/>
        <v>65.00344827586207</v>
      </c>
      <c r="P2246" t="s">
        <v>8288</v>
      </c>
      <c r="Q2246" t="s">
        <v>8306</v>
      </c>
      <c r="R2246" s="10">
        <f t="shared" si="140"/>
        <v>42647.610486111109</v>
      </c>
      <c r="S2246" s="10">
        <f t="shared" si="141"/>
        <v>42659.645833333336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2"/>
        <v>2647.0250000000001</v>
      </c>
      <c r="O2247" s="6">
        <f t="shared" si="143"/>
        <v>53.475252525252522</v>
      </c>
      <c r="P2247" t="s">
        <v>8288</v>
      </c>
      <c r="Q2247" t="s">
        <v>8306</v>
      </c>
      <c r="R2247" s="10">
        <f t="shared" si="140"/>
        <v>41660.500196759254</v>
      </c>
      <c r="S2247" s="10">
        <f t="shared" si="141"/>
        <v>41691.541666666664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2"/>
        <v>100.12</v>
      </c>
      <c r="O2248" s="6">
        <f t="shared" si="143"/>
        <v>43.912280701754383</v>
      </c>
      <c r="P2248" t="s">
        <v>8288</v>
      </c>
      <c r="Q2248" t="s">
        <v>8306</v>
      </c>
      <c r="R2248" s="10">
        <f t="shared" si="140"/>
        <v>42221.583449074074</v>
      </c>
      <c r="S2248" s="10">
        <f t="shared" si="141"/>
        <v>42251.583449074074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2"/>
        <v>104.45405405405405</v>
      </c>
      <c r="O2249" s="6">
        <f t="shared" si="143"/>
        <v>50.852631578947367</v>
      </c>
      <c r="P2249" t="s">
        <v>8288</v>
      </c>
      <c r="Q2249" t="s">
        <v>8306</v>
      </c>
      <c r="R2249" s="10">
        <f t="shared" si="140"/>
        <v>42200.457928240743</v>
      </c>
      <c r="S2249" s="10">
        <f t="shared" si="141"/>
        <v>42214.457928240743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2"/>
        <v>107.21428571428571</v>
      </c>
      <c r="O2250" s="6">
        <f t="shared" si="143"/>
        <v>58.6328125</v>
      </c>
      <c r="P2250" t="s">
        <v>8288</v>
      </c>
      <c r="Q2250" t="s">
        <v>8306</v>
      </c>
      <c r="R2250" s="10">
        <f t="shared" si="140"/>
        <v>42688.667569444442</v>
      </c>
      <c r="S2250" s="10">
        <f t="shared" si="141"/>
        <v>42718.667569444442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2"/>
        <v>168.77142857142857</v>
      </c>
      <c r="O2251" s="6">
        <f t="shared" si="143"/>
        <v>32.81666666666667</v>
      </c>
      <c r="P2251" t="s">
        <v>8288</v>
      </c>
      <c r="Q2251" t="s">
        <v>8306</v>
      </c>
      <c r="R2251" s="10">
        <f t="shared" si="140"/>
        <v>41336.49496527778</v>
      </c>
      <c r="S2251" s="10">
        <f t="shared" si="141"/>
        <v>41366.453298611108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2"/>
        <v>975.11200000000008</v>
      </c>
      <c r="O2252" s="6">
        <f t="shared" si="143"/>
        <v>426.93169877408059</v>
      </c>
      <c r="P2252" t="s">
        <v>8288</v>
      </c>
      <c r="Q2252" t="s">
        <v>8306</v>
      </c>
      <c r="R2252" s="10">
        <f t="shared" si="140"/>
        <v>42676.7971412037</v>
      </c>
      <c r="S2252" s="10">
        <f t="shared" si="141"/>
        <v>42706.838807870365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2"/>
        <v>134.44929411764704</v>
      </c>
      <c r="O2253" s="6">
        <f t="shared" si="143"/>
        <v>23.808729166666669</v>
      </c>
      <c r="P2253" t="s">
        <v>8288</v>
      </c>
      <c r="Q2253" t="s">
        <v>8306</v>
      </c>
      <c r="R2253" s="10">
        <f t="shared" si="140"/>
        <v>41846.137465277774</v>
      </c>
      <c r="S2253" s="10">
        <f t="shared" si="141"/>
        <v>41867.137465277774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2"/>
        <v>272.27777777777777</v>
      </c>
      <c r="O2254" s="6">
        <f t="shared" si="143"/>
        <v>98.413654618473899</v>
      </c>
      <c r="P2254" t="s">
        <v>8288</v>
      </c>
      <c r="Q2254" t="s">
        <v>8306</v>
      </c>
      <c r="R2254" s="10">
        <f t="shared" si="140"/>
        <v>42573.119652777772</v>
      </c>
      <c r="S2254" s="10">
        <f t="shared" si="141"/>
        <v>42588.119652777772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2"/>
        <v>112.6875</v>
      </c>
      <c r="O2255" s="6">
        <f t="shared" si="143"/>
        <v>107.32142857142857</v>
      </c>
      <c r="P2255" t="s">
        <v>8288</v>
      </c>
      <c r="Q2255" t="s">
        <v>8306</v>
      </c>
      <c r="R2255" s="10">
        <f t="shared" si="140"/>
        <v>42296.422997685186</v>
      </c>
      <c r="S2255" s="10">
        <f t="shared" si="141"/>
        <v>42326.46466435185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2"/>
        <v>459.8</v>
      </c>
      <c r="O2256" s="6">
        <f t="shared" si="143"/>
        <v>11.67005076142132</v>
      </c>
      <c r="P2256" t="s">
        <v>8288</v>
      </c>
      <c r="Q2256" t="s">
        <v>8306</v>
      </c>
      <c r="R2256" s="10">
        <f t="shared" si="140"/>
        <v>42752.439444444441</v>
      </c>
      <c r="S2256" s="10">
        <f t="shared" si="141"/>
        <v>42759.439444444441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2"/>
        <v>286.65822784810126</v>
      </c>
      <c r="O2257" s="6">
        <f t="shared" si="143"/>
        <v>41.782287822878232</v>
      </c>
      <c r="P2257" t="s">
        <v>8288</v>
      </c>
      <c r="Q2257" t="s">
        <v>8306</v>
      </c>
      <c r="R2257" s="10">
        <f t="shared" si="140"/>
        <v>42467.743645833332</v>
      </c>
      <c r="S2257" s="10">
        <f t="shared" si="141"/>
        <v>42497.743645833332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2"/>
        <v>222.70833333333334</v>
      </c>
      <c r="O2258" s="6">
        <f t="shared" si="143"/>
        <v>21.38</v>
      </c>
      <c r="P2258" t="s">
        <v>8288</v>
      </c>
      <c r="Q2258" t="s">
        <v>8306</v>
      </c>
      <c r="R2258" s="10">
        <f t="shared" si="140"/>
        <v>42682.243587962956</v>
      </c>
      <c r="S2258" s="10">
        <f t="shared" si="141"/>
        <v>42696.243587962956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2"/>
        <v>636.14</v>
      </c>
      <c r="O2259" s="6">
        <f t="shared" si="143"/>
        <v>94.103550295857985</v>
      </c>
      <c r="P2259" t="s">
        <v>8288</v>
      </c>
      <c r="Q2259" t="s">
        <v>8306</v>
      </c>
      <c r="R2259" s="10">
        <f t="shared" si="140"/>
        <v>42505.728344907409</v>
      </c>
      <c r="S2259" s="10">
        <f t="shared" si="141"/>
        <v>42540.749999999993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2"/>
        <v>146.5</v>
      </c>
      <c r="O2260" s="6">
        <f t="shared" si="143"/>
        <v>15.721951219512196</v>
      </c>
      <c r="P2260" t="s">
        <v>8288</v>
      </c>
      <c r="Q2260" t="s">
        <v>8306</v>
      </c>
      <c r="R2260" s="10">
        <f t="shared" si="140"/>
        <v>42136.542673611104</v>
      </c>
      <c r="S2260" s="10">
        <f t="shared" si="141"/>
        <v>42166.542673611104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2"/>
        <v>1867.1</v>
      </c>
      <c r="O2261" s="6">
        <f t="shared" si="143"/>
        <v>90.635922330097088</v>
      </c>
      <c r="P2261" t="s">
        <v>8288</v>
      </c>
      <c r="Q2261" t="s">
        <v>8306</v>
      </c>
      <c r="R2261" s="10">
        <f t="shared" si="140"/>
        <v>42702.59648148148</v>
      </c>
      <c r="S2261" s="10">
        <f t="shared" si="141"/>
        <v>42712.59648148148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2"/>
        <v>326.92</v>
      </c>
      <c r="O2262" s="6">
        <f t="shared" si="143"/>
        <v>97.297619047619051</v>
      </c>
      <c r="P2262" t="s">
        <v>8288</v>
      </c>
      <c r="Q2262" t="s">
        <v>8306</v>
      </c>
      <c r="R2262" s="10">
        <f t="shared" si="140"/>
        <v>41694.808449074073</v>
      </c>
      <c r="S2262" s="10">
        <f t="shared" si="141"/>
        <v>41724.766782407409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2"/>
        <v>779.5</v>
      </c>
      <c r="O2263" s="6">
        <f t="shared" si="143"/>
        <v>37.11904761904762</v>
      </c>
      <c r="P2263" t="s">
        <v>8288</v>
      </c>
      <c r="Q2263" t="s">
        <v>8306</v>
      </c>
      <c r="R2263" s="10">
        <f t="shared" si="140"/>
        <v>42759.516435185178</v>
      </c>
      <c r="S2263" s="10">
        <f t="shared" si="141"/>
        <v>42780.516435185178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2"/>
        <v>154.15151515151516</v>
      </c>
      <c r="O2264" s="6">
        <f t="shared" si="143"/>
        <v>28.104972375690608</v>
      </c>
      <c r="P2264" t="s">
        <v>8288</v>
      </c>
      <c r="Q2264" t="s">
        <v>8306</v>
      </c>
      <c r="R2264" s="10">
        <f t="shared" si="140"/>
        <v>41926.376828703702</v>
      </c>
      <c r="S2264" s="10">
        <f t="shared" si="141"/>
        <v>41960.791666666664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2"/>
        <v>115.54666666666667</v>
      </c>
      <c r="O2265" s="6">
        <f t="shared" si="143"/>
        <v>144.43333333333334</v>
      </c>
      <c r="P2265" t="s">
        <v>8288</v>
      </c>
      <c r="Q2265" t="s">
        <v>8306</v>
      </c>
      <c r="R2265" s="10">
        <f t="shared" si="140"/>
        <v>42014.623993055553</v>
      </c>
      <c r="S2265" s="10">
        <f t="shared" si="141"/>
        <v>42035.623993055553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2"/>
        <v>180.03333333333333</v>
      </c>
      <c r="O2266" s="6">
        <f t="shared" si="143"/>
        <v>24.274157303370785</v>
      </c>
      <c r="P2266" t="s">
        <v>8288</v>
      </c>
      <c r="Q2266" t="s">
        <v>8306</v>
      </c>
      <c r="R2266" s="10">
        <f t="shared" si="140"/>
        <v>42496.374004629623</v>
      </c>
      <c r="S2266" s="10">
        <f t="shared" si="141"/>
        <v>42512.916666666664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2"/>
        <v>298.5</v>
      </c>
      <c r="O2267" s="6">
        <f t="shared" si="143"/>
        <v>35.117647058823529</v>
      </c>
      <c r="P2267" t="s">
        <v>8288</v>
      </c>
      <c r="Q2267" t="s">
        <v>8306</v>
      </c>
      <c r="R2267" s="10">
        <f t="shared" si="140"/>
        <v>42689.644756944443</v>
      </c>
      <c r="S2267" s="10">
        <f t="shared" si="141"/>
        <v>42696.644756944443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2"/>
        <v>320.26666666666665</v>
      </c>
      <c r="O2268" s="6">
        <f t="shared" si="143"/>
        <v>24.762886597938145</v>
      </c>
      <c r="P2268" t="s">
        <v>8288</v>
      </c>
      <c r="Q2268" t="s">
        <v>8306</v>
      </c>
      <c r="R2268" s="10">
        <f t="shared" si="140"/>
        <v>42469.666574074072</v>
      </c>
      <c r="S2268" s="10">
        <f t="shared" si="141"/>
        <v>42486.874999999993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2"/>
        <v>380.52499999999998</v>
      </c>
      <c r="O2269" s="6">
        <f t="shared" si="143"/>
        <v>188.37871287128712</v>
      </c>
      <c r="P2269" t="s">
        <v>8288</v>
      </c>
      <c r="Q2269" t="s">
        <v>8306</v>
      </c>
      <c r="R2269" s="10">
        <f t="shared" si="140"/>
        <v>41968.621493055551</v>
      </c>
      <c r="S2269" s="10">
        <f t="shared" si="141"/>
        <v>41993.833333333336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2"/>
        <v>102.60000000000001</v>
      </c>
      <c r="O2270" s="6">
        <f t="shared" si="143"/>
        <v>148.08247422680412</v>
      </c>
      <c r="P2270" t="s">
        <v>8288</v>
      </c>
      <c r="Q2270" t="s">
        <v>8306</v>
      </c>
      <c r="R2270" s="10">
        <f t="shared" si="140"/>
        <v>42775.874016203707</v>
      </c>
      <c r="S2270" s="10">
        <f t="shared" si="141"/>
        <v>42805.874016203707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2"/>
        <v>1801.64</v>
      </c>
      <c r="O2271" s="6">
        <f t="shared" si="143"/>
        <v>49.934589800443462</v>
      </c>
      <c r="P2271" t="s">
        <v>8288</v>
      </c>
      <c r="Q2271" t="s">
        <v>8306</v>
      </c>
      <c r="R2271" s="10">
        <f t="shared" si="140"/>
        <v>42776.496099537035</v>
      </c>
      <c r="S2271" s="10">
        <f t="shared" si="141"/>
        <v>42800.999999999993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2"/>
        <v>720.24800000000005</v>
      </c>
      <c r="O2272" s="6">
        <f t="shared" si="143"/>
        <v>107.82155688622754</v>
      </c>
      <c r="P2272" t="s">
        <v>8288</v>
      </c>
      <c r="Q2272" t="s">
        <v>8306</v>
      </c>
      <c r="R2272" s="10">
        <f t="shared" si="140"/>
        <v>42725.661030092589</v>
      </c>
      <c r="S2272" s="10">
        <f t="shared" si="141"/>
        <v>42745.707638888889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2"/>
        <v>283.09000000000003</v>
      </c>
      <c r="O2273" s="6">
        <f t="shared" si="143"/>
        <v>42.63403614457831</v>
      </c>
      <c r="P2273" t="s">
        <v>8288</v>
      </c>
      <c r="Q2273" t="s">
        <v>8306</v>
      </c>
      <c r="R2273" s="10">
        <f t="shared" si="140"/>
        <v>42683.791712962957</v>
      </c>
      <c r="S2273" s="10">
        <f t="shared" si="141"/>
        <v>42713.791712962957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2"/>
        <v>1356.6000000000001</v>
      </c>
      <c r="O2274" s="6">
        <f t="shared" si="143"/>
        <v>14.370762711864407</v>
      </c>
      <c r="P2274" t="s">
        <v>8288</v>
      </c>
      <c r="Q2274" t="s">
        <v>8306</v>
      </c>
      <c r="R2274" s="10">
        <f t="shared" si="140"/>
        <v>42315.491157407407</v>
      </c>
      <c r="S2274" s="10">
        <f t="shared" si="141"/>
        <v>42345.491157407407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2"/>
        <v>220.35999999999999</v>
      </c>
      <c r="O2275" s="6">
        <f t="shared" si="143"/>
        <v>37.476190476190474</v>
      </c>
      <c r="P2275" t="s">
        <v>8288</v>
      </c>
      <c r="Q2275" t="s">
        <v>8306</v>
      </c>
      <c r="R2275" s="10">
        <f t="shared" si="140"/>
        <v>42781.340763888882</v>
      </c>
      <c r="S2275" s="10">
        <f t="shared" si="141"/>
        <v>42806.299097222225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2"/>
        <v>119.6</v>
      </c>
      <c r="O2276" s="6">
        <f t="shared" si="143"/>
        <v>30.202020202020201</v>
      </c>
      <c r="P2276" t="s">
        <v>8288</v>
      </c>
      <c r="Q2276" t="s">
        <v>8306</v>
      </c>
      <c r="R2276" s="10">
        <f t="shared" si="140"/>
        <v>41663.292326388888</v>
      </c>
      <c r="S2276" s="10">
        <f t="shared" si="141"/>
        <v>41693.292326388888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2"/>
        <v>407.76923076923077</v>
      </c>
      <c r="O2277" s="6">
        <f t="shared" si="143"/>
        <v>33.550632911392405</v>
      </c>
      <c r="P2277" t="s">
        <v>8288</v>
      </c>
      <c r="Q2277" t="s">
        <v>8306</v>
      </c>
      <c r="R2277" s="10">
        <f t="shared" si="140"/>
        <v>41965.408321759256</v>
      </c>
      <c r="S2277" s="10">
        <f t="shared" si="141"/>
        <v>41995.408321759256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2"/>
        <v>105.81826105905425</v>
      </c>
      <c r="O2278" s="6">
        <f t="shared" si="143"/>
        <v>64.74666666666667</v>
      </c>
      <c r="P2278" t="s">
        <v>8288</v>
      </c>
      <c r="Q2278" t="s">
        <v>8306</v>
      </c>
      <c r="R2278" s="10">
        <f t="shared" si="140"/>
        <v>41614.443159722221</v>
      </c>
      <c r="S2278" s="10">
        <f t="shared" si="141"/>
        <v>41644.443159722221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2"/>
        <v>141.08235294117648</v>
      </c>
      <c r="O2279" s="6">
        <f t="shared" si="143"/>
        <v>57.932367149758456</v>
      </c>
      <c r="P2279" t="s">
        <v>8288</v>
      </c>
      <c r="Q2279" t="s">
        <v>8306</v>
      </c>
      <c r="R2279" s="10">
        <f t="shared" si="140"/>
        <v>40936.470173611109</v>
      </c>
      <c r="S2279" s="10">
        <f t="shared" si="141"/>
        <v>40966.470173611109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2"/>
        <v>270.7</v>
      </c>
      <c r="O2280" s="6">
        <f t="shared" si="143"/>
        <v>53.078431372549019</v>
      </c>
      <c r="P2280" t="s">
        <v>8288</v>
      </c>
      <c r="Q2280" t="s">
        <v>8306</v>
      </c>
      <c r="R2280" s="10">
        <f t="shared" si="140"/>
        <v>42338.500775462962</v>
      </c>
      <c r="S2280" s="10">
        <f t="shared" si="141"/>
        <v>42372.749305555553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2"/>
        <v>153.80000000000001</v>
      </c>
      <c r="O2281" s="6">
        <f t="shared" si="143"/>
        <v>48.0625</v>
      </c>
      <c r="P2281" t="s">
        <v>8288</v>
      </c>
      <c r="Q2281" t="s">
        <v>8306</v>
      </c>
      <c r="R2281" s="10">
        <f t="shared" si="140"/>
        <v>42020.598368055558</v>
      </c>
      <c r="S2281" s="10">
        <f t="shared" si="141"/>
        <v>42038.958333333336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2"/>
        <v>403.57653061224488</v>
      </c>
      <c r="O2282" s="6">
        <f t="shared" si="143"/>
        <v>82.396874999999994</v>
      </c>
      <c r="P2282" t="s">
        <v>8288</v>
      </c>
      <c r="Q2282" t="s">
        <v>8306</v>
      </c>
      <c r="R2282" s="10">
        <f t="shared" si="140"/>
        <v>42234.416562499995</v>
      </c>
      <c r="S2282" s="10">
        <f t="shared" si="141"/>
        <v>42264.416562499995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2"/>
        <v>185</v>
      </c>
      <c r="O2283" s="6">
        <f t="shared" si="143"/>
        <v>50.454545454545453</v>
      </c>
      <c r="P2283" t="s">
        <v>8280</v>
      </c>
      <c r="Q2283" t="s">
        <v>8281</v>
      </c>
      <c r="R2283" s="10">
        <f t="shared" si="140"/>
        <v>40687.077511574069</v>
      </c>
      <c r="S2283" s="10">
        <f t="shared" si="141"/>
        <v>40749.076388888883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2"/>
        <v>185.33333333333331</v>
      </c>
      <c r="O2284" s="6">
        <f t="shared" si="143"/>
        <v>115.83333333333333</v>
      </c>
      <c r="P2284" t="s">
        <v>8280</v>
      </c>
      <c r="Q2284" t="s">
        <v>8281</v>
      </c>
      <c r="R2284" s="10">
        <f t="shared" si="140"/>
        <v>42322.966273148144</v>
      </c>
      <c r="S2284" s="10">
        <f t="shared" si="141"/>
        <v>42382.966273148144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2"/>
        <v>100.85533333333332</v>
      </c>
      <c r="O2285" s="6">
        <f t="shared" si="143"/>
        <v>63.03458333333333</v>
      </c>
      <c r="P2285" t="s">
        <v>8280</v>
      </c>
      <c r="Q2285" t="s">
        <v>8281</v>
      </c>
      <c r="R2285" s="10">
        <f t="shared" si="140"/>
        <v>40977.916712962957</v>
      </c>
      <c r="S2285" s="10">
        <f t="shared" si="141"/>
        <v>41037.875046296293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2"/>
        <v>106.22116666666668</v>
      </c>
      <c r="O2286" s="6">
        <f t="shared" si="143"/>
        <v>108.02152542372882</v>
      </c>
      <c r="P2286" t="s">
        <v>8280</v>
      </c>
      <c r="Q2286" t="s">
        <v>8281</v>
      </c>
      <c r="R2286" s="10">
        <f t="shared" si="140"/>
        <v>40585.588483796295</v>
      </c>
      <c r="S2286" s="10">
        <f t="shared" si="141"/>
        <v>40613.958333333328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2"/>
        <v>121.36666666666667</v>
      </c>
      <c r="O2287" s="6">
        <f t="shared" si="143"/>
        <v>46.088607594936711</v>
      </c>
      <c r="P2287" t="s">
        <v>8280</v>
      </c>
      <c r="Q2287" t="s">
        <v>8281</v>
      </c>
      <c r="R2287" s="10">
        <f t="shared" si="140"/>
        <v>41058.977349537039</v>
      </c>
      <c r="S2287" s="10">
        <f t="shared" si="141"/>
        <v>41088.977349537039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2"/>
        <v>100.06666666666666</v>
      </c>
      <c r="O2288" s="6">
        <f t="shared" si="143"/>
        <v>107.21428571428571</v>
      </c>
      <c r="P2288" t="s">
        <v>8280</v>
      </c>
      <c r="Q2288" t="s">
        <v>8281</v>
      </c>
      <c r="R2288" s="10">
        <f t="shared" si="140"/>
        <v>41494.755254629628</v>
      </c>
      <c r="S2288" s="10">
        <f t="shared" si="141"/>
        <v>41522.957638888889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2"/>
        <v>119.97755555555555</v>
      </c>
      <c r="O2289" s="6">
        <f t="shared" si="143"/>
        <v>50.9338679245283</v>
      </c>
      <c r="P2289" t="s">
        <v>8280</v>
      </c>
      <c r="Q2289" t="s">
        <v>8281</v>
      </c>
      <c r="R2289" s="10">
        <f t="shared" si="140"/>
        <v>41792.459027777775</v>
      </c>
      <c r="S2289" s="10">
        <f t="shared" si="141"/>
        <v>41813.459027777775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2"/>
        <v>100.1</v>
      </c>
      <c r="O2290" s="6">
        <f t="shared" si="143"/>
        <v>40.04</v>
      </c>
      <c r="P2290" t="s">
        <v>8280</v>
      </c>
      <c r="Q2290" t="s">
        <v>8281</v>
      </c>
      <c r="R2290" s="10">
        <f t="shared" si="140"/>
        <v>41067.619085648148</v>
      </c>
      <c r="S2290" s="10">
        <f t="shared" si="141"/>
        <v>41086.541666666664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2"/>
        <v>107.4</v>
      </c>
      <c r="O2291" s="6">
        <f t="shared" si="143"/>
        <v>64.44</v>
      </c>
      <c r="P2291" t="s">
        <v>8280</v>
      </c>
      <c r="Q2291" t="s">
        <v>8281</v>
      </c>
      <c r="R2291" s="10">
        <f t="shared" si="140"/>
        <v>41571.790046296293</v>
      </c>
      <c r="S2291" s="10">
        <f t="shared" si="141"/>
        <v>41614.765277777777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2"/>
        <v>104.06666666666666</v>
      </c>
      <c r="O2292" s="6">
        <f t="shared" si="143"/>
        <v>53.827586206896555</v>
      </c>
      <c r="P2292" t="s">
        <v>8280</v>
      </c>
      <c r="Q2292" t="s">
        <v>8281</v>
      </c>
      <c r="R2292" s="10">
        <f t="shared" si="140"/>
        <v>40070.045486111107</v>
      </c>
      <c r="S2292" s="10">
        <f t="shared" si="141"/>
        <v>40148.5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2"/>
        <v>172.8</v>
      </c>
      <c r="O2293" s="6">
        <f t="shared" si="143"/>
        <v>100.46511627906976</v>
      </c>
      <c r="P2293" t="s">
        <v>8280</v>
      </c>
      <c r="Q2293" t="s">
        <v>8281</v>
      </c>
      <c r="R2293" s="10">
        <f t="shared" si="140"/>
        <v>40987.768726851849</v>
      </c>
      <c r="S2293" s="10">
        <f t="shared" si="141"/>
        <v>41021.958333333328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2"/>
        <v>107.2505</v>
      </c>
      <c r="O2294" s="6">
        <f t="shared" si="143"/>
        <v>46.630652173913049</v>
      </c>
      <c r="P2294" t="s">
        <v>8280</v>
      </c>
      <c r="Q2294" t="s">
        <v>8281</v>
      </c>
      <c r="R2294" s="10">
        <f t="shared" si="140"/>
        <v>40987.489305555551</v>
      </c>
      <c r="S2294" s="10">
        <f t="shared" si="141"/>
        <v>41017.489305555551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2"/>
        <v>108.23529411764706</v>
      </c>
      <c r="O2295" s="6">
        <f t="shared" si="143"/>
        <v>34.074074074074076</v>
      </c>
      <c r="P2295" t="s">
        <v>8280</v>
      </c>
      <c r="Q2295" t="s">
        <v>8281</v>
      </c>
      <c r="R2295" s="10">
        <f t="shared" si="140"/>
        <v>41151.499988425923</v>
      </c>
      <c r="S2295" s="10">
        <f t="shared" si="141"/>
        <v>41176.957638888889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2"/>
        <v>146.08079999999998</v>
      </c>
      <c r="O2296" s="6">
        <f t="shared" si="143"/>
        <v>65.214642857142863</v>
      </c>
      <c r="P2296" t="s">
        <v>8280</v>
      </c>
      <c r="Q2296" t="s">
        <v>8281</v>
      </c>
      <c r="R2296" s="10">
        <f t="shared" si="140"/>
        <v>41264.514814814815</v>
      </c>
      <c r="S2296" s="10">
        <f t="shared" si="141"/>
        <v>41294.514814814815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2"/>
        <v>125.25</v>
      </c>
      <c r="O2297" s="6">
        <f t="shared" si="143"/>
        <v>44.205882352941174</v>
      </c>
      <c r="P2297" t="s">
        <v>8280</v>
      </c>
      <c r="Q2297" t="s">
        <v>8281</v>
      </c>
      <c r="R2297" s="10">
        <f t="shared" si="140"/>
        <v>41270.746018518512</v>
      </c>
      <c r="S2297" s="10">
        <f t="shared" si="141"/>
        <v>41300.746018518512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2"/>
        <v>149.07142857142856</v>
      </c>
      <c r="O2298" s="6">
        <f t="shared" si="143"/>
        <v>71.965517241379317</v>
      </c>
      <c r="P2298" t="s">
        <v>8280</v>
      </c>
      <c r="Q2298" t="s">
        <v>8281</v>
      </c>
      <c r="R2298" s="10">
        <f t="shared" si="140"/>
        <v>40927.52344907407</v>
      </c>
      <c r="S2298" s="10">
        <f t="shared" si="141"/>
        <v>40962.52344907407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2"/>
        <v>100.6</v>
      </c>
      <c r="O2299" s="6">
        <f t="shared" si="143"/>
        <v>52.94736842105263</v>
      </c>
      <c r="P2299" t="s">
        <v>8280</v>
      </c>
      <c r="Q2299" t="s">
        <v>8281</v>
      </c>
      <c r="R2299" s="10">
        <f t="shared" si="140"/>
        <v>40947.83390046296</v>
      </c>
      <c r="S2299" s="10">
        <f t="shared" si="141"/>
        <v>40981.957638888889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2"/>
        <v>105.07333333333332</v>
      </c>
      <c r="O2300" s="6">
        <f t="shared" si="143"/>
        <v>109.45138888888889</v>
      </c>
      <c r="P2300" t="s">
        <v>8280</v>
      </c>
      <c r="Q2300" t="s">
        <v>8281</v>
      </c>
      <c r="R2300" s="10">
        <f t="shared" si="140"/>
        <v>41694.632326388884</v>
      </c>
      <c r="S2300" s="10">
        <f t="shared" si="141"/>
        <v>41724.59065972222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2"/>
        <v>350.16666666666663</v>
      </c>
      <c r="O2301" s="6">
        <f t="shared" si="143"/>
        <v>75.035714285714292</v>
      </c>
      <c r="P2301" t="s">
        <v>8280</v>
      </c>
      <c r="Q2301" t="s">
        <v>8281</v>
      </c>
      <c r="R2301" s="10">
        <f t="shared" si="140"/>
        <v>40564.824178240735</v>
      </c>
      <c r="S2301" s="10">
        <f t="shared" si="141"/>
        <v>40579.824178240735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2"/>
        <v>101.25</v>
      </c>
      <c r="O2302" s="6">
        <f t="shared" si="143"/>
        <v>115.71428571428571</v>
      </c>
      <c r="P2302" t="s">
        <v>8280</v>
      </c>
      <c r="Q2302" t="s">
        <v>8281</v>
      </c>
      <c r="R2302" s="10">
        <f t="shared" si="140"/>
        <v>41074.518703703703</v>
      </c>
      <c r="S2302" s="10">
        <f t="shared" si="141"/>
        <v>41088.518703703703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2"/>
        <v>133.6044</v>
      </c>
      <c r="O2303" s="6">
        <f t="shared" si="143"/>
        <v>31.659810426540286</v>
      </c>
      <c r="P2303" t="s">
        <v>8280</v>
      </c>
      <c r="Q2303" t="s">
        <v>8284</v>
      </c>
      <c r="R2303" s="10">
        <f t="shared" si="140"/>
        <v>41415.938611111109</v>
      </c>
      <c r="S2303" s="10">
        <f t="shared" si="141"/>
        <v>41445.938611111109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2"/>
        <v>170.65217391304347</v>
      </c>
      <c r="O2304" s="6">
        <f t="shared" si="143"/>
        <v>46.176470588235297</v>
      </c>
      <c r="P2304" t="s">
        <v>8280</v>
      </c>
      <c r="Q2304" t="s">
        <v>8284</v>
      </c>
      <c r="R2304" s="10">
        <f t="shared" si="140"/>
        <v>41605.660115740735</v>
      </c>
      <c r="S2304" s="10">
        <f t="shared" si="141"/>
        <v>41639.083333333328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2"/>
        <v>109.35829457364341</v>
      </c>
      <c r="O2305" s="6">
        <f t="shared" si="143"/>
        <v>68.481650485436887</v>
      </c>
      <c r="P2305" t="s">
        <v>8280</v>
      </c>
      <c r="Q2305" t="s">
        <v>8284</v>
      </c>
      <c r="R2305" s="10">
        <f t="shared" si="140"/>
        <v>40849.902731481481</v>
      </c>
      <c r="S2305" s="10">
        <f t="shared" si="141"/>
        <v>40889.944398148145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2"/>
        <v>100.70033333333335</v>
      </c>
      <c r="O2306" s="6">
        <f t="shared" si="143"/>
        <v>53.469203539823013</v>
      </c>
      <c r="P2306" t="s">
        <v>8280</v>
      </c>
      <c r="Q2306" t="s">
        <v>8284</v>
      </c>
      <c r="R2306" s="10">
        <f t="shared" ref="R2306:R2369" si="144">(J2306/86400)+25569+(-5/24)</f>
        <v>40502.607534722221</v>
      </c>
      <c r="S2306" s="10">
        <f t="shared" ref="S2306:S2369" si="145">(I2306/86400)+25569+(-5/24)</f>
        <v>40543.999305555553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6">E2307/D2307*100</f>
        <v>101.22777777777779</v>
      </c>
      <c r="O2307" s="6">
        <f t="shared" ref="O2307:O2370" si="147">E2307/L2307</f>
        <v>109.10778443113773</v>
      </c>
      <c r="P2307" t="s">
        <v>8280</v>
      </c>
      <c r="Q2307" t="s">
        <v>8284</v>
      </c>
      <c r="R2307" s="10">
        <f t="shared" si="144"/>
        <v>41834.486944444441</v>
      </c>
      <c r="S2307" s="10">
        <f t="shared" si="145"/>
        <v>41859.541666666664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6"/>
        <v>106.75857142857143</v>
      </c>
      <c r="O2308" s="6">
        <f t="shared" si="147"/>
        <v>51.185616438356163</v>
      </c>
      <c r="P2308" t="s">
        <v>8280</v>
      </c>
      <c r="Q2308" t="s">
        <v>8284</v>
      </c>
      <c r="R2308" s="10">
        <f t="shared" si="144"/>
        <v>40947.959826388884</v>
      </c>
      <c r="S2308" s="10">
        <f t="shared" si="145"/>
        <v>40977.959826388884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6"/>
        <v>106.65777537961894</v>
      </c>
      <c r="O2309" s="6">
        <f t="shared" si="147"/>
        <v>27.936800000000002</v>
      </c>
      <c r="P2309" t="s">
        <v>8280</v>
      </c>
      <c r="Q2309" t="s">
        <v>8284</v>
      </c>
      <c r="R2309" s="10">
        <f t="shared" si="144"/>
        <v>41004.594131944446</v>
      </c>
      <c r="S2309" s="10">
        <f t="shared" si="145"/>
        <v>41034.59407407407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6"/>
        <v>101.30622</v>
      </c>
      <c r="O2310" s="6">
        <f t="shared" si="147"/>
        <v>82.496921824104234</v>
      </c>
      <c r="P2310" t="s">
        <v>8280</v>
      </c>
      <c r="Q2310" t="s">
        <v>8284</v>
      </c>
      <c r="R2310" s="10">
        <f t="shared" si="144"/>
        <v>41851.754583333335</v>
      </c>
      <c r="S2310" s="10">
        <f t="shared" si="145"/>
        <v>41879.833333333328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6"/>
        <v>106.67450000000001</v>
      </c>
      <c r="O2311" s="6">
        <f t="shared" si="147"/>
        <v>59.817476635514019</v>
      </c>
      <c r="P2311" t="s">
        <v>8280</v>
      </c>
      <c r="Q2311" t="s">
        <v>8284</v>
      </c>
      <c r="R2311" s="10">
        <f t="shared" si="144"/>
        <v>41307.779363425921</v>
      </c>
      <c r="S2311" s="10">
        <f t="shared" si="145"/>
        <v>41342.779363425921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6"/>
        <v>428.83978378378379</v>
      </c>
      <c r="O2312" s="6">
        <f t="shared" si="147"/>
        <v>64.816470588235291</v>
      </c>
      <c r="P2312" t="s">
        <v>8280</v>
      </c>
      <c r="Q2312" t="s">
        <v>8284</v>
      </c>
      <c r="R2312" s="10">
        <f t="shared" si="144"/>
        <v>41324.585821759254</v>
      </c>
      <c r="S2312" s="10">
        <f t="shared" si="145"/>
        <v>41354.54415509259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6"/>
        <v>104.11111111111111</v>
      </c>
      <c r="O2313" s="6">
        <f t="shared" si="147"/>
        <v>90.09615384615384</v>
      </c>
      <c r="P2313" t="s">
        <v>8280</v>
      </c>
      <c r="Q2313" t="s">
        <v>8284</v>
      </c>
      <c r="R2313" s="10">
        <f t="shared" si="144"/>
        <v>41735.796168981477</v>
      </c>
      <c r="S2313" s="10">
        <f t="shared" si="145"/>
        <v>41765.796168981477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6"/>
        <v>107.86666666666666</v>
      </c>
      <c r="O2314" s="6">
        <f t="shared" si="147"/>
        <v>40.962025316455694</v>
      </c>
      <c r="P2314" t="s">
        <v>8280</v>
      </c>
      <c r="Q2314" t="s">
        <v>8284</v>
      </c>
      <c r="R2314" s="10">
        <f t="shared" si="144"/>
        <v>41716.424513888887</v>
      </c>
      <c r="S2314" s="10">
        <f t="shared" si="145"/>
        <v>41747.75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6"/>
        <v>175.84040000000002</v>
      </c>
      <c r="O2315" s="6">
        <f t="shared" si="147"/>
        <v>56.000127388535034</v>
      </c>
      <c r="P2315" t="s">
        <v>8280</v>
      </c>
      <c r="Q2315" t="s">
        <v>8284</v>
      </c>
      <c r="R2315" s="10">
        <f t="shared" si="144"/>
        <v>41002.750300925924</v>
      </c>
      <c r="S2315" s="10">
        <f t="shared" si="145"/>
        <v>41032.750300925924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6"/>
        <v>156.97</v>
      </c>
      <c r="O2316" s="6">
        <f t="shared" si="147"/>
        <v>37.672800000000002</v>
      </c>
      <c r="P2316" t="s">
        <v>8280</v>
      </c>
      <c r="Q2316" t="s">
        <v>8284</v>
      </c>
      <c r="R2316" s="10">
        <f t="shared" si="144"/>
        <v>41037.343252314815</v>
      </c>
      <c r="S2316" s="10">
        <f t="shared" si="145"/>
        <v>41067.343252314815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6"/>
        <v>102.60000000000001</v>
      </c>
      <c r="O2317" s="6">
        <f t="shared" si="147"/>
        <v>40.078125</v>
      </c>
      <c r="P2317" t="s">
        <v>8280</v>
      </c>
      <c r="Q2317" t="s">
        <v>8284</v>
      </c>
      <c r="R2317" s="10">
        <f t="shared" si="144"/>
        <v>41004.517858796295</v>
      </c>
      <c r="S2317" s="10">
        <f t="shared" si="145"/>
        <v>41034.517858796295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6"/>
        <v>104.04266666666666</v>
      </c>
      <c r="O2318" s="6">
        <f t="shared" si="147"/>
        <v>78.031999999999996</v>
      </c>
      <c r="P2318" t="s">
        <v>8280</v>
      </c>
      <c r="Q2318" t="s">
        <v>8284</v>
      </c>
      <c r="R2318" s="10">
        <f t="shared" si="144"/>
        <v>40079.516782407409</v>
      </c>
      <c r="S2318" s="10">
        <f t="shared" si="145"/>
        <v>40156.558333333327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6"/>
        <v>104</v>
      </c>
      <c r="O2319" s="6">
        <f t="shared" si="147"/>
        <v>18.90909090909091</v>
      </c>
      <c r="P2319" t="s">
        <v>8280</v>
      </c>
      <c r="Q2319" t="s">
        <v>8284</v>
      </c>
      <c r="R2319" s="10">
        <f t="shared" si="144"/>
        <v>40192.33390046296</v>
      </c>
      <c r="S2319" s="10">
        <f t="shared" si="145"/>
        <v>40224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6"/>
        <v>121.05999999999999</v>
      </c>
      <c r="O2320" s="6">
        <f t="shared" si="147"/>
        <v>37.134969325153371</v>
      </c>
      <c r="P2320" t="s">
        <v>8280</v>
      </c>
      <c r="Q2320" t="s">
        <v>8284</v>
      </c>
      <c r="R2320" s="10">
        <f t="shared" si="144"/>
        <v>40050.435347222221</v>
      </c>
      <c r="S2320" s="10">
        <f t="shared" si="145"/>
        <v>40081.957638888889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6"/>
        <v>107.69999999999999</v>
      </c>
      <c r="O2321" s="6">
        <f t="shared" si="147"/>
        <v>41.961038961038959</v>
      </c>
      <c r="P2321" t="s">
        <v>8280</v>
      </c>
      <c r="Q2321" t="s">
        <v>8284</v>
      </c>
      <c r="R2321" s="10">
        <f t="shared" si="144"/>
        <v>41592.873668981476</v>
      </c>
      <c r="S2321" s="10">
        <f t="shared" si="145"/>
        <v>41622.873668981476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6"/>
        <v>108.66</v>
      </c>
      <c r="O2322" s="6">
        <f t="shared" si="147"/>
        <v>61.044943820224717</v>
      </c>
      <c r="P2322" t="s">
        <v>8280</v>
      </c>
      <c r="Q2322" t="s">
        <v>8284</v>
      </c>
      <c r="R2322" s="10">
        <f t="shared" si="144"/>
        <v>41696.608796296292</v>
      </c>
      <c r="S2322" s="10">
        <f t="shared" si="145"/>
        <v>41731.567129629628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6"/>
        <v>39.120962394619681</v>
      </c>
      <c r="O2323" s="6">
        <f t="shared" si="147"/>
        <v>64.53125</v>
      </c>
      <c r="P2323" t="s">
        <v>8291</v>
      </c>
      <c r="Q2323" t="s">
        <v>8307</v>
      </c>
      <c r="R2323" s="10">
        <f t="shared" si="144"/>
        <v>42799.052094907405</v>
      </c>
      <c r="S2323" s="10">
        <f t="shared" si="145"/>
        <v>42829.010428240734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6"/>
        <v>3.1481481481481479</v>
      </c>
      <c r="O2324" s="6">
        <f t="shared" si="147"/>
        <v>21.25</v>
      </c>
      <c r="P2324" t="s">
        <v>8291</v>
      </c>
      <c r="Q2324" t="s">
        <v>8307</v>
      </c>
      <c r="R2324" s="10">
        <f t="shared" si="144"/>
        <v>42804.6871412037</v>
      </c>
      <c r="S2324" s="10">
        <f t="shared" si="145"/>
        <v>42834.645474537036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6"/>
        <v>48</v>
      </c>
      <c r="O2325" s="6">
        <f t="shared" si="147"/>
        <v>30</v>
      </c>
      <c r="P2325" t="s">
        <v>8291</v>
      </c>
      <c r="Q2325" t="s">
        <v>8307</v>
      </c>
      <c r="R2325" s="10">
        <f t="shared" si="144"/>
        <v>42807.546840277777</v>
      </c>
      <c r="S2325" s="10">
        <f t="shared" si="145"/>
        <v>42814.546840277777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6"/>
        <v>20.733333333333334</v>
      </c>
      <c r="O2326" s="6">
        <f t="shared" si="147"/>
        <v>25.491803278688526</v>
      </c>
      <c r="P2326" t="s">
        <v>8291</v>
      </c>
      <c r="Q2326" t="s">
        <v>8307</v>
      </c>
      <c r="R2326" s="10">
        <f t="shared" si="144"/>
        <v>42790.67690972222</v>
      </c>
      <c r="S2326" s="10">
        <f t="shared" si="145"/>
        <v>42820.635243055549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6"/>
        <v>8</v>
      </c>
      <c r="O2327" s="6">
        <f t="shared" si="147"/>
        <v>11.428571428571429</v>
      </c>
      <c r="P2327" t="s">
        <v>8291</v>
      </c>
      <c r="Q2327" t="s">
        <v>8307</v>
      </c>
      <c r="R2327" s="10">
        <f t="shared" si="144"/>
        <v>42793.814016203702</v>
      </c>
      <c r="S2327" s="10">
        <f t="shared" si="145"/>
        <v>42823.772349537037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6"/>
        <v>0.72</v>
      </c>
      <c r="O2328" s="6">
        <f t="shared" si="147"/>
        <v>108</v>
      </c>
      <c r="P2328" t="s">
        <v>8291</v>
      </c>
      <c r="Q2328" t="s">
        <v>8307</v>
      </c>
      <c r="R2328" s="10">
        <f t="shared" si="144"/>
        <v>42803.825787037036</v>
      </c>
      <c r="S2328" s="10">
        <f t="shared" si="145"/>
        <v>42855.499999999993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6"/>
        <v>526.09431428571429</v>
      </c>
      <c r="O2329" s="6">
        <f t="shared" si="147"/>
        <v>54.883162444113267</v>
      </c>
      <c r="P2329" t="s">
        <v>8291</v>
      </c>
      <c r="Q2329" t="s">
        <v>8307</v>
      </c>
      <c r="R2329" s="10">
        <f t="shared" si="144"/>
        <v>41842.708796296291</v>
      </c>
      <c r="S2329" s="10">
        <f t="shared" si="145"/>
        <v>41877.708796296291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6"/>
        <v>254.45000000000002</v>
      </c>
      <c r="O2330" s="6">
        <f t="shared" si="147"/>
        <v>47.383612662942269</v>
      </c>
      <c r="P2330" t="s">
        <v>8291</v>
      </c>
      <c r="Q2330" t="s">
        <v>8307</v>
      </c>
      <c r="R2330" s="10">
        <f t="shared" si="144"/>
        <v>42139.573344907403</v>
      </c>
      <c r="S2330" s="10">
        <f t="shared" si="145"/>
        <v>42169.573344907403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6"/>
        <v>105.91999999999999</v>
      </c>
      <c r="O2331" s="6">
        <f t="shared" si="147"/>
        <v>211.84</v>
      </c>
      <c r="P2331" t="s">
        <v>8291</v>
      </c>
      <c r="Q2331" t="s">
        <v>8307</v>
      </c>
      <c r="R2331" s="10">
        <f t="shared" si="144"/>
        <v>41807.416041666664</v>
      </c>
      <c r="S2331" s="10">
        <f t="shared" si="145"/>
        <v>41837.416041666664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6"/>
        <v>102.42285714285715</v>
      </c>
      <c r="O2332" s="6">
        <f t="shared" si="147"/>
        <v>219.92638036809817</v>
      </c>
      <c r="P2332" t="s">
        <v>8291</v>
      </c>
      <c r="Q2332" t="s">
        <v>8307</v>
      </c>
      <c r="R2332" s="10">
        <f t="shared" si="144"/>
        <v>42332.691469907404</v>
      </c>
      <c r="S2332" s="10">
        <f t="shared" si="145"/>
        <v>42362.791666666664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6"/>
        <v>144.31375</v>
      </c>
      <c r="O2333" s="6">
        <f t="shared" si="147"/>
        <v>40.795406360424032</v>
      </c>
      <c r="P2333" t="s">
        <v>8291</v>
      </c>
      <c r="Q2333" t="s">
        <v>8307</v>
      </c>
      <c r="R2333" s="10">
        <f t="shared" si="144"/>
        <v>41838.797337962962</v>
      </c>
      <c r="S2333" s="10">
        <f t="shared" si="145"/>
        <v>41868.797337962962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6"/>
        <v>106.30800000000001</v>
      </c>
      <c r="O2334" s="6">
        <f t="shared" si="147"/>
        <v>75.502840909090907</v>
      </c>
      <c r="P2334" t="s">
        <v>8291</v>
      </c>
      <c r="Q2334" t="s">
        <v>8307</v>
      </c>
      <c r="R2334" s="10">
        <f t="shared" si="144"/>
        <v>42011.419803240737</v>
      </c>
      <c r="S2334" s="10">
        <f t="shared" si="145"/>
        <v>42041.419803240737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6"/>
        <v>212.16666666666666</v>
      </c>
      <c r="O2335" s="6">
        <f t="shared" si="147"/>
        <v>13.542553191489361</v>
      </c>
      <c r="P2335" t="s">
        <v>8291</v>
      </c>
      <c r="Q2335" t="s">
        <v>8307</v>
      </c>
      <c r="R2335" s="10">
        <f t="shared" si="144"/>
        <v>41767.442013888889</v>
      </c>
      <c r="S2335" s="10">
        <f t="shared" si="145"/>
        <v>41788.534722222219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6"/>
        <v>101.95</v>
      </c>
      <c r="O2336" s="6">
        <f t="shared" si="147"/>
        <v>60.865671641791046</v>
      </c>
      <c r="P2336" t="s">
        <v>8291</v>
      </c>
      <c r="Q2336" t="s">
        <v>8307</v>
      </c>
      <c r="R2336" s="10">
        <f t="shared" si="144"/>
        <v>41918.461782407401</v>
      </c>
      <c r="S2336" s="10">
        <f t="shared" si="145"/>
        <v>41948.523611111108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6"/>
        <v>102.27200000000001</v>
      </c>
      <c r="O2337" s="6">
        <f t="shared" si="147"/>
        <v>115.69230769230769</v>
      </c>
      <c r="P2337" t="s">
        <v>8291</v>
      </c>
      <c r="Q2337" t="s">
        <v>8307</v>
      </c>
      <c r="R2337" s="10">
        <f t="shared" si="144"/>
        <v>41771.363923611112</v>
      </c>
      <c r="S2337" s="10">
        <f t="shared" si="145"/>
        <v>41801.363923611112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6"/>
        <v>520.73254999999995</v>
      </c>
      <c r="O2338" s="6">
        <f t="shared" si="147"/>
        <v>48.104623556581984</v>
      </c>
      <c r="P2338" t="s">
        <v>8291</v>
      </c>
      <c r="Q2338" t="s">
        <v>8307</v>
      </c>
      <c r="R2338" s="10">
        <f t="shared" si="144"/>
        <v>41666.716377314813</v>
      </c>
      <c r="S2338" s="10">
        <f t="shared" si="145"/>
        <v>41706.716377314813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6"/>
        <v>110.65833333333333</v>
      </c>
      <c r="O2339" s="6">
        <f t="shared" si="147"/>
        <v>74.184357541899445</v>
      </c>
      <c r="P2339" t="s">
        <v>8291</v>
      </c>
      <c r="Q2339" t="s">
        <v>8307</v>
      </c>
      <c r="R2339" s="10">
        <f t="shared" si="144"/>
        <v>41786.432210648149</v>
      </c>
      <c r="S2339" s="10">
        <f t="shared" si="145"/>
        <v>41816.432210648149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6"/>
        <v>101.14333333333335</v>
      </c>
      <c r="O2340" s="6">
        <f t="shared" si="147"/>
        <v>123.34552845528455</v>
      </c>
      <c r="P2340" t="s">
        <v>8291</v>
      </c>
      <c r="Q2340" t="s">
        <v>8307</v>
      </c>
      <c r="R2340" s="10">
        <f t="shared" si="144"/>
        <v>41789.688472222224</v>
      </c>
      <c r="S2340" s="10">
        <f t="shared" si="145"/>
        <v>41819.688472222224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6"/>
        <v>294.20799999999997</v>
      </c>
      <c r="O2341" s="6">
        <f t="shared" si="147"/>
        <v>66.623188405797094</v>
      </c>
      <c r="P2341" t="s">
        <v>8291</v>
      </c>
      <c r="Q2341" t="s">
        <v>8307</v>
      </c>
      <c r="R2341" s="10">
        <f t="shared" si="144"/>
        <v>42692.591539351844</v>
      </c>
      <c r="S2341" s="10">
        <f t="shared" si="145"/>
        <v>42723.124305555553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6"/>
        <v>105.77749999999999</v>
      </c>
      <c r="O2342" s="6">
        <f t="shared" si="147"/>
        <v>104.99007444168734</v>
      </c>
      <c r="P2342" t="s">
        <v>8291</v>
      </c>
      <c r="Q2342" t="s">
        <v>8307</v>
      </c>
      <c r="R2342" s="10">
        <f t="shared" si="144"/>
        <v>42643.434467592589</v>
      </c>
      <c r="S2342" s="10">
        <f t="shared" si="145"/>
        <v>42673.434467592589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6"/>
        <v>0</v>
      </c>
      <c r="O2343" s="6" t="e">
        <f t="shared" si="147"/>
        <v>#DIV/0!</v>
      </c>
      <c r="P2343" t="s">
        <v>8274</v>
      </c>
      <c r="Q2343" t="s">
        <v>8275</v>
      </c>
      <c r="R2343" s="10">
        <f t="shared" si="144"/>
        <v>42167.605370370373</v>
      </c>
      <c r="S2343" s="10">
        <f t="shared" si="145"/>
        <v>42197.605370370373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6"/>
        <v>0</v>
      </c>
      <c r="O2344" s="6" t="e">
        <f t="shared" si="147"/>
        <v>#DIV/0!</v>
      </c>
      <c r="P2344" t="s">
        <v>8274</v>
      </c>
      <c r="Q2344" t="s">
        <v>8275</v>
      </c>
      <c r="R2344" s="10">
        <f t="shared" si="144"/>
        <v>41897.49386574074</v>
      </c>
      <c r="S2344" s="10">
        <f t="shared" si="145"/>
        <v>41918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6"/>
        <v>3</v>
      </c>
      <c r="O2345" s="6">
        <f t="shared" si="147"/>
        <v>300</v>
      </c>
      <c r="P2345" t="s">
        <v>8274</v>
      </c>
      <c r="Q2345" t="s">
        <v>8275</v>
      </c>
      <c r="R2345" s="10">
        <f t="shared" si="144"/>
        <v>42327.616956018515</v>
      </c>
      <c r="S2345" s="10">
        <f t="shared" si="145"/>
        <v>42377.615972222215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6"/>
        <v>0.1</v>
      </c>
      <c r="O2346" s="6">
        <f t="shared" si="147"/>
        <v>1</v>
      </c>
      <c r="P2346" t="s">
        <v>8274</v>
      </c>
      <c r="Q2346" t="s">
        <v>8275</v>
      </c>
      <c r="R2346" s="10">
        <f t="shared" si="144"/>
        <v>42515.519317129627</v>
      </c>
      <c r="S2346" s="10">
        <f t="shared" si="145"/>
        <v>42545.519317129627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6"/>
        <v>0</v>
      </c>
      <c r="O2347" s="6" t="e">
        <f t="shared" si="147"/>
        <v>#DIV/0!</v>
      </c>
      <c r="P2347" t="s">
        <v>8274</v>
      </c>
      <c r="Q2347" t="s">
        <v>8275</v>
      </c>
      <c r="R2347" s="10">
        <f t="shared" si="144"/>
        <v>42059.79347222222</v>
      </c>
      <c r="S2347" s="10">
        <f t="shared" si="145"/>
        <v>42094.777083333327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6"/>
        <v>6.5000000000000002E-2</v>
      </c>
      <c r="O2348" s="6">
        <f t="shared" si="147"/>
        <v>13</v>
      </c>
      <c r="P2348" t="s">
        <v>8274</v>
      </c>
      <c r="Q2348" t="s">
        <v>8275</v>
      </c>
      <c r="R2348" s="10">
        <f t="shared" si="144"/>
        <v>42615.590636574074</v>
      </c>
      <c r="S2348" s="10">
        <f t="shared" si="145"/>
        <v>42660.590636574074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6"/>
        <v>1.5</v>
      </c>
      <c r="O2349" s="6">
        <f t="shared" si="147"/>
        <v>15</v>
      </c>
      <c r="P2349" t="s">
        <v>8274</v>
      </c>
      <c r="Q2349" t="s">
        <v>8275</v>
      </c>
      <c r="R2349" s="10">
        <f t="shared" si="144"/>
        <v>42577.39902777777</v>
      </c>
      <c r="S2349" s="10">
        <f t="shared" si="145"/>
        <v>42607.39902777777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6"/>
        <v>0.38571428571428573</v>
      </c>
      <c r="O2350" s="6">
        <f t="shared" si="147"/>
        <v>54</v>
      </c>
      <c r="P2350" t="s">
        <v>8274</v>
      </c>
      <c r="Q2350" t="s">
        <v>8275</v>
      </c>
      <c r="R2350" s="10">
        <f t="shared" si="144"/>
        <v>42360.723819444444</v>
      </c>
      <c r="S2350" s="10">
        <f t="shared" si="145"/>
        <v>42420.723819444444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6"/>
        <v>0</v>
      </c>
      <c r="O2351" s="6" t="e">
        <f t="shared" si="147"/>
        <v>#DIV/0!</v>
      </c>
      <c r="P2351" t="s">
        <v>8274</v>
      </c>
      <c r="Q2351" t="s">
        <v>8275</v>
      </c>
      <c r="R2351" s="10">
        <f t="shared" si="144"/>
        <v>42198.567453703705</v>
      </c>
      <c r="S2351" s="10">
        <f t="shared" si="145"/>
        <v>42227.567453703705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6"/>
        <v>0</v>
      </c>
      <c r="O2352" s="6" t="e">
        <f t="shared" si="147"/>
        <v>#DIV/0!</v>
      </c>
      <c r="P2352" t="s">
        <v>8274</v>
      </c>
      <c r="Q2352" t="s">
        <v>8275</v>
      </c>
      <c r="R2352" s="10">
        <f t="shared" si="144"/>
        <v>42708.633912037032</v>
      </c>
      <c r="S2352" s="10">
        <f t="shared" si="145"/>
        <v>42738.633912037032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6"/>
        <v>0.5714285714285714</v>
      </c>
      <c r="O2353" s="6">
        <f t="shared" si="147"/>
        <v>15.428571428571429</v>
      </c>
      <c r="P2353" t="s">
        <v>8274</v>
      </c>
      <c r="Q2353" t="s">
        <v>8275</v>
      </c>
      <c r="R2353" s="10">
        <f t="shared" si="144"/>
        <v>42093.892812500002</v>
      </c>
      <c r="S2353" s="10">
        <f t="shared" si="145"/>
        <v>42123.892812500002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6"/>
        <v>0</v>
      </c>
      <c r="O2354" s="6" t="e">
        <f t="shared" si="147"/>
        <v>#DIV/0!</v>
      </c>
      <c r="P2354" t="s">
        <v>8274</v>
      </c>
      <c r="Q2354" t="s">
        <v>8275</v>
      </c>
      <c r="R2354" s="10">
        <f t="shared" si="144"/>
        <v>42101.425370370365</v>
      </c>
      <c r="S2354" s="10">
        <f t="shared" si="145"/>
        <v>42161.425370370365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6"/>
        <v>0</v>
      </c>
      <c r="O2355" s="6" t="e">
        <f t="shared" si="147"/>
        <v>#DIV/0!</v>
      </c>
      <c r="P2355" t="s">
        <v>8274</v>
      </c>
      <c r="Q2355" t="s">
        <v>8275</v>
      </c>
      <c r="R2355" s="10">
        <f t="shared" si="144"/>
        <v>42103.467847222222</v>
      </c>
      <c r="S2355" s="10">
        <f t="shared" si="145"/>
        <v>42115.467847222222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6"/>
        <v>7.1428571428571425E-2</v>
      </c>
      <c r="O2356" s="6">
        <f t="shared" si="147"/>
        <v>25</v>
      </c>
      <c r="P2356" t="s">
        <v>8274</v>
      </c>
      <c r="Q2356" t="s">
        <v>8275</v>
      </c>
      <c r="R2356" s="10">
        <f t="shared" si="144"/>
        <v>41954.51458333333</v>
      </c>
      <c r="S2356" s="10">
        <f t="shared" si="145"/>
        <v>42014.51458333333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6"/>
        <v>0.6875</v>
      </c>
      <c r="O2357" s="6">
        <f t="shared" si="147"/>
        <v>27.5</v>
      </c>
      <c r="P2357" t="s">
        <v>8274</v>
      </c>
      <c r="Q2357" t="s">
        <v>8275</v>
      </c>
      <c r="R2357" s="10">
        <f t="shared" si="144"/>
        <v>42096.709907407407</v>
      </c>
      <c r="S2357" s="10">
        <f t="shared" si="145"/>
        <v>42126.709907407407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6"/>
        <v>0</v>
      </c>
      <c r="O2358" s="6" t="e">
        <f t="shared" si="147"/>
        <v>#DIV/0!</v>
      </c>
      <c r="P2358" t="s">
        <v>8274</v>
      </c>
      <c r="Q2358" t="s">
        <v>8275</v>
      </c>
      <c r="R2358" s="10">
        <f t="shared" si="144"/>
        <v>42130.575277777774</v>
      </c>
      <c r="S2358" s="10">
        <f t="shared" si="145"/>
        <v>42160.575277777774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6"/>
        <v>0</v>
      </c>
      <c r="O2359" s="6" t="e">
        <f t="shared" si="147"/>
        <v>#DIV/0!</v>
      </c>
      <c r="P2359" t="s">
        <v>8274</v>
      </c>
      <c r="Q2359" t="s">
        <v>8275</v>
      </c>
      <c r="R2359" s="10">
        <f t="shared" si="144"/>
        <v>42264.411782407406</v>
      </c>
      <c r="S2359" s="10">
        <f t="shared" si="145"/>
        <v>42294.411782407406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6"/>
        <v>0</v>
      </c>
      <c r="O2360" s="6" t="e">
        <f t="shared" si="147"/>
        <v>#DIV/0!</v>
      </c>
      <c r="P2360" t="s">
        <v>8274</v>
      </c>
      <c r="Q2360" t="s">
        <v>8275</v>
      </c>
      <c r="R2360" s="10">
        <f t="shared" si="144"/>
        <v>41978.722638888888</v>
      </c>
      <c r="S2360" s="10">
        <f t="shared" si="145"/>
        <v>42034.818749999999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6"/>
        <v>14.680000000000001</v>
      </c>
      <c r="O2361" s="6">
        <f t="shared" si="147"/>
        <v>367</v>
      </c>
      <c r="P2361" t="s">
        <v>8274</v>
      </c>
      <c r="Q2361" t="s">
        <v>8275</v>
      </c>
      <c r="R2361" s="10">
        <f t="shared" si="144"/>
        <v>42159.441249999996</v>
      </c>
      <c r="S2361" s="10">
        <f t="shared" si="145"/>
        <v>42219.441249999996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6"/>
        <v>0.04</v>
      </c>
      <c r="O2362" s="6">
        <f t="shared" si="147"/>
        <v>2</v>
      </c>
      <c r="P2362" t="s">
        <v>8274</v>
      </c>
      <c r="Q2362" t="s">
        <v>8275</v>
      </c>
      <c r="R2362" s="10">
        <f t="shared" si="144"/>
        <v>42377.498611111114</v>
      </c>
      <c r="S2362" s="10">
        <f t="shared" si="145"/>
        <v>42407.498611111114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6"/>
        <v>0</v>
      </c>
      <c r="O2363" s="6" t="e">
        <f t="shared" si="147"/>
        <v>#DIV/0!</v>
      </c>
      <c r="P2363" t="s">
        <v>8274</v>
      </c>
      <c r="Q2363" t="s">
        <v>8275</v>
      </c>
      <c r="R2363" s="10">
        <f t="shared" si="144"/>
        <v>42466.650555555556</v>
      </c>
      <c r="S2363" s="10">
        <f t="shared" si="145"/>
        <v>42490.708333333336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6"/>
        <v>28.571428571428569</v>
      </c>
      <c r="O2364" s="6">
        <f t="shared" si="147"/>
        <v>60</v>
      </c>
      <c r="P2364" t="s">
        <v>8274</v>
      </c>
      <c r="Q2364" t="s">
        <v>8275</v>
      </c>
      <c r="R2364" s="10">
        <f t="shared" si="144"/>
        <v>41954.47997685185</v>
      </c>
      <c r="S2364" s="10">
        <f t="shared" si="145"/>
        <v>41984.47997685185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6"/>
        <v>0</v>
      </c>
      <c r="O2365" s="6" t="e">
        <f t="shared" si="147"/>
        <v>#DIV/0!</v>
      </c>
      <c r="P2365" t="s">
        <v>8274</v>
      </c>
      <c r="Q2365" t="s">
        <v>8275</v>
      </c>
      <c r="R2365" s="10">
        <f t="shared" si="144"/>
        <v>42321.803240740737</v>
      </c>
      <c r="S2365" s="10">
        <f t="shared" si="145"/>
        <v>42366.803240740737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6"/>
        <v>0</v>
      </c>
      <c r="O2366" s="6" t="e">
        <f t="shared" si="147"/>
        <v>#DIV/0!</v>
      </c>
      <c r="P2366" t="s">
        <v>8274</v>
      </c>
      <c r="Q2366" t="s">
        <v>8275</v>
      </c>
      <c r="R2366" s="10">
        <f t="shared" si="144"/>
        <v>42248.726342592585</v>
      </c>
      <c r="S2366" s="10">
        <f t="shared" si="145"/>
        <v>42303.726342592585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6"/>
        <v>0</v>
      </c>
      <c r="O2367" s="6" t="e">
        <f t="shared" si="147"/>
        <v>#DIV/0!</v>
      </c>
      <c r="P2367" t="s">
        <v>8274</v>
      </c>
      <c r="Q2367" t="s">
        <v>8275</v>
      </c>
      <c r="R2367" s="10">
        <f t="shared" si="144"/>
        <v>42346.528067129628</v>
      </c>
      <c r="S2367" s="10">
        <f t="shared" si="145"/>
        <v>42386.749999999993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6"/>
        <v>10.52</v>
      </c>
      <c r="O2368" s="6">
        <f t="shared" si="147"/>
        <v>97.407407407407405</v>
      </c>
      <c r="P2368" t="s">
        <v>8274</v>
      </c>
      <c r="Q2368" t="s">
        <v>8275</v>
      </c>
      <c r="R2368" s="10">
        <f t="shared" si="144"/>
        <v>42268.323298611103</v>
      </c>
      <c r="S2368" s="10">
        <f t="shared" si="145"/>
        <v>42298.323298611103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6"/>
        <v>1.34</v>
      </c>
      <c r="O2369" s="6">
        <f t="shared" si="147"/>
        <v>47.857142857142854</v>
      </c>
      <c r="P2369" t="s">
        <v>8274</v>
      </c>
      <c r="Q2369" t="s">
        <v>8275</v>
      </c>
      <c r="R2369" s="10">
        <f t="shared" si="144"/>
        <v>42425.761759259258</v>
      </c>
      <c r="S2369" s="10">
        <f t="shared" si="145"/>
        <v>42485.720092592594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6"/>
        <v>0.25</v>
      </c>
      <c r="O2370" s="6">
        <f t="shared" si="147"/>
        <v>50</v>
      </c>
      <c r="P2370" t="s">
        <v>8274</v>
      </c>
      <c r="Q2370" t="s">
        <v>8275</v>
      </c>
      <c r="R2370" s="10">
        <f t="shared" ref="R2370:R2433" si="148">(J2370/86400)+25569+(-5/24)</f>
        <v>42063.513483796291</v>
      </c>
      <c r="S2370" s="10">
        <f t="shared" ref="S2370:S2433" si="149">(I2370/86400)+25569+(-5/24)</f>
        <v>42108.471817129626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50">E2371/D2371*100</f>
        <v>0</v>
      </c>
      <c r="O2371" s="6" t="e">
        <f t="shared" ref="O2371:O2434" si="151">E2371/L2371</f>
        <v>#DIV/0!</v>
      </c>
      <c r="P2371" t="s">
        <v>8274</v>
      </c>
      <c r="Q2371" t="s">
        <v>8275</v>
      </c>
      <c r="R2371" s="10">
        <f t="shared" si="148"/>
        <v>42380.60429398148</v>
      </c>
      <c r="S2371" s="10">
        <f t="shared" si="149"/>
        <v>42410.60429398148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50"/>
        <v>0.32800000000000001</v>
      </c>
      <c r="O2372" s="6">
        <f t="shared" si="151"/>
        <v>20.5</v>
      </c>
      <c r="P2372" t="s">
        <v>8274</v>
      </c>
      <c r="Q2372" t="s">
        <v>8275</v>
      </c>
      <c r="R2372" s="10">
        <f t="shared" si="148"/>
        <v>41960.980798611105</v>
      </c>
      <c r="S2372" s="10">
        <f t="shared" si="149"/>
        <v>41990.980798611105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50"/>
        <v>0</v>
      </c>
      <c r="O2373" s="6" t="e">
        <f t="shared" si="151"/>
        <v>#DIV/0!</v>
      </c>
      <c r="P2373" t="s">
        <v>8274</v>
      </c>
      <c r="Q2373" t="s">
        <v>8275</v>
      </c>
      <c r="R2373" s="10">
        <f t="shared" si="148"/>
        <v>42150.569398148145</v>
      </c>
      <c r="S2373" s="10">
        <f t="shared" si="149"/>
        <v>42180.569398148145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50"/>
        <v>3.2727272727272729</v>
      </c>
      <c r="O2374" s="6">
        <f t="shared" si="151"/>
        <v>30</v>
      </c>
      <c r="P2374" t="s">
        <v>8274</v>
      </c>
      <c r="Q2374" t="s">
        <v>8275</v>
      </c>
      <c r="R2374" s="10">
        <f t="shared" si="148"/>
        <v>42087.860775462956</v>
      </c>
      <c r="S2374" s="10">
        <f t="shared" si="149"/>
        <v>42117.860775462956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50"/>
        <v>5.8823529411764705E-3</v>
      </c>
      <c r="O2375" s="6">
        <f t="shared" si="151"/>
        <v>50</v>
      </c>
      <c r="P2375" t="s">
        <v>8274</v>
      </c>
      <c r="Q2375" t="s">
        <v>8275</v>
      </c>
      <c r="R2375" s="10">
        <f t="shared" si="148"/>
        <v>42215.453981481478</v>
      </c>
      <c r="S2375" s="10">
        <f t="shared" si="149"/>
        <v>42245.453981481478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50"/>
        <v>4.5454545454545456E-2</v>
      </c>
      <c r="O2376" s="6">
        <f t="shared" si="151"/>
        <v>10</v>
      </c>
      <c r="P2376" t="s">
        <v>8274</v>
      </c>
      <c r="Q2376" t="s">
        <v>8275</v>
      </c>
      <c r="R2376" s="10">
        <f t="shared" si="148"/>
        <v>42017.634953703702</v>
      </c>
      <c r="S2376" s="10">
        <f t="shared" si="149"/>
        <v>42047.634953703702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50"/>
        <v>0</v>
      </c>
      <c r="O2377" s="6" t="e">
        <f t="shared" si="151"/>
        <v>#DIV/0!</v>
      </c>
      <c r="P2377" t="s">
        <v>8274</v>
      </c>
      <c r="Q2377" t="s">
        <v>8275</v>
      </c>
      <c r="R2377" s="10">
        <f t="shared" si="148"/>
        <v>42592.627743055556</v>
      </c>
      <c r="S2377" s="10">
        <f t="shared" si="149"/>
        <v>42622.627743055556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50"/>
        <v>10.877666666666666</v>
      </c>
      <c r="O2378" s="6">
        <f t="shared" si="151"/>
        <v>81.582499999999996</v>
      </c>
      <c r="P2378" t="s">
        <v>8274</v>
      </c>
      <c r="Q2378" t="s">
        <v>8275</v>
      </c>
      <c r="R2378" s="10">
        <f t="shared" si="148"/>
        <v>42318.717199074068</v>
      </c>
      <c r="S2378" s="10">
        <f t="shared" si="149"/>
        <v>42348.717199074068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50"/>
        <v>0</v>
      </c>
      <c r="O2379" s="6" t="e">
        <f t="shared" si="151"/>
        <v>#DIV/0!</v>
      </c>
      <c r="P2379" t="s">
        <v>8274</v>
      </c>
      <c r="Q2379" t="s">
        <v>8275</v>
      </c>
      <c r="R2379" s="10">
        <f t="shared" si="148"/>
        <v>42669.661840277775</v>
      </c>
      <c r="S2379" s="10">
        <f t="shared" si="149"/>
        <v>42699.703506944446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50"/>
        <v>0</v>
      </c>
      <c r="O2380" s="6" t="e">
        <f t="shared" si="151"/>
        <v>#DIV/0!</v>
      </c>
      <c r="P2380" t="s">
        <v>8274</v>
      </c>
      <c r="Q2380" t="s">
        <v>8275</v>
      </c>
      <c r="R2380" s="10">
        <f t="shared" si="148"/>
        <v>42212.804745370369</v>
      </c>
      <c r="S2380" s="10">
        <f t="shared" si="149"/>
        <v>42241.804745370369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50"/>
        <v>0</v>
      </c>
      <c r="O2381" s="6" t="e">
        <f t="shared" si="151"/>
        <v>#DIV/0!</v>
      </c>
      <c r="P2381" t="s">
        <v>8274</v>
      </c>
      <c r="Q2381" t="s">
        <v>8275</v>
      </c>
      <c r="R2381" s="10">
        <f t="shared" si="148"/>
        <v>42236.808055555557</v>
      </c>
      <c r="S2381" s="10">
        <f t="shared" si="149"/>
        <v>42281.808055555557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50"/>
        <v>0.36666666666666664</v>
      </c>
      <c r="O2382" s="6">
        <f t="shared" si="151"/>
        <v>18.333333333333332</v>
      </c>
      <c r="P2382" t="s">
        <v>8274</v>
      </c>
      <c r="Q2382" t="s">
        <v>8275</v>
      </c>
      <c r="R2382" s="10">
        <f t="shared" si="148"/>
        <v>42248.584976851846</v>
      </c>
      <c r="S2382" s="10">
        <f t="shared" si="149"/>
        <v>42278.584976851846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50"/>
        <v>1.8193398957730169</v>
      </c>
      <c r="O2383" s="6">
        <f t="shared" si="151"/>
        <v>224.42857142857142</v>
      </c>
      <c r="P2383" t="s">
        <v>8274</v>
      </c>
      <c r="Q2383" t="s">
        <v>8275</v>
      </c>
      <c r="R2383" s="10">
        <f t="shared" si="148"/>
        <v>42074.727407407401</v>
      </c>
      <c r="S2383" s="10">
        <f t="shared" si="149"/>
        <v>42104.727407407401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50"/>
        <v>2.5</v>
      </c>
      <c r="O2384" s="6">
        <f t="shared" si="151"/>
        <v>37.5</v>
      </c>
      <c r="P2384" t="s">
        <v>8274</v>
      </c>
      <c r="Q2384" t="s">
        <v>8275</v>
      </c>
      <c r="R2384" s="10">
        <f t="shared" si="148"/>
        <v>42194.979201388887</v>
      </c>
      <c r="S2384" s="10">
        <f t="shared" si="149"/>
        <v>42219.979201388887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50"/>
        <v>4.3499999999999996</v>
      </c>
      <c r="O2385" s="6">
        <f t="shared" si="151"/>
        <v>145</v>
      </c>
      <c r="P2385" t="s">
        <v>8274</v>
      </c>
      <c r="Q2385" t="s">
        <v>8275</v>
      </c>
      <c r="R2385" s="10">
        <f t="shared" si="148"/>
        <v>42026.848460648143</v>
      </c>
      <c r="S2385" s="10">
        <f t="shared" si="149"/>
        <v>42056.848460648143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50"/>
        <v>0.8</v>
      </c>
      <c r="O2386" s="6">
        <f t="shared" si="151"/>
        <v>1</v>
      </c>
      <c r="P2386" t="s">
        <v>8274</v>
      </c>
      <c r="Q2386" t="s">
        <v>8275</v>
      </c>
      <c r="R2386" s="10">
        <f t="shared" si="148"/>
        <v>41926.859293981477</v>
      </c>
      <c r="S2386" s="10">
        <f t="shared" si="149"/>
        <v>41956.900960648149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50"/>
        <v>1.2123076923076923</v>
      </c>
      <c r="O2387" s="6">
        <f t="shared" si="151"/>
        <v>112.57142857142857</v>
      </c>
      <c r="P2387" t="s">
        <v>8274</v>
      </c>
      <c r="Q2387" t="s">
        <v>8275</v>
      </c>
      <c r="R2387" s="10">
        <f t="shared" si="148"/>
        <v>42191.493425925924</v>
      </c>
      <c r="S2387" s="10">
        <f t="shared" si="149"/>
        <v>42221.493425925924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50"/>
        <v>0</v>
      </c>
      <c r="O2388" s="6" t="e">
        <f t="shared" si="151"/>
        <v>#DIV/0!</v>
      </c>
      <c r="P2388" t="s">
        <v>8274</v>
      </c>
      <c r="Q2388" t="s">
        <v>8275</v>
      </c>
      <c r="R2388" s="10">
        <f t="shared" si="148"/>
        <v>41954.629907407405</v>
      </c>
      <c r="S2388" s="10">
        <f t="shared" si="149"/>
        <v>42014.629907407405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50"/>
        <v>0.68399999999999994</v>
      </c>
      <c r="O2389" s="6">
        <f t="shared" si="151"/>
        <v>342</v>
      </c>
      <c r="P2389" t="s">
        <v>8274</v>
      </c>
      <c r="Q2389" t="s">
        <v>8275</v>
      </c>
      <c r="R2389" s="10">
        <f t="shared" si="148"/>
        <v>42528.418287037035</v>
      </c>
      <c r="S2389" s="10">
        <f t="shared" si="149"/>
        <v>42573.418287037035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50"/>
        <v>1.2513513513513512</v>
      </c>
      <c r="O2390" s="6">
        <f t="shared" si="151"/>
        <v>57.875</v>
      </c>
      <c r="P2390" t="s">
        <v>8274</v>
      </c>
      <c r="Q2390" t="s">
        <v>8275</v>
      </c>
      <c r="R2390" s="10">
        <f t="shared" si="148"/>
        <v>41989.645358796297</v>
      </c>
      <c r="S2390" s="10">
        <f t="shared" si="149"/>
        <v>42019.603472222218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50"/>
        <v>0.1875</v>
      </c>
      <c r="O2391" s="6">
        <f t="shared" si="151"/>
        <v>30</v>
      </c>
      <c r="P2391" t="s">
        <v>8274</v>
      </c>
      <c r="Q2391" t="s">
        <v>8275</v>
      </c>
      <c r="R2391" s="10">
        <f t="shared" si="148"/>
        <v>42179.445046296292</v>
      </c>
      <c r="S2391" s="10">
        <f t="shared" si="149"/>
        <v>42210.707638888889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50"/>
        <v>0</v>
      </c>
      <c r="O2392" s="6" t="e">
        <f t="shared" si="151"/>
        <v>#DIV/0!</v>
      </c>
      <c r="P2392" t="s">
        <v>8274</v>
      </c>
      <c r="Q2392" t="s">
        <v>8275</v>
      </c>
      <c r="R2392" s="10">
        <f t="shared" si="148"/>
        <v>41968.053981481477</v>
      </c>
      <c r="S2392" s="10">
        <f t="shared" si="149"/>
        <v>42008.053981481477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50"/>
        <v>0.125</v>
      </c>
      <c r="O2393" s="6">
        <f t="shared" si="151"/>
        <v>25</v>
      </c>
      <c r="P2393" t="s">
        <v>8274</v>
      </c>
      <c r="Q2393" t="s">
        <v>8275</v>
      </c>
      <c r="R2393" s="10">
        <f t="shared" si="148"/>
        <v>42064.586157407401</v>
      </c>
      <c r="S2393" s="10">
        <f t="shared" si="149"/>
        <v>42094.544490740744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50"/>
        <v>0</v>
      </c>
      <c r="O2394" s="6" t="e">
        <f t="shared" si="151"/>
        <v>#DIV/0!</v>
      </c>
      <c r="P2394" t="s">
        <v>8274</v>
      </c>
      <c r="Q2394" t="s">
        <v>8275</v>
      </c>
      <c r="R2394" s="10">
        <f t="shared" si="148"/>
        <v>42275.912303240737</v>
      </c>
      <c r="S2394" s="10">
        <f t="shared" si="149"/>
        <v>42305.912303240737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50"/>
        <v>0.05</v>
      </c>
      <c r="O2395" s="6">
        <f t="shared" si="151"/>
        <v>50</v>
      </c>
      <c r="P2395" t="s">
        <v>8274</v>
      </c>
      <c r="Q2395" t="s">
        <v>8275</v>
      </c>
      <c r="R2395" s="10">
        <f t="shared" si="148"/>
        <v>42194.440011574072</v>
      </c>
      <c r="S2395" s="10">
        <f t="shared" si="149"/>
        <v>42224.440011574072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50"/>
        <v>0.06</v>
      </c>
      <c r="O2396" s="6">
        <f t="shared" si="151"/>
        <v>1.5</v>
      </c>
      <c r="P2396" t="s">
        <v>8274</v>
      </c>
      <c r="Q2396" t="s">
        <v>8275</v>
      </c>
      <c r="R2396" s="10">
        <f t="shared" si="148"/>
        <v>42031.15385416666</v>
      </c>
      <c r="S2396" s="10">
        <f t="shared" si="149"/>
        <v>42061.15385416666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50"/>
        <v>0</v>
      </c>
      <c r="O2397" s="6" t="e">
        <f t="shared" si="151"/>
        <v>#DIV/0!</v>
      </c>
      <c r="P2397" t="s">
        <v>8274</v>
      </c>
      <c r="Q2397" t="s">
        <v>8275</v>
      </c>
      <c r="R2397" s="10">
        <f t="shared" si="148"/>
        <v>42716.913043981483</v>
      </c>
      <c r="S2397" s="10">
        <f t="shared" si="149"/>
        <v>42745.164583333331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50"/>
        <v>0.2</v>
      </c>
      <c r="O2398" s="6">
        <f t="shared" si="151"/>
        <v>10</v>
      </c>
      <c r="P2398" t="s">
        <v>8274</v>
      </c>
      <c r="Q2398" t="s">
        <v>8275</v>
      </c>
      <c r="R2398" s="10">
        <f t="shared" si="148"/>
        <v>42262.640717592592</v>
      </c>
      <c r="S2398" s="10">
        <f t="shared" si="149"/>
        <v>42292.640717592592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50"/>
        <v>0</v>
      </c>
      <c r="O2399" s="6" t="e">
        <f t="shared" si="151"/>
        <v>#DIV/0!</v>
      </c>
      <c r="P2399" t="s">
        <v>8274</v>
      </c>
      <c r="Q2399" t="s">
        <v>8275</v>
      </c>
      <c r="R2399" s="10">
        <f t="shared" si="148"/>
        <v>41976.676574074074</v>
      </c>
      <c r="S2399" s="10">
        <f t="shared" si="149"/>
        <v>42006.676574074074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50"/>
        <v>0</v>
      </c>
      <c r="O2400" s="6" t="e">
        <f t="shared" si="151"/>
        <v>#DIV/0!</v>
      </c>
      <c r="P2400" t="s">
        <v>8274</v>
      </c>
      <c r="Q2400" t="s">
        <v>8275</v>
      </c>
      <c r="R2400" s="10">
        <f t="shared" si="148"/>
        <v>42157.708148148151</v>
      </c>
      <c r="S2400" s="10">
        <f t="shared" si="149"/>
        <v>42187.708148148151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50"/>
        <v>0</v>
      </c>
      <c r="O2401" s="6" t="e">
        <f t="shared" si="151"/>
        <v>#DIV/0!</v>
      </c>
      <c r="P2401" t="s">
        <v>8274</v>
      </c>
      <c r="Q2401" t="s">
        <v>8275</v>
      </c>
      <c r="R2401" s="10">
        <f t="shared" si="148"/>
        <v>41956.644745370366</v>
      </c>
      <c r="S2401" s="10">
        <f t="shared" si="149"/>
        <v>41991.644745370366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50"/>
        <v>0</v>
      </c>
      <c r="O2402" s="6" t="e">
        <f t="shared" si="151"/>
        <v>#DIV/0!</v>
      </c>
      <c r="P2402" t="s">
        <v>8274</v>
      </c>
      <c r="Q2402" t="s">
        <v>8275</v>
      </c>
      <c r="R2402" s="10">
        <f t="shared" si="148"/>
        <v>42444.059768518513</v>
      </c>
      <c r="S2402" s="10">
        <f t="shared" si="149"/>
        <v>42474.059768518513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50"/>
        <v>0.71785714285714286</v>
      </c>
      <c r="O2403" s="6">
        <f t="shared" si="151"/>
        <v>22.333333333333332</v>
      </c>
      <c r="P2403" t="s">
        <v>8291</v>
      </c>
      <c r="Q2403" t="s">
        <v>8292</v>
      </c>
      <c r="R2403" s="10">
        <f t="shared" si="148"/>
        <v>42374.614537037036</v>
      </c>
      <c r="S2403" s="10">
        <f t="shared" si="149"/>
        <v>42434.614537037036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50"/>
        <v>0.43333333333333329</v>
      </c>
      <c r="O2404" s="6">
        <f t="shared" si="151"/>
        <v>52</v>
      </c>
      <c r="P2404" t="s">
        <v>8291</v>
      </c>
      <c r="Q2404" t="s">
        <v>8292</v>
      </c>
      <c r="R2404" s="10">
        <f t="shared" si="148"/>
        <v>42107.47142361111</v>
      </c>
      <c r="S2404" s="10">
        <f t="shared" si="149"/>
        <v>42137.47142361111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50"/>
        <v>16.833333333333332</v>
      </c>
      <c r="O2405" s="6">
        <f t="shared" si="151"/>
        <v>16.833333333333332</v>
      </c>
      <c r="P2405" t="s">
        <v>8291</v>
      </c>
      <c r="Q2405" t="s">
        <v>8292</v>
      </c>
      <c r="R2405" s="10">
        <f t="shared" si="148"/>
        <v>42399.67428240741</v>
      </c>
      <c r="S2405" s="10">
        <f t="shared" si="149"/>
        <v>42459.632615740738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50"/>
        <v>0</v>
      </c>
      <c r="O2406" s="6" t="e">
        <f t="shared" si="151"/>
        <v>#DIV/0!</v>
      </c>
      <c r="P2406" t="s">
        <v>8291</v>
      </c>
      <c r="Q2406" t="s">
        <v>8292</v>
      </c>
      <c r="R2406" s="10">
        <f t="shared" si="148"/>
        <v>42341.831099537034</v>
      </c>
      <c r="S2406" s="10">
        <f t="shared" si="149"/>
        <v>42371.831099537034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50"/>
        <v>22.52</v>
      </c>
      <c r="O2407" s="6">
        <f t="shared" si="151"/>
        <v>56.3</v>
      </c>
      <c r="P2407" t="s">
        <v>8291</v>
      </c>
      <c r="Q2407" t="s">
        <v>8292</v>
      </c>
      <c r="R2407" s="10">
        <f t="shared" si="148"/>
        <v>42595.377025462956</v>
      </c>
      <c r="S2407" s="10">
        <f t="shared" si="149"/>
        <v>42616.377025462956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50"/>
        <v>41.384615384615387</v>
      </c>
      <c r="O2408" s="6">
        <f t="shared" si="151"/>
        <v>84.0625</v>
      </c>
      <c r="P2408" t="s">
        <v>8291</v>
      </c>
      <c r="Q2408" t="s">
        <v>8292</v>
      </c>
      <c r="R2408" s="10">
        <f t="shared" si="148"/>
        <v>41982.902662037035</v>
      </c>
      <c r="S2408" s="10">
        <f t="shared" si="149"/>
        <v>42022.902662037035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50"/>
        <v>25.259090909090908</v>
      </c>
      <c r="O2409" s="6">
        <f t="shared" si="151"/>
        <v>168.39393939393941</v>
      </c>
      <c r="P2409" t="s">
        <v>8291</v>
      </c>
      <c r="Q2409" t="s">
        <v>8292</v>
      </c>
      <c r="R2409" s="10">
        <f t="shared" si="148"/>
        <v>42082.367222222216</v>
      </c>
      <c r="S2409" s="10">
        <f t="shared" si="149"/>
        <v>42105.041666666664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50"/>
        <v>0.2</v>
      </c>
      <c r="O2410" s="6">
        <f t="shared" si="151"/>
        <v>15</v>
      </c>
      <c r="P2410" t="s">
        <v>8291</v>
      </c>
      <c r="Q2410" t="s">
        <v>8292</v>
      </c>
      <c r="R2410" s="10">
        <f t="shared" si="148"/>
        <v>41918.93237268518</v>
      </c>
      <c r="S2410" s="10">
        <f t="shared" si="149"/>
        <v>41948.974039351851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50"/>
        <v>1.8399999999999999</v>
      </c>
      <c r="O2411" s="6">
        <f t="shared" si="151"/>
        <v>76.666666666666671</v>
      </c>
      <c r="P2411" t="s">
        <v>8291</v>
      </c>
      <c r="Q2411" t="s">
        <v>8292</v>
      </c>
      <c r="R2411" s="10">
        <f t="shared" si="148"/>
        <v>42204.667534722219</v>
      </c>
      <c r="S2411" s="10">
        <f t="shared" si="149"/>
        <v>42234.667534722219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50"/>
        <v>0</v>
      </c>
      <c r="O2412" s="6" t="e">
        <f t="shared" si="151"/>
        <v>#DIV/0!</v>
      </c>
      <c r="P2412" t="s">
        <v>8291</v>
      </c>
      <c r="Q2412" t="s">
        <v>8292</v>
      </c>
      <c r="R2412" s="10">
        <f t="shared" si="148"/>
        <v>42224.199942129628</v>
      </c>
      <c r="S2412" s="10">
        <f t="shared" si="149"/>
        <v>42254.199942129628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50"/>
        <v>0.60399999999999998</v>
      </c>
      <c r="O2413" s="6">
        <f t="shared" si="151"/>
        <v>50.333333333333336</v>
      </c>
      <c r="P2413" t="s">
        <v>8291</v>
      </c>
      <c r="Q2413" t="s">
        <v>8292</v>
      </c>
      <c r="R2413" s="10">
        <f t="shared" si="148"/>
        <v>42211.524097222216</v>
      </c>
      <c r="S2413" s="10">
        <f t="shared" si="149"/>
        <v>42241.524097222216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50"/>
        <v>0</v>
      </c>
      <c r="O2414" s="6" t="e">
        <f t="shared" si="151"/>
        <v>#DIV/0!</v>
      </c>
      <c r="P2414" t="s">
        <v>8291</v>
      </c>
      <c r="Q2414" t="s">
        <v>8292</v>
      </c>
      <c r="R2414" s="10">
        <f t="shared" si="148"/>
        <v>42655.528622685182</v>
      </c>
      <c r="S2414" s="10">
        <f t="shared" si="149"/>
        <v>42700.570289351854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50"/>
        <v>0.83333333333333337</v>
      </c>
      <c r="O2415" s="6">
        <f t="shared" si="151"/>
        <v>8.3333333333333339</v>
      </c>
      <c r="P2415" t="s">
        <v>8291</v>
      </c>
      <c r="Q2415" t="s">
        <v>8292</v>
      </c>
      <c r="R2415" s="10">
        <f t="shared" si="148"/>
        <v>41759.901412037034</v>
      </c>
      <c r="S2415" s="10">
        <f t="shared" si="149"/>
        <v>41790.770833333328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50"/>
        <v>3.0666666666666664</v>
      </c>
      <c r="O2416" s="6">
        <f t="shared" si="151"/>
        <v>35.384615384615387</v>
      </c>
      <c r="P2416" t="s">
        <v>8291</v>
      </c>
      <c r="Q2416" t="s">
        <v>8292</v>
      </c>
      <c r="R2416" s="10">
        <f t="shared" si="148"/>
        <v>42198.486805555549</v>
      </c>
      <c r="S2416" s="10">
        <f t="shared" si="149"/>
        <v>42237.957638888889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50"/>
        <v>0.55833333333333335</v>
      </c>
      <c r="O2417" s="6">
        <f t="shared" si="151"/>
        <v>55.833333333333336</v>
      </c>
      <c r="P2417" t="s">
        <v>8291</v>
      </c>
      <c r="Q2417" t="s">
        <v>8292</v>
      </c>
      <c r="R2417" s="10">
        <f t="shared" si="148"/>
        <v>42536.654467592591</v>
      </c>
      <c r="S2417" s="10">
        <f t="shared" si="149"/>
        <v>42566.654467592591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50"/>
        <v>2.5000000000000001E-2</v>
      </c>
      <c r="O2418" s="6">
        <f t="shared" si="151"/>
        <v>5</v>
      </c>
      <c r="P2418" t="s">
        <v>8291</v>
      </c>
      <c r="Q2418" t="s">
        <v>8292</v>
      </c>
      <c r="R2418" s="10">
        <f t="shared" si="148"/>
        <v>42019.529432870368</v>
      </c>
      <c r="S2418" s="10">
        <f t="shared" si="149"/>
        <v>42077.416666666664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50"/>
        <v>0</v>
      </c>
      <c r="O2419" s="6" t="e">
        <f t="shared" si="151"/>
        <v>#DIV/0!</v>
      </c>
      <c r="P2419" t="s">
        <v>8291</v>
      </c>
      <c r="Q2419" t="s">
        <v>8292</v>
      </c>
      <c r="R2419" s="10">
        <f t="shared" si="148"/>
        <v>41831.675775462958</v>
      </c>
      <c r="S2419" s="10">
        <f t="shared" si="149"/>
        <v>41861.675775462958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50"/>
        <v>0.02</v>
      </c>
      <c r="O2420" s="6">
        <f t="shared" si="151"/>
        <v>1</v>
      </c>
      <c r="P2420" t="s">
        <v>8291</v>
      </c>
      <c r="Q2420" t="s">
        <v>8292</v>
      </c>
      <c r="R2420" s="10">
        <f t="shared" si="148"/>
        <v>42027.648657407401</v>
      </c>
      <c r="S2420" s="10">
        <f t="shared" si="149"/>
        <v>42087.606990740744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50"/>
        <v>0</v>
      </c>
      <c r="O2421" s="6" t="e">
        <f t="shared" si="151"/>
        <v>#DIV/0!</v>
      </c>
      <c r="P2421" t="s">
        <v>8291</v>
      </c>
      <c r="Q2421" t="s">
        <v>8292</v>
      </c>
      <c r="R2421" s="10">
        <f t="shared" si="148"/>
        <v>41993.529965277776</v>
      </c>
      <c r="S2421" s="10">
        <f t="shared" si="149"/>
        <v>42053.529965277776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50"/>
        <v>14.825133372851216</v>
      </c>
      <c r="O2422" s="6">
        <f t="shared" si="151"/>
        <v>69.472222222222229</v>
      </c>
      <c r="P2422" t="s">
        <v>8291</v>
      </c>
      <c r="Q2422" t="s">
        <v>8292</v>
      </c>
      <c r="R2422" s="10">
        <f t="shared" si="148"/>
        <v>41892.820543981477</v>
      </c>
      <c r="S2422" s="10">
        <f t="shared" si="149"/>
        <v>41952.862210648142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50"/>
        <v>1.6666666666666666E-2</v>
      </c>
      <c r="O2423" s="6">
        <f t="shared" si="151"/>
        <v>1</v>
      </c>
      <c r="P2423" t="s">
        <v>8291</v>
      </c>
      <c r="Q2423" t="s">
        <v>8292</v>
      </c>
      <c r="R2423" s="10">
        <f t="shared" si="148"/>
        <v>42026.479120370372</v>
      </c>
      <c r="S2423" s="10">
        <f t="shared" si="149"/>
        <v>42056.479120370372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50"/>
        <v>0.2</v>
      </c>
      <c r="O2424" s="6">
        <f t="shared" si="151"/>
        <v>1</v>
      </c>
      <c r="P2424" t="s">
        <v>8291</v>
      </c>
      <c r="Q2424" t="s">
        <v>8292</v>
      </c>
      <c r="R2424" s="10">
        <f t="shared" si="148"/>
        <v>42044.516620370363</v>
      </c>
      <c r="S2424" s="10">
        <f t="shared" si="149"/>
        <v>42074.474953703706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50"/>
        <v>1.3333333333333334E-2</v>
      </c>
      <c r="O2425" s="6">
        <f t="shared" si="151"/>
        <v>8</v>
      </c>
      <c r="P2425" t="s">
        <v>8291</v>
      </c>
      <c r="Q2425" t="s">
        <v>8292</v>
      </c>
      <c r="R2425" s="10">
        <f t="shared" si="148"/>
        <v>41974.496412037035</v>
      </c>
      <c r="S2425" s="10">
        <f t="shared" si="149"/>
        <v>42004.496412037035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50"/>
        <v>1.24</v>
      </c>
      <c r="O2426" s="6">
        <f t="shared" si="151"/>
        <v>34.444444444444443</v>
      </c>
      <c r="P2426" t="s">
        <v>8291</v>
      </c>
      <c r="Q2426" t="s">
        <v>8292</v>
      </c>
      <c r="R2426" s="10">
        <f t="shared" si="148"/>
        <v>41909.684120370366</v>
      </c>
      <c r="S2426" s="10">
        <f t="shared" si="149"/>
        <v>41939.684120370366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50"/>
        <v>2.8571428571428574E-2</v>
      </c>
      <c r="O2427" s="6">
        <f t="shared" si="151"/>
        <v>1</v>
      </c>
      <c r="P2427" t="s">
        <v>8291</v>
      </c>
      <c r="Q2427" t="s">
        <v>8292</v>
      </c>
      <c r="R2427" s="10">
        <f t="shared" si="148"/>
        <v>42502.705428240741</v>
      </c>
      <c r="S2427" s="10">
        <f t="shared" si="149"/>
        <v>42517.711111111108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50"/>
        <v>0</v>
      </c>
      <c r="O2428" s="6" t="e">
        <f t="shared" si="151"/>
        <v>#DIV/0!</v>
      </c>
      <c r="P2428" t="s">
        <v>8291</v>
      </c>
      <c r="Q2428" t="s">
        <v>8292</v>
      </c>
      <c r="R2428" s="10">
        <f t="shared" si="148"/>
        <v>42163.961712962962</v>
      </c>
      <c r="S2428" s="10">
        <f t="shared" si="149"/>
        <v>42223.961712962962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50"/>
        <v>2E-3</v>
      </c>
      <c r="O2429" s="6">
        <f t="shared" si="151"/>
        <v>1</v>
      </c>
      <c r="P2429" t="s">
        <v>8291</v>
      </c>
      <c r="Q2429" t="s">
        <v>8292</v>
      </c>
      <c r="R2429" s="10">
        <f t="shared" si="148"/>
        <v>42412.110335648147</v>
      </c>
      <c r="S2429" s="10">
        <f t="shared" si="149"/>
        <v>42452.068668981483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50"/>
        <v>2.8571428571428571E-3</v>
      </c>
      <c r="O2430" s="6">
        <f t="shared" si="151"/>
        <v>1</v>
      </c>
      <c r="P2430" t="s">
        <v>8291</v>
      </c>
      <c r="Q2430" t="s">
        <v>8292</v>
      </c>
      <c r="R2430" s="10">
        <f t="shared" si="148"/>
        <v>42045.575821759259</v>
      </c>
      <c r="S2430" s="10">
        <f t="shared" si="149"/>
        <v>42075.534155092588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50"/>
        <v>1.4321428571428572</v>
      </c>
      <c r="O2431" s="6">
        <f t="shared" si="151"/>
        <v>501.25</v>
      </c>
      <c r="P2431" t="s">
        <v>8291</v>
      </c>
      <c r="Q2431" t="s">
        <v>8292</v>
      </c>
      <c r="R2431" s="10">
        <f t="shared" si="148"/>
        <v>42734.670902777776</v>
      </c>
      <c r="S2431" s="10">
        <f t="shared" si="149"/>
        <v>42771.488888888889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50"/>
        <v>0.70000000000000007</v>
      </c>
      <c r="O2432" s="6">
        <f t="shared" si="151"/>
        <v>10.5</v>
      </c>
      <c r="P2432" t="s">
        <v>8291</v>
      </c>
      <c r="Q2432" t="s">
        <v>8292</v>
      </c>
      <c r="R2432" s="10">
        <f t="shared" si="148"/>
        <v>42381.922499999993</v>
      </c>
      <c r="S2432" s="10">
        <f t="shared" si="149"/>
        <v>42411.922499999993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50"/>
        <v>2E-3</v>
      </c>
      <c r="O2433" s="6">
        <f t="shared" si="151"/>
        <v>1</v>
      </c>
      <c r="P2433" t="s">
        <v>8291</v>
      </c>
      <c r="Q2433" t="s">
        <v>8292</v>
      </c>
      <c r="R2433" s="10">
        <f t="shared" si="148"/>
        <v>42488.891354166662</v>
      </c>
      <c r="S2433" s="10">
        <f t="shared" si="149"/>
        <v>42548.891354166662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50"/>
        <v>1.4285714285714287E-2</v>
      </c>
      <c r="O2434" s="6">
        <f t="shared" si="151"/>
        <v>1</v>
      </c>
      <c r="P2434" t="s">
        <v>8291</v>
      </c>
      <c r="Q2434" t="s">
        <v>8292</v>
      </c>
      <c r="R2434" s="10">
        <f t="shared" ref="R2434:R2497" si="152">(J2434/86400)+25569+(-5/24)</f>
        <v>42041.010381944441</v>
      </c>
      <c r="S2434" s="10">
        <f t="shared" ref="S2434:S2497" si="153">(I2434/86400)+25569+(-5/24)</f>
        <v>42071.010381944441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4">E2435/D2435*100</f>
        <v>0</v>
      </c>
      <c r="O2435" s="6" t="e">
        <f t="shared" ref="O2435:O2498" si="155">E2435/L2435</f>
        <v>#DIV/0!</v>
      </c>
      <c r="P2435" t="s">
        <v>8291</v>
      </c>
      <c r="Q2435" t="s">
        <v>8292</v>
      </c>
      <c r="R2435" s="10">
        <f t="shared" si="152"/>
        <v>42397.691469907404</v>
      </c>
      <c r="S2435" s="10">
        <f t="shared" si="153"/>
        <v>42427.691469907404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4"/>
        <v>0.13</v>
      </c>
      <c r="O2436" s="6">
        <f t="shared" si="155"/>
        <v>13</v>
      </c>
      <c r="P2436" t="s">
        <v>8291</v>
      </c>
      <c r="Q2436" t="s">
        <v>8292</v>
      </c>
      <c r="R2436" s="10">
        <f t="shared" si="152"/>
        <v>42179.977708333332</v>
      </c>
      <c r="S2436" s="10">
        <f t="shared" si="153"/>
        <v>42219.977708333332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4"/>
        <v>0.48960000000000004</v>
      </c>
      <c r="O2437" s="6">
        <f t="shared" si="155"/>
        <v>306</v>
      </c>
      <c r="P2437" t="s">
        <v>8291</v>
      </c>
      <c r="Q2437" t="s">
        <v>8292</v>
      </c>
      <c r="R2437" s="10">
        <f t="shared" si="152"/>
        <v>42252.069282407407</v>
      </c>
      <c r="S2437" s="10">
        <f t="shared" si="153"/>
        <v>42282.069282407407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4"/>
        <v>3.8461538461538464E-2</v>
      </c>
      <c r="O2438" s="6">
        <f t="shared" si="155"/>
        <v>22.5</v>
      </c>
      <c r="P2438" t="s">
        <v>8291</v>
      </c>
      <c r="Q2438" t="s">
        <v>8292</v>
      </c>
      <c r="R2438" s="10">
        <f t="shared" si="152"/>
        <v>42338.407060185178</v>
      </c>
      <c r="S2438" s="10">
        <f t="shared" si="153"/>
        <v>42398.407060185178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4"/>
        <v>0</v>
      </c>
      <c r="O2439" s="6" t="e">
        <f t="shared" si="155"/>
        <v>#DIV/0!</v>
      </c>
      <c r="P2439" t="s">
        <v>8291</v>
      </c>
      <c r="Q2439" t="s">
        <v>8292</v>
      </c>
      <c r="R2439" s="10">
        <f t="shared" si="152"/>
        <v>42031.756805555553</v>
      </c>
      <c r="S2439" s="10">
        <f t="shared" si="153"/>
        <v>42080.541666666664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4"/>
        <v>0.33333333333333337</v>
      </c>
      <c r="O2440" s="6">
        <f t="shared" si="155"/>
        <v>50</v>
      </c>
      <c r="P2440" t="s">
        <v>8291</v>
      </c>
      <c r="Q2440" t="s">
        <v>8292</v>
      </c>
      <c r="R2440" s="10">
        <f t="shared" si="152"/>
        <v>42285.706736111104</v>
      </c>
      <c r="S2440" s="10">
        <f t="shared" si="153"/>
        <v>42345.748402777775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4"/>
        <v>0</v>
      </c>
      <c r="O2441" s="6" t="e">
        <f t="shared" si="155"/>
        <v>#DIV/0!</v>
      </c>
      <c r="P2441" t="s">
        <v>8291</v>
      </c>
      <c r="Q2441" t="s">
        <v>8292</v>
      </c>
      <c r="R2441" s="10">
        <f t="shared" si="152"/>
        <v>42265.610289351847</v>
      </c>
      <c r="S2441" s="10">
        <f t="shared" si="153"/>
        <v>42295.610289351847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4"/>
        <v>0.2</v>
      </c>
      <c r="O2442" s="6">
        <f t="shared" si="155"/>
        <v>5</v>
      </c>
      <c r="P2442" t="s">
        <v>8291</v>
      </c>
      <c r="Q2442" t="s">
        <v>8292</v>
      </c>
      <c r="R2442" s="10">
        <f t="shared" si="152"/>
        <v>42383.691122685188</v>
      </c>
      <c r="S2442" s="10">
        <f t="shared" si="153"/>
        <v>42413.691122685188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4"/>
        <v>107.88</v>
      </c>
      <c r="O2443" s="6">
        <f t="shared" si="155"/>
        <v>74.22935779816514</v>
      </c>
      <c r="P2443" t="s">
        <v>8291</v>
      </c>
      <c r="Q2443" t="s">
        <v>8307</v>
      </c>
      <c r="R2443" s="10">
        <f t="shared" si="152"/>
        <v>42186.917291666665</v>
      </c>
      <c r="S2443" s="10">
        <f t="shared" si="153"/>
        <v>42207.999305555553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4"/>
        <v>125.94166666666666</v>
      </c>
      <c r="O2444" s="6">
        <f t="shared" si="155"/>
        <v>81.252688172043008</v>
      </c>
      <c r="P2444" t="s">
        <v>8291</v>
      </c>
      <c r="Q2444" t="s">
        <v>8307</v>
      </c>
      <c r="R2444" s="10">
        <f t="shared" si="152"/>
        <v>42052.458657407406</v>
      </c>
      <c r="S2444" s="10">
        <f t="shared" si="153"/>
        <v>42082.416990740741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4"/>
        <v>202.51495</v>
      </c>
      <c r="O2445" s="6">
        <f t="shared" si="155"/>
        <v>130.23469453376205</v>
      </c>
      <c r="P2445" t="s">
        <v>8291</v>
      </c>
      <c r="Q2445" t="s">
        <v>8307</v>
      </c>
      <c r="R2445" s="10">
        <f t="shared" si="152"/>
        <v>41836.416921296295</v>
      </c>
      <c r="S2445" s="10">
        <f t="shared" si="153"/>
        <v>41866.416921296295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4"/>
        <v>108.60000000000001</v>
      </c>
      <c r="O2446" s="6">
        <f t="shared" si="155"/>
        <v>53.409836065573771</v>
      </c>
      <c r="P2446" t="s">
        <v>8291</v>
      </c>
      <c r="Q2446" t="s">
        <v>8307</v>
      </c>
      <c r="R2446" s="10">
        <f t="shared" si="152"/>
        <v>42485.54619212963</v>
      </c>
      <c r="S2446" s="10">
        <f t="shared" si="153"/>
        <v>42515.54619212963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4"/>
        <v>172.8</v>
      </c>
      <c r="O2447" s="6">
        <f t="shared" si="155"/>
        <v>75.130434782608702</v>
      </c>
      <c r="P2447" t="s">
        <v>8291</v>
      </c>
      <c r="Q2447" t="s">
        <v>8307</v>
      </c>
      <c r="R2447" s="10">
        <f t="shared" si="152"/>
        <v>42242.981724537036</v>
      </c>
      <c r="S2447" s="10">
        <f t="shared" si="153"/>
        <v>42272.981724537036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4"/>
        <v>167.98</v>
      </c>
      <c r="O2448" s="6">
        <f t="shared" si="155"/>
        <v>75.666666666666671</v>
      </c>
      <c r="P2448" t="s">
        <v>8291</v>
      </c>
      <c r="Q2448" t="s">
        <v>8307</v>
      </c>
      <c r="R2448" s="10">
        <f t="shared" si="152"/>
        <v>42670.394340277773</v>
      </c>
      <c r="S2448" s="10">
        <f t="shared" si="153"/>
        <v>42700.436006944445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4"/>
        <v>427.20000000000005</v>
      </c>
      <c r="O2449" s="6">
        <f t="shared" si="155"/>
        <v>31.691394658753708</v>
      </c>
      <c r="P2449" t="s">
        <v>8291</v>
      </c>
      <c r="Q2449" t="s">
        <v>8307</v>
      </c>
      <c r="R2449" s="10">
        <f t="shared" si="152"/>
        <v>42654.26149305555</v>
      </c>
      <c r="S2449" s="10">
        <f t="shared" si="153"/>
        <v>42685.958333333336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4"/>
        <v>107.5</v>
      </c>
      <c r="O2450" s="6">
        <f t="shared" si="155"/>
        <v>47.777777777777779</v>
      </c>
      <c r="P2450" t="s">
        <v>8291</v>
      </c>
      <c r="Q2450" t="s">
        <v>8307</v>
      </c>
      <c r="R2450" s="10">
        <f t="shared" si="152"/>
        <v>42607.107789351845</v>
      </c>
      <c r="S2450" s="10">
        <f t="shared" si="153"/>
        <v>42613.025000000001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4"/>
        <v>108</v>
      </c>
      <c r="O2451" s="6">
        <f t="shared" si="155"/>
        <v>90</v>
      </c>
      <c r="P2451" t="s">
        <v>8291</v>
      </c>
      <c r="Q2451" t="s">
        <v>8307</v>
      </c>
      <c r="R2451" s="10">
        <f t="shared" si="152"/>
        <v>41942.934201388889</v>
      </c>
      <c r="S2451" s="10">
        <f t="shared" si="153"/>
        <v>41972.975868055553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4"/>
        <v>101.53353333333335</v>
      </c>
      <c r="O2452" s="6">
        <f t="shared" si="155"/>
        <v>149.31401960784314</v>
      </c>
      <c r="P2452" t="s">
        <v>8291</v>
      </c>
      <c r="Q2452" t="s">
        <v>8307</v>
      </c>
      <c r="R2452" s="10">
        <f t="shared" si="152"/>
        <v>41901.864074074074</v>
      </c>
      <c r="S2452" s="10">
        <f t="shared" si="153"/>
        <v>41939.924305555549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4"/>
        <v>115.45</v>
      </c>
      <c r="O2453" s="6">
        <f t="shared" si="155"/>
        <v>62.06989247311828</v>
      </c>
      <c r="P2453" t="s">
        <v>8291</v>
      </c>
      <c r="Q2453" t="s">
        <v>8307</v>
      </c>
      <c r="R2453" s="10">
        <f t="shared" si="152"/>
        <v>42779.700115740743</v>
      </c>
      <c r="S2453" s="10">
        <f t="shared" si="153"/>
        <v>42799.700115740743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4"/>
        <v>133.5</v>
      </c>
      <c r="O2454" s="6">
        <f t="shared" si="155"/>
        <v>53.4</v>
      </c>
      <c r="P2454" t="s">
        <v>8291</v>
      </c>
      <c r="Q2454" t="s">
        <v>8307</v>
      </c>
      <c r="R2454" s="10">
        <f t="shared" si="152"/>
        <v>42338.635416666664</v>
      </c>
      <c r="S2454" s="10">
        <f t="shared" si="153"/>
        <v>42367.749999999993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4"/>
        <v>154.69999999999999</v>
      </c>
      <c r="O2455" s="6">
        <f t="shared" si="155"/>
        <v>69.268656716417908</v>
      </c>
      <c r="P2455" t="s">
        <v>8291</v>
      </c>
      <c r="Q2455" t="s">
        <v>8307</v>
      </c>
      <c r="R2455" s="10">
        <f t="shared" si="152"/>
        <v>42738.483900462961</v>
      </c>
      <c r="S2455" s="10">
        <f t="shared" si="153"/>
        <v>42768.483900462961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4"/>
        <v>100.84571428571429</v>
      </c>
      <c r="O2456" s="6">
        <f t="shared" si="155"/>
        <v>271.50769230769231</v>
      </c>
      <c r="P2456" t="s">
        <v>8291</v>
      </c>
      <c r="Q2456" t="s">
        <v>8307</v>
      </c>
      <c r="R2456" s="10">
        <f t="shared" si="152"/>
        <v>42769.993148148147</v>
      </c>
      <c r="S2456" s="10">
        <f t="shared" si="153"/>
        <v>42804.993148148147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4"/>
        <v>182</v>
      </c>
      <c r="O2457" s="6">
        <f t="shared" si="155"/>
        <v>34.125</v>
      </c>
      <c r="P2457" t="s">
        <v>8291</v>
      </c>
      <c r="Q2457" t="s">
        <v>8307</v>
      </c>
      <c r="R2457" s="10">
        <f t="shared" si="152"/>
        <v>42452.573495370372</v>
      </c>
      <c r="S2457" s="10">
        <f t="shared" si="153"/>
        <v>42480.573495370372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4"/>
        <v>180.86666666666667</v>
      </c>
      <c r="O2458" s="6">
        <f t="shared" si="155"/>
        <v>40.492537313432834</v>
      </c>
      <c r="P2458" t="s">
        <v>8291</v>
      </c>
      <c r="Q2458" t="s">
        <v>8307</v>
      </c>
      <c r="R2458" s="10">
        <f t="shared" si="152"/>
        <v>42761.752766203703</v>
      </c>
      <c r="S2458" s="10">
        <f t="shared" si="153"/>
        <v>42791.752766203703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4"/>
        <v>102.30434782608695</v>
      </c>
      <c r="O2459" s="6">
        <f t="shared" si="155"/>
        <v>189.75806451612902</v>
      </c>
      <c r="P2459" t="s">
        <v>8291</v>
      </c>
      <c r="Q2459" t="s">
        <v>8307</v>
      </c>
      <c r="R2459" s="10">
        <f t="shared" si="152"/>
        <v>42423.394166666665</v>
      </c>
      <c r="S2459" s="10">
        <f t="shared" si="153"/>
        <v>42453.352500000001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4"/>
        <v>110.17999999999999</v>
      </c>
      <c r="O2460" s="6">
        <f t="shared" si="155"/>
        <v>68.862499999999997</v>
      </c>
      <c r="P2460" t="s">
        <v>8291</v>
      </c>
      <c r="Q2460" t="s">
        <v>8307</v>
      </c>
      <c r="R2460" s="10">
        <f t="shared" si="152"/>
        <v>42495.663402777776</v>
      </c>
      <c r="S2460" s="10">
        <f t="shared" si="153"/>
        <v>42530.583333333336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4"/>
        <v>102.25</v>
      </c>
      <c r="O2461" s="6">
        <f t="shared" si="155"/>
        <v>108.77659574468085</v>
      </c>
      <c r="P2461" t="s">
        <v>8291</v>
      </c>
      <c r="Q2461" t="s">
        <v>8307</v>
      </c>
      <c r="R2461" s="10">
        <f t="shared" si="152"/>
        <v>42407.429224537038</v>
      </c>
      <c r="S2461" s="10">
        <f t="shared" si="153"/>
        <v>42452.387557870366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4"/>
        <v>100.78823529411764</v>
      </c>
      <c r="O2462" s="6">
        <f t="shared" si="155"/>
        <v>125.98529411764706</v>
      </c>
      <c r="P2462" t="s">
        <v>8291</v>
      </c>
      <c r="Q2462" t="s">
        <v>8307</v>
      </c>
      <c r="R2462" s="10">
        <f t="shared" si="152"/>
        <v>42703.978784722225</v>
      </c>
      <c r="S2462" s="10">
        <f t="shared" si="153"/>
        <v>42737.970138888886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4"/>
        <v>103.8</v>
      </c>
      <c r="O2463" s="6">
        <f t="shared" si="155"/>
        <v>90.523255813953483</v>
      </c>
      <c r="P2463" t="s">
        <v>8280</v>
      </c>
      <c r="Q2463" t="s">
        <v>8284</v>
      </c>
      <c r="R2463" s="10">
        <f t="shared" si="152"/>
        <v>40783.804363425923</v>
      </c>
      <c r="S2463" s="10">
        <f t="shared" si="153"/>
        <v>40816.916666666664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4"/>
        <v>110.70833333333334</v>
      </c>
      <c r="O2464" s="6">
        <f t="shared" si="155"/>
        <v>28.880434782608695</v>
      </c>
      <c r="P2464" t="s">
        <v>8280</v>
      </c>
      <c r="Q2464" t="s">
        <v>8284</v>
      </c>
      <c r="R2464" s="10">
        <f t="shared" si="152"/>
        <v>41088.977962962963</v>
      </c>
      <c r="S2464" s="10">
        <f t="shared" si="153"/>
        <v>41108.977962962963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4"/>
        <v>116.25000000000001</v>
      </c>
      <c r="O2465" s="6">
        <f t="shared" si="155"/>
        <v>31</v>
      </c>
      <c r="P2465" t="s">
        <v>8280</v>
      </c>
      <c r="Q2465" t="s">
        <v>8284</v>
      </c>
      <c r="R2465" s="10">
        <f t="shared" si="152"/>
        <v>41340.903067129628</v>
      </c>
      <c r="S2465" s="10">
        <f t="shared" si="153"/>
        <v>41380.583333333328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4"/>
        <v>111.1</v>
      </c>
      <c r="O2466" s="6">
        <f t="shared" si="155"/>
        <v>51.674418604651166</v>
      </c>
      <c r="P2466" t="s">
        <v>8280</v>
      </c>
      <c r="Q2466" t="s">
        <v>8284</v>
      </c>
      <c r="R2466" s="10">
        <f t="shared" si="152"/>
        <v>42248.692094907405</v>
      </c>
      <c r="S2466" s="10">
        <f t="shared" si="153"/>
        <v>42277.603472222218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4"/>
        <v>180.14285714285714</v>
      </c>
      <c r="O2467" s="6">
        <f t="shared" si="155"/>
        <v>26.270833333333332</v>
      </c>
      <c r="P2467" t="s">
        <v>8280</v>
      </c>
      <c r="Q2467" t="s">
        <v>8284</v>
      </c>
      <c r="R2467" s="10">
        <f t="shared" si="152"/>
        <v>41145.510972222219</v>
      </c>
      <c r="S2467" s="10">
        <f t="shared" si="153"/>
        <v>41175.510972222219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4"/>
        <v>100</v>
      </c>
      <c r="O2468" s="6">
        <f t="shared" si="155"/>
        <v>48.07692307692308</v>
      </c>
      <c r="P2468" t="s">
        <v>8280</v>
      </c>
      <c r="Q2468" t="s">
        <v>8284</v>
      </c>
      <c r="R2468" s="10">
        <f t="shared" si="152"/>
        <v>41372.894131944442</v>
      </c>
      <c r="S2468" s="10">
        <f t="shared" si="153"/>
        <v>41402.894131944442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4"/>
        <v>118.5</v>
      </c>
      <c r="O2469" s="6">
        <f t="shared" si="155"/>
        <v>27.558139534883722</v>
      </c>
      <c r="P2469" t="s">
        <v>8280</v>
      </c>
      <c r="Q2469" t="s">
        <v>8284</v>
      </c>
      <c r="R2469" s="10">
        <f t="shared" si="152"/>
        <v>41025.665868055556</v>
      </c>
      <c r="S2469" s="10">
        <f t="shared" si="153"/>
        <v>41039.5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4"/>
        <v>107.21700000000001</v>
      </c>
      <c r="O2470" s="6">
        <f t="shared" si="155"/>
        <v>36.97137931034483</v>
      </c>
      <c r="P2470" t="s">
        <v>8280</v>
      </c>
      <c r="Q2470" t="s">
        <v>8284</v>
      </c>
      <c r="R2470" s="10">
        <f t="shared" si="152"/>
        <v>41173.945844907408</v>
      </c>
      <c r="S2470" s="10">
        <f t="shared" si="153"/>
        <v>41210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4"/>
        <v>113.66666666666667</v>
      </c>
      <c r="O2471" s="6">
        <f t="shared" si="155"/>
        <v>29.021276595744681</v>
      </c>
      <c r="P2471" t="s">
        <v>8280</v>
      </c>
      <c r="Q2471" t="s">
        <v>8284</v>
      </c>
      <c r="R2471" s="10">
        <f t="shared" si="152"/>
        <v>40557.221400462957</v>
      </c>
      <c r="S2471" s="10">
        <f t="shared" si="153"/>
        <v>40582.221400462957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4"/>
        <v>103.16400000000002</v>
      </c>
      <c r="O2472" s="6">
        <f t="shared" si="155"/>
        <v>28.65666666666667</v>
      </c>
      <c r="P2472" t="s">
        <v>8280</v>
      </c>
      <c r="Q2472" t="s">
        <v>8284</v>
      </c>
      <c r="R2472" s="10">
        <f t="shared" si="152"/>
        <v>41022.866377314815</v>
      </c>
      <c r="S2472" s="10">
        <f t="shared" si="153"/>
        <v>41052.866377314815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4"/>
        <v>128</v>
      </c>
      <c r="O2473" s="6">
        <f t="shared" si="155"/>
        <v>37.647058823529413</v>
      </c>
      <c r="P2473" t="s">
        <v>8280</v>
      </c>
      <c r="Q2473" t="s">
        <v>8284</v>
      </c>
      <c r="R2473" s="10">
        <f t="shared" si="152"/>
        <v>40893.784629629627</v>
      </c>
      <c r="S2473" s="10">
        <f t="shared" si="153"/>
        <v>40933.784629629627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4"/>
        <v>135.76026666666667</v>
      </c>
      <c r="O2474" s="6">
        <f t="shared" si="155"/>
        <v>97.904038461538462</v>
      </c>
      <c r="P2474" t="s">
        <v>8280</v>
      </c>
      <c r="Q2474" t="s">
        <v>8284</v>
      </c>
      <c r="R2474" s="10">
        <f t="shared" si="152"/>
        <v>40353.907175925924</v>
      </c>
      <c r="S2474" s="10">
        <f t="shared" si="153"/>
        <v>40424.835416666661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4"/>
        <v>100</v>
      </c>
      <c r="O2475" s="6">
        <f t="shared" si="155"/>
        <v>42.553191489361701</v>
      </c>
      <c r="P2475" t="s">
        <v>8280</v>
      </c>
      <c r="Q2475" t="s">
        <v>8284</v>
      </c>
      <c r="R2475" s="10">
        <f t="shared" si="152"/>
        <v>41193.540150462963</v>
      </c>
      <c r="S2475" s="10">
        <f t="shared" si="153"/>
        <v>41223.581817129627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4"/>
        <v>100.00360000000002</v>
      </c>
      <c r="O2476" s="6">
        <f t="shared" si="155"/>
        <v>131.58368421052631</v>
      </c>
      <c r="P2476" t="s">
        <v>8280</v>
      </c>
      <c r="Q2476" t="s">
        <v>8284</v>
      </c>
      <c r="R2476" s="10">
        <f t="shared" si="152"/>
        <v>40416.80296296296</v>
      </c>
      <c r="S2476" s="10">
        <f t="shared" si="153"/>
        <v>40461.80296296296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4"/>
        <v>104.71999999999998</v>
      </c>
      <c r="O2477" s="6">
        <f t="shared" si="155"/>
        <v>32.320987654320987</v>
      </c>
      <c r="P2477" t="s">
        <v>8280</v>
      </c>
      <c r="Q2477" t="s">
        <v>8284</v>
      </c>
      <c r="R2477" s="10">
        <f t="shared" si="152"/>
        <v>40310.079340277771</v>
      </c>
      <c r="S2477" s="10">
        <f t="shared" si="153"/>
        <v>40369.708333333328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4"/>
        <v>105.02249999999999</v>
      </c>
      <c r="O2478" s="6">
        <f t="shared" si="155"/>
        <v>61.103999999999999</v>
      </c>
      <c r="P2478" t="s">
        <v>8280</v>
      </c>
      <c r="Q2478" t="s">
        <v>8284</v>
      </c>
      <c r="R2478" s="10">
        <f t="shared" si="152"/>
        <v>41913.120023148142</v>
      </c>
      <c r="S2478" s="10">
        <f t="shared" si="153"/>
        <v>41946.161689814813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4"/>
        <v>171.33333333333334</v>
      </c>
      <c r="O2479" s="6">
        <f t="shared" si="155"/>
        <v>31.341463414634145</v>
      </c>
      <c r="P2479" t="s">
        <v>8280</v>
      </c>
      <c r="Q2479" t="s">
        <v>8284</v>
      </c>
      <c r="R2479" s="10">
        <f t="shared" si="152"/>
        <v>41088.483159722222</v>
      </c>
      <c r="S2479" s="10">
        <f t="shared" si="153"/>
        <v>41133.483159722222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4"/>
        <v>127.49999999999999</v>
      </c>
      <c r="O2480" s="6">
        <f t="shared" si="155"/>
        <v>129.1139240506329</v>
      </c>
      <c r="P2480" t="s">
        <v>8280</v>
      </c>
      <c r="Q2480" t="s">
        <v>8284</v>
      </c>
      <c r="R2480" s="10">
        <f t="shared" si="152"/>
        <v>41257.742048611108</v>
      </c>
      <c r="S2480" s="10">
        <f t="shared" si="153"/>
        <v>41287.742048611108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4"/>
        <v>133.44333333333333</v>
      </c>
      <c r="O2481" s="6">
        <f t="shared" si="155"/>
        <v>25.020624999999999</v>
      </c>
      <c r="P2481" t="s">
        <v>8280</v>
      </c>
      <c r="Q2481" t="s">
        <v>8284</v>
      </c>
      <c r="R2481" s="10">
        <f t="shared" si="152"/>
        <v>41107.518449074072</v>
      </c>
      <c r="S2481" s="10">
        <f t="shared" si="153"/>
        <v>41117.875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4"/>
        <v>100</v>
      </c>
      <c r="O2482" s="6">
        <f t="shared" si="155"/>
        <v>250</v>
      </c>
      <c r="P2482" t="s">
        <v>8280</v>
      </c>
      <c r="Q2482" t="s">
        <v>8284</v>
      </c>
      <c r="R2482" s="10">
        <f t="shared" si="152"/>
        <v>42227.727824074071</v>
      </c>
      <c r="S2482" s="10">
        <f t="shared" si="153"/>
        <v>42287.727824074071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4"/>
        <v>112.91099999999999</v>
      </c>
      <c r="O2483" s="6">
        <f t="shared" si="155"/>
        <v>47.541473684210523</v>
      </c>
      <c r="P2483" t="s">
        <v>8280</v>
      </c>
      <c r="Q2483" t="s">
        <v>8284</v>
      </c>
      <c r="R2483" s="10">
        <f t="shared" si="152"/>
        <v>40999.437592592592</v>
      </c>
      <c r="S2483" s="10">
        <f t="shared" si="153"/>
        <v>41029.437592592592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4"/>
        <v>100.1</v>
      </c>
      <c r="O2484" s="6">
        <f t="shared" si="155"/>
        <v>40.04</v>
      </c>
      <c r="P2484" t="s">
        <v>8280</v>
      </c>
      <c r="Q2484" t="s">
        <v>8284</v>
      </c>
      <c r="R2484" s="10">
        <f t="shared" si="152"/>
        <v>40711.573877314811</v>
      </c>
      <c r="S2484" s="10">
        <f t="shared" si="153"/>
        <v>40756.573877314811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4"/>
        <v>113.72727272727272</v>
      </c>
      <c r="O2485" s="6">
        <f t="shared" si="155"/>
        <v>65.84210526315789</v>
      </c>
      <c r="P2485" t="s">
        <v>8280</v>
      </c>
      <c r="Q2485" t="s">
        <v>8284</v>
      </c>
      <c r="R2485" s="10">
        <f t="shared" si="152"/>
        <v>40970.541701388887</v>
      </c>
      <c r="S2485" s="10">
        <f t="shared" si="153"/>
        <v>41030.500034722216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4"/>
        <v>119.31742857142855</v>
      </c>
      <c r="O2486" s="6">
        <f t="shared" si="155"/>
        <v>46.401222222222216</v>
      </c>
      <c r="P2486" t="s">
        <v>8280</v>
      </c>
      <c r="Q2486" t="s">
        <v>8284</v>
      </c>
      <c r="R2486" s="10">
        <f t="shared" si="152"/>
        <v>40771.708368055552</v>
      </c>
      <c r="S2486" s="10">
        <f t="shared" si="153"/>
        <v>40801.708368055552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4"/>
        <v>103.25</v>
      </c>
      <c r="O2487" s="6">
        <f t="shared" si="155"/>
        <v>50.365853658536587</v>
      </c>
      <c r="P2487" t="s">
        <v>8280</v>
      </c>
      <c r="Q2487" t="s">
        <v>8284</v>
      </c>
      <c r="R2487" s="10">
        <f t="shared" si="152"/>
        <v>40793.790266203701</v>
      </c>
      <c r="S2487" s="10">
        <f t="shared" si="153"/>
        <v>40828.790266203701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4"/>
        <v>265.66666666666669</v>
      </c>
      <c r="O2488" s="6">
        <f t="shared" si="155"/>
        <v>26.566666666666666</v>
      </c>
      <c r="P2488" t="s">
        <v>8280</v>
      </c>
      <c r="Q2488" t="s">
        <v>8284</v>
      </c>
      <c r="R2488" s="10">
        <f t="shared" si="152"/>
        <v>40991.499722222223</v>
      </c>
      <c r="S2488" s="10">
        <f t="shared" si="153"/>
        <v>41021.499722222223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4"/>
        <v>100.05066666666667</v>
      </c>
      <c r="O2489" s="6">
        <f t="shared" si="155"/>
        <v>39.493684210526318</v>
      </c>
      <c r="P2489" t="s">
        <v>8280</v>
      </c>
      <c r="Q2489" t="s">
        <v>8284</v>
      </c>
      <c r="R2489" s="10">
        <f t="shared" si="152"/>
        <v>41025.874965277777</v>
      </c>
      <c r="S2489" s="10">
        <f t="shared" si="153"/>
        <v>41055.874965277777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4"/>
        <v>106.69999999999999</v>
      </c>
      <c r="O2490" s="6">
        <f t="shared" si="155"/>
        <v>49.246153846153845</v>
      </c>
      <c r="P2490" t="s">
        <v>8280</v>
      </c>
      <c r="Q2490" t="s">
        <v>8284</v>
      </c>
      <c r="R2490" s="10">
        <f t="shared" si="152"/>
        <v>40833.424861111111</v>
      </c>
      <c r="S2490" s="10">
        <f t="shared" si="153"/>
        <v>40863.466527777775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4"/>
        <v>133.67142857142858</v>
      </c>
      <c r="O2491" s="6">
        <f t="shared" si="155"/>
        <v>62.38</v>
      </c>
      <c r="P2491" t="s">
        <v>8280</v>
      </c>
      <c r="Q2491" t="s">
        <v>8284</v>
      </c>
      <c r="R2491" s="10">
        <f t="shared" si="152"/>
        <v>41373.481932870367</v>
      </c>
      <c r="S2491" s="10">
        <f t="shared" si="153"/>
        <v>41403.481932870367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4"/>
        <v>121.39999999999999</v>
      </c>
      <c r="O2492" s="6">
        <f t="shared" si="155"/>
        <v>37.9375</v>
      </c>
      <c r="P2492" t="s">
        <v>8280</v>
      </c>
      <c r="Q2492" t="s">
        <v>8284</v>
      </c>
      <c r="R2492" s="10">
        <f t="shared" si="152"/>
        <v>41023.01939814815</v>
      </c>
      <c r="S2492" s="10">
        <f t="shared" si="153"/>
        <v>41083.01939814815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4"/>
        <v>103.2</v>
      </c>
      <c r="O2493" s="6">
        <f t="shared" si="155"/>
        <v>51.6</v>
      </c>
      <c r="P2493" t="s">
        <v>8280</v>
      </c>
      <c r="Q2493" t="s">
        <v>8284</v>
      </c>
      <c r="R2493" s="10">
        <f t="shared" si="152"/>
        <v>40542.630949074075</v>
      </c>
      <c r="S2493" s="10">
        <f t="shared" si="153"/>
        <v>40558.868750000001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4"/>
        <v>125</v>
      </c>
      <c r="O2494" s="6">
        <f t="shared" si="155"/>
        <v>27.777777777777779</v>
      </c>
      <c r="P2494" t="s">
        <v>8280</v>
      </c>
      <c r="Q2494" t="s">
        <v>8284</v>
      </c>
      <c r="R2494" s="10">
        <f t="shared" si="152"/>
        <v>41024.777638888889</v>
      </c>
      <c r="S2494" s="10">
        <f t="shared" si="153"/>
        <v>41076.207638888889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4"/>
        <v>128.69999999999999</v>
      </c>
      <c r="O2495" s="6">
        <f t="shared" si="155"/>
        <v>99.382239382239376</v>
      </c>
      <c r="P2495" t="s">
        <v>8280</v>
      </c>
      <c r="Q2495" t="s">
        <v>8284</v>
      </c>
      <c r="R2495" s="10">
        <f t="shared" si="152"/>
        <v>41347.959953703699</v>
      </c>
      <c r="S2495" s="10">
        <f t="shared" si="153"/>
        <v>41392.959953703699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4"/>
        <v>101.00533333333333</v>
      </c>
      <c r="O2496" s="6">
        <f t="shared" si="155"/>
        <v>38.848205128205123</v>
      </c>
      <c r="P2496" t="s">
        <v>8280</v>
      </c>
      <c r="Q2496" t="s">
        <v>8284</v>
      </c>
      <c r="R2496" s="10">
        <f t="shared" si="152"/>
        <v>41022.436851851853</v>
      </c>
      <c r="S2496" s="10">
        <f t="shared" si="153"/>
        <v>41052.436851851853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4"/>
        <v>127.53666666666665</v>
      </c>
      <c r="O2497" s="6">
        <f t="shared" si="155"/>
        <v>45.548809523809524</v>
      </c>
      <c r="P2497" t="s">
        <v>8280</v>
      </c>
      <c r="Q2497" t="s">
        <v>8284</v>
      </c>
      <c r="R2497" s="10">
        <f t="shared" si="152"/>
        <v>41036.738136574073</v>
      </c>
      <c r="S2497" s="10">
        <f t="shared" si="153"/>
        <v>41066.738136574073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4"/>
        <v>100</v>
      </c>
      <c r="O2498" s="6">
        <f t="shared" si="155"/>
        <v>600</v>
      </c>
      <c r="P2498" t="s">
        <v>8280</v>
      </c>
      <c r="Q2498" t="s">
        <v>8284</v>
      </c>
      <c r="R2498" s="10">
        <f t="shared" ref="R2498:R2561" si="156">(J2498/86400)+25569+(-5/24)</f>
        <v>41327.788101851846</v>
      </c>
      <c r="S2498" s="10">
        <f t="shared" ref="S2498:S2561" si="157">(I2498/86400)+25569+(-5/24)</f>
        <v>41362.746435185181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8">E2499/D2499*100</f>
        <v>112.7715</v>
      </c>
      <c r="O2499" s="6">
        <f t="shared" ref="O2499:O2562" si="159">E2499/L2499</f>
        <v>80.551071428571419</v>
      </c>
      <c r="P2499" t="s">
        <v>8280</v>
      </c>
      <c r="Q2499" t="s">
        <v>8284</v>
      </c>
      <c r="R2499" s="10">
        <f t="shared" si="156"/>
        <v>40730.670578703699</v>
      </c>
      <c r="S2499" s="10">
        <f t="shared" si="157"/>
        <v>40760.670578703699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8"/>
        <v>105.60000000000001</v>
      </c>
      <c r="O2500" s="6">
        <f t="shared" si="159"/>
        <v>52.8</v>
      </c>
      <c r="P2500" t="s">
        <v>8280</v>
      </c>
      <c r="Q2500" t="s">
        <v>8284</v>
      </c>
      <c r="R2500" s="10">
        <f t="shared" si="156"/>
        <v>42017.759108796294</v>
      </c>
      <c r="S2500" s="10">
        <f t="shared" si="157"/>
        <v>42031.759108796294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8"/>
        <v>202.625</v>
      </c>
      <c r="O2501" s="6">
        <f t="shared" si="159"/>
        <v>47.676470588235297</v>
      </c>
      <c r="P2501" t="s">
        <v>8280</v>
      </c>
      <c r="Q2501" t="s">
        <v>8284</v>
      </c>
      <c r="R2501" s="10">
        <f t="shared" si="156"/>
        <v>41226.440243055556</v>
      </c>
      <c r="S2501" s="10">
        <f t="shared" si="157"/>
        <v>41274.541666666664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8"/>
        <v>113.33333333333333</v>
      </c>
      <c r="O2502" s="6">
        <f t="shared" si="159"/>
        <v>23.448275862068964</v>
      </c>
      <c r="P2502" t="s">
        <v>8280</v>
      </c>
      <c r="Q2502" t="s">
        <v>8284</v>
      </c>
      <c r="R2502" s="10">
        <f t="shared" si="156"/>
        <v>41053.564525462956</v>
      </c>
      <c r="S2502" s="10">
        <f t="shared" si="157"/>
        <v>41083.564525462956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8"/>
        <v>2.5545454545454547</v>
      </c>
      <c r="O2503" s="6">
        <f t="shared" si="159"/>
        <v>40.142857142857146</v>
      </c>
      <c r="P2503" t="s">
        <v>8291</v>
      </c>
      <c r="Q2503" t="s">
        <v>8308</v>
      </c>
      <c r="R2503" s="10">
        <f t="shared" si="156"/>
        <v>42244.568333333336</v>
      </c>
      <c r="S2503" s="10">
        <f t="shared" si="157"/>
        <v>42274.568333333336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8"/>
        <v>7.8181818181818186E-2</v>
      </c>
      <c r="O2504" s="6">
        <f t="shared" si="159"/>
        <v>17.2</v>
      </c>
      <c r="P2504" t="s">
        <v>8291</v>
      </c>
      <c r="Q2504" t="s">
        <v>8308</v>
      </c>
      <c r="R2504" s="10">
        <f t="shared" si="156"/>
        <v>41858.617106481477</v>
      </c>
      <c r="S2504" s="10">
        <f t="shared" si="157"/>
        <v>41903.617106481477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8"/>
        <v>0</v>
      </c>
      <c r="O2505" s="6" t="e">
        <f t="shared" si="159"/>
        <v>#DIV/0!</v>
      </c>
      <c r="P2505" t="s">
        <v>8291</v>
      </c>
      <c r="Q2505" t="s">
        <v>8308</v>
      </c>
      <c r="R2505" s="10">
        <f t="shared" si="156"/>
        <v>42498.691064814811</v>
      </c>
      <c r="S2505" s="10">
        <f t="shared" si="157"/>
        <v>42528.67083333333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8"/>
        <v>0</v>
      </c>
      <c r="O2506" s="6" t="e">
        <f t="shared" si="159"/>
        <v>#DIV/0!</v>
      </c>
      <c r="P2506" t="s">
        <v>8291</v>
      </c>
      <c r="Q2506" t="s">
        <v>8308</v>
      </c>
      <c r="R2506" s="10">
        <f t="shared" si="156"/>
        <v>41927.807106481479</v>
      </c>
      <c r="S2506" s="10">
        <f t="shared" si="157"/>
        <v>41957.848773148151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8"/>
        <v>0</v>
      </c>
      <c r="O2507" s="6" t="e">
        <f t="shared" si="159"/>
        <v>#DIV/0!</v>
      </c>
      <c r="P2507" t="s">
        <v>8291</v>
      </c>
      <c r="Q2507" t="s">
        <v>8308</v>
      </c>
      <c r="R2507" s="10">
        <f t="shared" si="156"/>
        <v>42046.847407407404</v>
      </c>
      <c r="S2507" s="10">
        <f t="shared" si="157"/>
        <v>42076.80574074074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8"/>
        <v>0.6</v>
      </c>
      <c r="O2508" s="6">
        <f t="shared" si="159"/>
        <v>15</v>
      </c>
      <c r="P2508" t="s">
        <v>8291</v>
      </c>
      <c r="Q2508" t="s">
        <v>8308</v>
      </c>
      <c r="R2508" s="10">
        <f t="shared" si="156"/>
        <v>42258.088761574072</v>
      </c>
      <c r="S2508" s="10">
        <f t="shared" si="157"/>
        <v>42280.666666666664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8"/>
        <v>0</v>
      </c>
      <c r="O2509" s="6" t="e">
        <f t="shared" si="159"/>
        <v>#DIV/0!</v>
      </c>
      <c r="P2509" t="s">
        <v>8291</v>
      </c>
      <c r="Q2509" t="s">
        <v>8308</v>
      </c>
      <c r="R2509" s="10">
        <f t="shared" si="156"/>
        <v>42104.864629629628</v>
      </c>
      <c r="S2509" s="10">
        <f t="shared" si="157"/>
        <v>42134.864629629628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8"/>
        <v>0</v>
      </c>
      <c r="O2510" s="6" t="e">
        <f t="shared" si="159"/>
        <v>#DIV/0!</v>
      </c>
      <c r="P2510" t="s">
        <v>8291</v>
      </c>
      <c r="Q2510" t="s">
        <v>8308</v>
      </c>
      <c r="R2510" s="10">
        <f t="shared" si="156"/>
        <v>41835.743449074071</v>
      </c>
      <c r="S2510" s="10">
        <f t="shared" si="157"/>
        <v>41865.743449074071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8"/>
        <v>1.0526315789473684</v>
      </c>
      <c r="O2511" s="6">
        <f t="shared" si="159"/>
        <v>35.714285714285715</v>
      </c>
      <c r="P2511" t="s">
        <v>8291</v>
      </c>
      <c r="Q2511" t="s">
        <v>8308</v>
      </c>
      <c r="R2511" s="10">
        <f t="shared" si="156"/>
        <v>42058.601261574069</v>
      </c>
      <c r="S2511" s="10">
        <f t="shared" si="157"/>
        <v>42114.559594907405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8"/>
        <v>0.15</v>
      </c>
      <c r="O2512" s="6">
        <f t="shared" si="159"/>
        <v>37.5</v>
      </c>
      <c r="P2512" t="s">
        <v>8291</v>
      </c>
      <c r="Q2512" t="s">
        <v>8308</v>
      </c>
      <c r="R2512" s="10">
        <f t="shared" si="156"/>
        <v>42078.789027777777</v>
      </c>
      <c r="S2512" s="10">
        <f t="shared" si="157"/>
        <v>42138.789027777777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8"/>
        <v>0</v>
      </c>
      <c r="O2513" s="6" t="e">
        <f t="shared" si="159"/>
        <v>#DIV/0!</v>
      </c>
      <c r="P2513" t="s">
        <v>8291</v>
      </c>
      <c r="Q2513" t="s">
        <v>8308</v>
      </c>
      <c r="R2513" s="10">
        <f t="shared" si="156"/>
        <v>42371.238576388881</v>
      </c>
      <c r="S2513" s="10">
        <f t="shared" si="157"/>
        <v>42401.238576388881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8"/>
        <v>0</v>
      </c>
      <c r="O2514" s="6" t="e">
        <f t="shared" si="159"/>
        <v>#DIV/0!</v>
      </c>
      <c r="P2514" t="s">
        <v>8291</v>
      </c>
      <c r="Q2514" t="s">
        <v>8308</v>
      </c>
      <c r="R2514" s="10">
        <f t="shared" si="156"/>
        <v>41971.668530092589</v>
      </c>
      <c r="S2514" s="10">
        <f t="shared" si="157"/>
        <v>41986.668530092589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8"/>
        <v>0</v>
      </c>
      <c r="O2515" s="6" t="e">
        <f t="shared" si="159"/>
        <v>#DIV/0!</v>
      </c>
      <c r="P2515" t="s">
        <v>8291</v>
      </c>
      <c r="Q2515" t="s">
        <v>8308</v>
      </c>
      <c r="R2515" s="10">
        <f t="shared" si="156"/>
        <v>42731.798483796294</v>
      </c>
      <c r="S2515" s="10">
        <f t="shared" si="157"/>
        <v>42791.798483796294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8"/>
        <v>1.7500000000000002</v>
      </c>
      <c r="O2516" s="6">
        <f t="shared" si="159"/>
        <v>52.5</v>
      </c>
      <c r="P2516" t="s">
        <v>8291</v>
      </c>
      <c r="Q2516" t="s">
        <v>8308</v>
      </c>
      <c r="R2516" s="10">
        <f t="shared" si="156"/>
        <v>41854.181446759256</v>
      </c>
      <c r="S2516" s="10">
        <f t="shared" si="157"/>
        <v>41871.181446759256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8"/>
        <v>18.600000000000001</v>
      </c>
      <c r="O2517" s="6">
        <f t="shared" si="159"/>
        <v>77.5</v>
      </c>
      <c r="P2517" t="s">
        <v>8291</v>
      </c>
      <c r="Q2517" t="s">
        <v>8308</v>
      </c>
      <c r="R2517" s="10">
        <f t="shared" si="156"/>
        <v>42027.63140046296</v>
      </c>
      <c r="S2517" s="10">
        <f t="shared" si="157"/>
        <v>42057.63140046296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8"/>
        <v>0</v>
      </c>
      <c r="O2518" s="6" t="e">
        <f t="shared" si="159"/>
        <v>#DIV/0!</v>
      </c>
      <c r="P2518" t="s">
        <v>8291</v>
      </c>
      <c r="Q2518" t="s">
        <v>8308</v>
      </c>
      <c r="R2518" s="10">
        <f t="shared" si="156"/>
        <v>41942.445046296292</v>
      </c>
      <c r="S2518" s="10">
        <f t="shared" si="157"/>
        <v>41972.486712962964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8"/>
        <v>9.8166666666666664</v>
      </c>
      <c r="O2519" s="6">
        <f t="shared" si="159"/>
        <v>53.545454545454547</v>
      </c>
      <c r="P2519" t="s">
        <v>8291</v>
      </c>
      <c r="Q2519" t="s">
        <v>8308</v>
      </c>
      <c r="R2519" s="10">
        <f t="shared" si="156"/>
        <v>42052.594097222223</v>
      </c>
      <c r="S2519" s="10">
        <f t="shared" si="157"/>
        <v>42082.552430555552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8"/>
        <v>0</v>
      </c>
      <c r="O2520" s="6" t="e">
        <f t="shared" si="159"/>
        <v>#DIV/0!</v>
      </c>
      <c r="P2520" t="s">
        <v>8291</v>
      </c>
      <c r="Q2520" t="s">
        <v>8308</v>
      </c>
      <c r="R2520" s="10">
        <f t="shared" si="156"/>
        <v>41926.472546296296</v>
      </c>
      <c r="S2520" s="10">
        <f t="shared" si="157"/>
        <v>41956.51421296296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8"/>
        <v>4.3333333333333335E-2</v>
      </c>
      <c r="O2521" s="6">
        <f t="shared" si="159"/>
        <v>16.25</v>
      </c>
      <c r="P2521" t="s">
        <v>8291</v>
      </c>
      <c r="Q2521" t="s">
        <v>8308</v>
      </c>
      <c r="R2521" s="10">
        <f t="shared" si="156"/>
        <v>41808.946805555555</v>
      </c>
      <c r="S2521" s="10">
        <f t="shared" si="157"/>
        <v>41838.946805555555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8"/>
        <v>0</v>
      </c>
      <c r="O2522" s="6" t="e">
        <f t="shared" si="159"/>
        <v>#DIV/0!</v>
      </c>
      <c r="P2522" t="s">
        <v>8291</v>
      </c>
      <c r="Q2522" t="s">
        <v>8308</v>
      </c>
      <c r="R2522" s="10">
        <f t="shared" si="156"/>
        <v>42612.392187500001</v>
      </c>
      <c r="S2522" s="10">
        <f t="shared" si="157"/>
        <v>42658.597916666666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8"/>
        <v>109.48792</v>
      </c>
      <c r="O2523" s="6">
        <f t="shared" si="159"/>
        <v>103.68174242424243</v>
      </c>
      <c r="P2523" t="s">
        <v>8280</v>
      </c>
      <c r="Q2523" t="s">
        <v>8309</v>
      </c>
      <c r="R2523" s="10">
        <f t="shared" si="156"/>
        <v>42269.75950231481</v>
      </c>
      <c r="S2523" s="10">
        <f t="shared" si="157"/>
        <v>42290.75950231481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8"/>
        <v>100</v>
      </c>
      <c r="O2524" s="6">
        <f t="shared" si="159"/>
        <v>185.18518518518519</v>
      </c>
      <c r="P2524" t="s">
        <v>8280</v>
      </c>
      <c r="Q2524" t="s">
        <v>8309</v>
      </c>
      <c r="R2524" s="10">
        <f t="shared" si="156"/>
        <v>42460.365277777775</v>
      </c>
      <c r="S2524" s="10">
        <f t="shared" si="157"/>
        <v>42482.411111111105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8"/>
        <v>156.44444444444446</v>
      </c>
      <c r="O2525" s="6">
        <f t="shared" si="159"/>
        <v>54.153846153846153</v>
      </c>
      <c r="P2525" t="s">
        <v>8280</v>
      </c>
      <c r="Q2525" t="s">
        <v>8309</v>
      </c>
      <c r="R2525" s="10">
        <f t="shared" si="156"/>
        <v>41930.767268518517</v>
      </c>
      <c r="S2525" s="10">
        <f t="shared" si="157"/>
        <v>41960.808935185181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8"/>
        <v>101.6</v>
      </c>
      <c r="O2526" s="6">
        <f t="shared" si="159"/>
        <v>177.2093023255814</v>
      </c>
      <c r="P2526" t="s">
        <v>8280</v>
      </c>
      <c r="Q2526" t="s">
        <v>8309</v>
      </c>
      <c r="R2526" s="10">
        <f t="shared" si="156"/>
        <v>41961.599039351851</v>
      </c>
      <c r="S2526" s="10">
        <f t="shared" si="157"/>
        <v>41993.979166666664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8"/>
        <v>100.325</v>
      </c>
      <c r="O2527" s="6">
        <f t="shared" si="159"/>
        <v>100.325</v>
      </c>
      <c r="P2527" t="s">
        <v>8280</v>
      </c>
      <c r="Q2527" t="s">
        <v>8309</v>
      </c>
      <c r="R2527" s="10">
        <f t="shared" si="156"/>
        <v>41058.636238425919</v>
      </c>
      <c r="S2527" s="10">
        <f t="shared" si="157"/>
        <v>41088.636238425919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8"/>
        <v>112.94999999999999</v>
      </c>
      <c r="O2528" s="6">
        <f t="shared" si="159"/>
        <v>136.90909090909091</v>
      </c>
      <c r="P2528" t="s">
        <v>8280</v>
      </c>
      <c r="Q2528" t="s">
        <v>8309</v>
      </c>
      <c r="R2528" s="10">
        <f t="shared" si="156"/>
        <v>41952.882800925923</v>
      </c>
      <c r="S2528" s="10">
        <f t="shared" si="157"/>
        <v>41980.999305555553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8"/>
        <v>102.125</v>
      </c>
      <c r="O2529" s="6">
        <f t="shared" si="159"/>
        <v>57.535211267605632</v>
      </c>
      <c r="P2529" t="s">
        <v>8280</v>
      </c>
      <c r="Q2529" t="s">
        <v>8309</v>
      </c>
      <c r="R2529" s="10">
        <f t="shared" si="156"/>
        <v>41546.542719907404</v>
      </c>
      <c r="S2529" s="10">
        <f t="shared" si="157"/>
        <v>41564.957638888889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8"/>
        <v>107.24974999999999</v>
      </c>
      <c r="O2530" s="6">
        <f t="shared" si="159"/>
        <v>52.962839506172834</v>
      </c>
      <c r="P2530" t="s">
        <v>8280</v>
      </c>
      <c r="Q2530" t="s">
        <v>8309</v>
      </c>
      <c r="R2530" s="10">
        <f t="shared" si="156"/>
        <v>42217.626192129632</v>
      </c>
      <c r="S2530" s="10">
        <f t="shared" si="157"/>
        <v>42236.249999999993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8"/>
        <v>104.28333333333333</v>
      </c>
      <c r="O2531" s="6">
        <f t="shared" si="159"/>
        <v>82.328947368421055</v>
      </c>
      <c r="P2531" t="s">
        <v>8280</v>
      </c>
      <c r="Q2531" t="s">
        <v>8309</v>
      </c>
      <c r="R2531" s="10">
        <f t="shared" si="156"/>
        <v>40947.872395833328</v>
      </c>
      <c r="S2531" s="10">
        <f t="shared" si="157"/>
        <v>40992.830729166664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8"/>
        <v>100</v>
      </c>
      <c r="O2532" s="6">
        <f t="shared" si="159"/>
        <v>135.41666666666666</v>
      </c>
      <c r="P2532" t="s">
        <v>8280</v>
      </c>
      <c r="Q2532" t="s">
        <v>8309</v>
      </c>
      <c r="R2532" s="10">
        <f t="shared" si="156"/>
        <v>42081.656307870369</v>
      </c>
      <c r="S2532" s="10">
        <f t="shared" si="157"/>
        <v>42113.993055555555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8"/>
        <v>100.4</v>
      </c>
      <c r="O2533" s="6">
        <f t="shared" si="159"/>
        <v>74.06557377049181</v>
      </c>
      <c r="P2533" t="s">
        <v>8280</v>
      </c>
      <c r="Q2533" t="s">
        <v>8309</v>
      </c>
      <c r="R2533" s="10">
        <f t="shared" si="156"/>
        <v>42208.471689814811</v>
      </c>
      <c r="S2533" s="10">
        <f t="shared" si="157"/>
        <v>42230.957638888889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8"/>
        <v>126.125</v>
      </c>
      <c r="O2534" s="6">
        <f t="shared" si="159"/>
        <v>84.083333333333329</v>
      </c>
      <c r="P2534" t="s">
        <v>8280</v>
      </c>
      <c r="Q2534" t="s">
        <v>8309</v>
      </c>
      <c r="R2534" s="10">
        <f t="shared" si="156"/>
        <v>41107.640810185185</v>
      </c>
      <c r="S2534" s="10">
        <f t="shared" si="157"/>
        <v>41137.640810185185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8"/>
        <v>110.66666666666667</v>
      </c>
      <c r="O2535" s="6">
        <f t="shared" si="159"/>
        <v>61.029411764705884</v>
      </c>
      <c r="P2535" t="s">
        <v>8280</v>
      </c>
      <c r="Q2535" t="s">
        <v>8309</v>
      </c>
      <c r="R2535" s="10">
        <f t="shared" si="156"/>
        <v>41304.542951388888</v>
      </c>
      <c r="S2535" s="10">
        <f t="shared" si="157"/>
        <v>41334.542453703703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8"/>
        <v>105</v>
      </c>
      <c r="O2536" s="6">
        <f t="shared" si="159"/>
        <v>150</v>
      </c>
      <c r="P2536" t="s">
        <v>8280</v>
      </c>
      <c r="Q2536" t="s">
        <v>8309</v>
      </c>
      <c r="R2536" s="10">
        <f t="shared" si="156"/>
        <v>40127.492037037031</v>
      </c>
      <c r="S2536" s="10">
        <f t="shared" si="157"/>
        <v>40179.041666666664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8"/>
        <v>103.77499999999999</v>
      </c>
      <c r="O2537" s="6">
        <f t="shared" si="159"/>
        <v>266.08974358974359</v>
      </c>
      <c r="P2537" t="s">
        <v>8280</v>
      </c>
      <c r="Q2537" t="s">
        <v>8309</v>
      </c>
      <c r="R2537" s="10">
        <f t="shared" si="156"/>
        <v>41943.582696759258</v>
      </c>
      <c r="S2537" s="10">
        <f t="shared" si="157"/>
        <v>41974.624363425923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8"/>
        <v>115.99999999999999</v>
      </c>
      <c r="O2538" s="6">
        <f t="shared" si="159"/>
        <v>7.25</v>
      </c>
      <c r="P2538" t="s">
        <v>8280</v>
      </c>
      <c r="Q2538" t="s">
        <v>8309</v>
      </c>
      <c r="R2538" s="10">
        <f t="shared" si="156"/>
        <v>41463.89775462963</v>
      </c>
      <c r="S2538" s="10">
        <f t="shared" si="157"/>
        <v>41484.89775462963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8"/>
        <v>110.00000000000001</v>
      </c>
      <c r="O2539" s="6">
        <f t="shared" si="159"/>
        <v>100</v>
      </c>
      <c r="P2539" t="s">
        <v>8280</v>
      </c>
      <c r="Q2539" t="s">
        <v>8309</v>
      </c>
      <c r="R2539" s="10">
        <f t="shared" si="156"/>
        <v>40696.440451388888</v>
      </c>
      <c r="S2539" s="10">
        <f t="shared" si="157"/>
        <v>40756.440451388888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8"/>
        <v>113.01761111111111</v>
      </c>
      <c r="O2540" s="6">
        <f t="shared" si="159"/>
        <v>109.96308108108107</v>
      </c>
      <c r="P2540" t="s">
        <v>8280</v>
      </c>
      <c r="Q2540" t="s">
        <v>8309</v>
      </c>
      <c r="R2540" s="10">
        <f t="shared" si="156"/>
        <v>41298.301631944443</v>
      </c>
      <c r="S2540" s="10">
        <f t="shared" si="157"/>
        <v>41328.999305555553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8"/>
        <v>100.25</v>
      </c>
      <c r="O2541" s="6">
        <f t="shared" si="159"/>
        <v>169.91525423728814</v>
      </c>
      <c r="P2541" t="s">
        <v>8280</v>
      </c>
      <c r="Q2541" t="s">
        <v>8309</v>
      </c>
      <c r="R2541" s="10">
        <f t="shared" si="156"/>
        <v>41977.693888888891</v>
      </c>
      <c r="S2541" s="10">
        <f t="shared" si="157"/>
        <v>42037.693888888891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8"/>
        <v>103.4</v>
      </c>
      <c r="O2542" s="6">
        <f t="shared" si="159"/>
        <v>95.740740740740748</v>
      </c>
      <c r="P2542" t="s">
        <v>8280</v>
      </c>
      <c r="Q2542" t="s">
        <v>8309</v>
      </c>
      <c r="R2542" s="10">
        <f t="shared" si="156"/>
        <v>40785.466678240737</v>
      </c>
      <c r="S2542" s="10">
        <f t="shared" si="157"/>
        <v>40845.466678240737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8"/>
        <v>107.02857142857142</v>
      </c>
      <c r="O2543" s="6">
        <f t="shared" si="159"/>
        <v>59.460317460317462</v>
      </c>
      <c r="P2543" t="s">
        <v>8280</v>
      </c>
      <c r="Q2543" t="s">
        <v>8309</v>
      </c>
      <c r="R2543" s="10">
        <f t="shared" si="156"/>
        <v>41483.240949074076</v>
      </c>
      <c r="S2543" s="10">
        <f t="shared" si="157"/>
        <v>41543.240949074076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8"/>
        <v>103.57142857142858</v>
      </c>
      <c r="O2544" s="6">
        <f t="shared" si="159"/>
        <v>55.769230769230766</v>
      </c>
      <c r="P2544" t="s">
        <v>8280</v>
      </c>
      <c r="Q2544" t="s">
        <v>8309</v>
      </c>
      <c r="R2544" s="10">
        <f t="shared" si="156"/>
        <v>41509.218252314815</v>
      </c>
      <c r="S2544" s="10">
        <f t="shared" si="157"/>
        <v>41547.957638888889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8"/>
        <v>156.4</v>
      </c>
      <c r="O2545" s="6">
        <f t="shared" si="159"/>
        <v>30.076923076923077</v>
      </c>
      <c r="P2545" t="s">
        <v>8280</v>
      </c>
      <c r="Q2545" t="s">
        <v>8309</v>
      </c>
      <c r="R2545" s="10">
        <f t="shared" si="156"/>
        <v>40513.899282407401</v>
      </c>
      <c r="S2545" s="10">
        <f t="shared" si="157"/>
        <v>40544.916666666664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8"/>
        <v>100.82</v>
      </c>
      <c r="O2546" s="6">
        <f t="shared" si="159"/>
        <v>88.438596491228068</v>
      </c>
      <c r="P2546" t="s">
        <v>8280</v>
      </c>
      <c r="Q2546" t="s">
        <v>8309</v>
      </c>
      <c r="R2546" s="10">
        <f t="shared" si="156"/>
        <v>41068.3121412037</v>
      </c>
      <c r="S2546" s="10">
        <f t="shared" si="157"/>
        <v>41098.3121412037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8"/>
        <v>195.3</v>
      </c>
      <c r="O2547" s="6">
        <f t="shared" si="159"/>
        <v>64.032786885245898</v>
      </c>
      <c r="P2547" t="s">
        <v>8280</v>
      </c>
      <c r="Q2547" t="s">
        <v>8309</v>
      </c>
      <c r="R2547" s="10">
        <f t="shared" si="156"/>
        <v>42026.929837962962</v>
      </c>
      <c r="S2547" s="10">
        <f t="shared" si="157"/>
        <v>42061.812499999993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8"/>
        <v>111.71428571428572</v>
      </c>
      <c r="O2548" s="6">
        <f t="shared" si="159"/>
        <v>60.153846153846153</v>
      </c>
      <c r="P2548" t="s">
        <v>8280</v>
      </c>
      <c r="Q2548" t="s">
        <v>8309</v>
      </c>
      <c r="R2548" s="10">
        <f t="shared" si="156"/>
        <v>41524.650219907409</v>
      </c>
      <c r="S2548" s="10">
        <f t="shared" si="157"/>
        <v>41552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8"/>
        <v>119.85454545454546</v>
      </c>
      <c r="O2549" s="6">
        <f t="shared" si="159"/>
        <v>49.194029850746269</v>
      </c>
      <c r="P2549" t="s">
        <v>8280</v>
      </c>
      <c r="Q2549" t="s">
        <v>8309</v>
      </c>
      <c r="R2549" s="10">
        <f t="shared" si="156"/>
        <v>40973.564849537033</v>
      </c>
      <c r="S2549" s="10">
        <f t="shared" si="157"/>
        <v>41003.523182870369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8"/>
        <v>101.85</v>
      </c>
      <c r="O2550" s="6">
        <f t="shared" si="159"/>
        <v>165.16216216216216</v>
      </c>
      <c r="P2550" t="s">
        <v>8280</v>
      </c>
      <c r="Q2550" t="s">
        <v>8309</v>
      </c>
      <c r="R2550" s="10">
        <f t="shared" si="156"/>
        <v>42618.417094907403</v>
      </c>
      <c r="S2550" s="10">
        <f t="shared" si="157"/>
        <v>42642.977083333331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8"/>
        <v>102.80254777070064</v>
      </c>
      <c r="O2551" s="6">
        <f t="shared" si="159"/>
        <v>43.621621621621621</v>
      </c>
      <c r="P2551" t="s">
        <v>8280</v>
      </c>
      <c r="Q2551" t="s">
        <v>8309</v>
      </c>
      <c r="R2551" s="10">
        <f t="shared" si="156"/>
        <v>41390.549421296295</v>
      </c>
      <c r="S2551" s="10">
        <f t="shared" si="157"/>
        <v>41425.5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8"/>
        <v>100.84615384615385</v>
      </c>
      <c r="O2552" s="6">
        <f t="shared" si="159"/>
        <v>43.7</v>
      </c>
      <c r="P2552" t="s">
        <v>8280</v>
      </c>
      <c r="Q2552" t="s">
        <v>8309</v>
      </c>
      <c r="R2552" s="10">
        <f t="shared" si="156"/>
        <v>42228.425995370366</v>
      </c>
      <c r="S2552" s="10">
        <f t="shared" si="157"/>
        <v>42284.957638888889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8"/>
        <v>102.73469387755102</v>
      </c>
      <c r="O2553" s="6">
        <f t="shared" si="159"/>
        <v>67.419642857142861</v>
      </c>
      <c r="P2553" t="s">
        <v>8280</v>
      </c>
      <c r="Q2553" t="s">
        <v>8309</v>
      </c>
      <c r="R2553" s="10">
        <f t="shared" si="156"/>
        <v>40961.043807870366</v>
      </c>
      <c r="S2553" s="10">
        <f t="shared" si="157"/>
        <v>40989.658333333333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8"/>
        <v>106.5</v>
      </c>
      <c r="O2554" s="6">
        <f t="shared" si="159"/>
        <v>177.5</v>
      </c>
      <c r="P2554" t="s">
        <v>8280</v>
      </c>
      <c r="Q2554" t="s">
        <v>8309</v>
      </c>
      <c r="R2554" s="10">
        <f t="shared" si="156"/>
        <v>42769.601631944439</v>
      </c>
      <c r="S2554" s="10">
        <f t="shared" si="157"/>
        <v>42799.601631944439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8"/>
        <v>155.53333333333333</v>
      </c>
      <c r="O2555" s="6">
        <f t="shared" si="159"/>
        <v>38.883333333333333</v>
      </c>
      <c r="P2555" t="s">
        <v>8280</v>
      </c>
      <c r="Q2555" t="s">
        <v>8309</v>
      </c>
      <c r="R2555" s="10">
        <f t="shared" si="156"/>
        <v>41112.990821759253</v>
      </c>
      <c r="S2555" s="10">
        <f t="shared" si="157"/>
        <v>41172.990821759253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8"/>
        <v>122.8</v>
      </c>
      <c r="O2556" s="6">
        <f t="shared" si="159"/>
        <v>54.985074626865675</v>
      </c>
      <c r="P2556" t="s">
        <v>8280</v>
      </c>
      <c r="Q2556" t="s">
        <v>8309</v>
      </c>
      <c r="R2556" s="10">
        <f t="shared" si="156"/>
        <v>42124.869942129626</v>
      </c>
      <c r="S2556" s="10">
        <f t="shared" si="157"/>
        <v>42155.957638888889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8"/>
        <v>107.35</v>
      </c>
      <c r="O2557" s="6">
        <f t="shared" si="159"/>
        <v>61.342857142857142</v>
      </c>
      <c r="P2557" t="s">
        <v>8280</v>
      </c>
      <c r="Q2557" t="s">
        <v>8309</v>
      </c>
      <c r="R2557" s="10">
        <f t="shared" si="156"/>
        <v>41026.44667824074</v>
      </c>
      <c r="S2557" s="10">
        <f t="shared" si="157"/>
        <v>41057.44667824074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8"/>
        <v>105.50335570469798</v>
      </c>
      <c r="O2558" s="6">
        <f t="shared" si="159"/>
        <v>23.117647058823529</v>
      </c>
      <c r="P2558" t="s">
        <v>8280</v>
      </c>
      <c r="Q2558" t="s">
        <v>8309</v>
      </c>
      <c r="R2558" s="10">
        <f t="shared" si="156"/>
        <v>41222.783067129625</v>
      </c>
      <c r="S2558" s="10">
        <f t="shared" si="157"/>
        <v>41267.783067129625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8"/>
        <v>118.44444444444444</v>
      </c>
      <c r="O2559" s="6">
        <f t="shared" si="159"/>
        <v>29.611111111111111</v>
      </c>
      <c r="P2559" t="s">
        <v>8280</v>
      </c>
      <c r="Q2559" t="s">
        <v>8309</v>
      </c>
      <c r="R2559" s="10">
        <f t="shared" si="156"/>
        <v>41744.536874999998</v>
      </c>
      <c r="S2559" s="10">
        <f t="shared" si="157"/>
        <v>41774.536874999998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8"/>
        <v>108.88</v>
      </c>
      <c r="O2560" s="6">
        <f t="shared" si="159"/>
        <v>75.611111111111114</v>
      </c>
      <c r="P2560" t="s">
        <v>8280</v>
      </c>
      <c r="Q2560" t="s">
        <v>8309</v>
      </c>
      <c r="R2560" s="10">
        <f t="shared" si="156"/>
        <v>42093.651689814811</v>
      </c>
      <c r="S2560" s="10">
        <f t="shared" si="157"/>
        <v>42125.374305555553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8"/>
        <v>111.25</v>
      </c>
      <c r="O2561" s="6">
        <f t="shared" si="159"/>
        <v>35.6</v>
      </c>
      <c r="P2561" t="s">
        <v>8280</v>
      </c>
      <c r="Q2561" t="s">
        <v>8309</v>
      </c>
      <c r="R2561" s="10">
        <f t="shared" si="156"/>
        <v>40829.665324074071</v>
      </c>
      <c r="S2561" s="10">
        <f t="shared" si="157"/>
        <v>40862.609027777777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8"/>
        <v>100.1</v>
      </c>
      <c r="O2562" s="6">
        <f t="shared" si="159"/>
        <v>143</v>
      </c>
      <c r="P2562" t="s">
        <v>8280</v>
      </c>
      <c r="Q2562" t="s">
        <v>8309</v>
      </c>
      <c r="R2562" s="10">
        <f t="shared" ref="R2562:R2625" si="160">(J2562/86400)+25569+(-5/24)</f>
        <v>42039.742754629631</v>
      </c>
      <c r="S2562" s="10">
        <f t="shared" ref="S2562:S2625" si="161">(I2562/86400)+25569+(-5/24)</f>
        <v>42069.742754629631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2">E2563/D2563*100</f>
        <v>0</v>
      </c>
      <c r="O2563" s="6" t="e">
        <f t="shared" ref="O2563:O2626" si="163">E2563/L2563</f>
        <v>#DIV/0!</v>
      </c>
      <c r="P2563" t="s">
        <v>8291</v>
      </c>
      <c r="Q2563" t="s">
        <v>8292</v>
      </c>
      <c r="R2563" s="10">
        <f t="shared" si="160"/>
        <v>42260.320474537039</v>
      </c>
      <c r="S2563" s="10">
        <f t="shared" si="161"/>
        <v>42290.320474537039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2"/>
        <v>0.75</v>
      </c>
      <c r="O2564" s="6">
        <f t="shared" si="163"/>
        <v>25</v>
      </c>
      <c r="P2564" t="s">
        <v>8291</v>
      </c>
      <c r="Q2564" t="s">
        <v>8292</v>
      </c>
      <c r="R2564" s="10">
        <f t="shared" si="160"/>
        <v>42594.316423611112</v>
      </c>
      <c r="S2564" s="10">
        <f t="shared" si="161"/>
        <v>42654.316423611112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2"/>
        <v>0</v>
      </c>
      <c r="O2565" s="6" t="e">
        <f t="shared" si="163"/>
        <v>#DIV/0!</v>
      </c>
      <c r="P2565" t="s">
        <v>8291</v>
      </c>
      <c r="Q2565" t="s">
        <v>8292</v>
      </c>
      <c r="R2565" s="10">
        <f t="shared" si="160"/>
        <v>42154.931145833332</v>
      </c>
      <c r="S2565" s="10">
        <f t="shared" si="161"/>
        <v>42214.931145833332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2"/>
        <v>0</v>
      </c>
      <c r="O2566" s="6" t="e">
        <f t="shared" si="163"/>
        <v>#DIV/0!</v>
      </c>
      <c r="P2566" t="s">
        <v>8291</v>
      </c>
      <c r="Q2566" t="s">
        <v>8292</v>
      </c>
      <c r="R2566" s="10">
        <f t="shared" si="160"/>
        <v>41821.83216435185</v>
      </c>
      <c r="S2566" s="10">
        <f t="shared" si="161"/>
        <v>41851.83216435185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2"/>
        <v>1</v>
      </c>
      <c r="O2567" s="6">
        <f t="shared" si="163"/>
        <v>100</v>
      </c>
      <c r="P2567" t="s">
        <v>8291</v>
      </c>
      <c r="Q2567" t="s">
        <v>8292</v>
      </c>
      <c r="R2567" s="10">
        <f t="shared" si="160"/>
        <v>42440.442002314812</v>
      </c>
      <c r="S2567" s="10">
        <f t="shared" si="161"/>
        <v>42499.659722222219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2"/>
        <v>0</v>
      </c>
      <c r="O2568" s="6" t="e">
        <f t="shared" si="163"/>
        <v>#DIV/0!</v>
      </c>
      <c r="P2568" t="s">
        <v>8291</v>
      </c>
      <c r="Q2568" t="s">
        <v>8292</v>
      </c>
      <c r="R2568" s="10">
        <f t="shared" si="160"/>
        <v>41842.772546296292</v>
      </c>
      <c r="S2568" s="10">
        <f t="shared" si="161"/>
        <v>41872.772546296292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2"/>
        <v>0.26666666666666666</v>
      </c>
      <c r="O2569" s="6">
        <f t="shared" si="163"/>
        <v>60</v>
      </c>
      <c r="P2569" t="s">
        <v>8291</v>
      </c>
      <c r="Q2569" t="s">
        <v>8292</v>
      </c>
      <c r="R2569" s="10">
        <f t="shared" si="160"/>
        <v>42087.670578703699</v>
      </c>
      <c r="S2569" s="10">
        <f t="shared" si="161"/>
        <v>42117.670578703699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2"/>
        <v>0.5</v>
      </c>
      <c r="O2570" s="6">
        <f t="shared" si="163"/>
        <v>50</v>
      </c>
      <c r="P2570" t="s">
        <v>8291</v>
      </c>
      <c r="Q2570" t="s">
        <v>8292</v>
      </c>
      <c r="R2570" s="10">
        <f t="shared" si="160"/>
        <v>42584.45826388889</v>
      </c>
      <c r="S2570" s="10">
        <f t="shared" si="161"/>
        <v>42614.45826388889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2"/>
        <v>2.2307692307692308</v>
      </c>
      <c r="O2571" s="6">
        <f t="shared" si="163"/>
        <v>72.5</v>
      </c>
      <c r="P2571" t="s">
        <v>8291</v>
      </c>
      <c r="Q2571" t="s">
        <v>8292</v>
      </c>
      <c r="R2571" s="10">
        <f t="shared" si="160"/>
        <v>42233.897129629629</v>
      </c>
      <c r="S2571" s="10">
        <f t="shared" si="161"/>
        <v>42263.897129629629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2"/>
        <v>0.84285714285714297</v>
      </c>
      <c r="O2572" s="6">
        <f t="shared" si="163"/>
        <v>29.5</v>
      </c>
      <c r="P2572" t="s">
        <v>8291</v>
      </c>
      <c r="Q2572" t="s">
        <v>8292</v>
      </c>
      <c r="R2572" s="10">
        <f t="shared" si="160"/>
        <v>42744.694849537038</v>
      </c>
      <c r="S2572" s="10">
        <f t="shared" si="161"/>
        <v>42774.694849537038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2"/>
        <v>0.25</v>
      </c>
      <c r="O2573" s="6">
        <f t="shared" si="163"/>
        <v>62.5</v>
      </c>
      <c r="P2573" t="s">
        <v>8291</v>
      </c>
      <c r="Q2573" t="s">
        <v>8292</v>
      </c>
      <c r="R2573" s="10">
        <f t="shared" si="160"/>
        <v>42449.133344907408</v>
      </c>
      <c r="S2573" s="10">
        <f t="shared" si="161"/>
        <v>42509.133344907408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2"/>
        <v>0</v>
      </c>
      <c r="O2574" s="6" t="e">
        <f t="shared" si="163"/>
        <v>#DIV/0!</v>
      </c>
      <c r="P2574" t="s">
        <v>8291</v>
      </c>
      <c r="Q2574" t="s">
        <v>8292</v>
      </c>
      <c r="R2574" s="10">
        <f t="shared" si="160"/>
        <v>42076.911076388882</v>
      </c>
      <c r="S2574" s="10">
        <f t="shared" si="161"/>
        <v>42106.911076388882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2"/>
        <v>0</v>
      </c>
      <c r="O2575" s="6" t="e">
        <f t="shared" si="163"/>
        <v>#DIV/0!</v>
      </c>
      <c r="P2575" t="s">
        <v>8291</v>
      </c>
      <c r="Q2575" t="s">
        <v>8292</v>
      </c>
      <c r="R2575" s="10">
        <f t="shared" si="160"/>
        <v>41829.383668981478</v>
      </c>
      <c r="S2575" s="10">
        <f t="shared" si="161"/>
        <v>41874.383668981478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2"/>
        <v>0</v>
      </c>
      <c r="O2576" s="6" t="e">
        <f t="shared" si="163"/>
        <v>#DIV/0!</v>
      </c>
      <c r="P2576" t="s">
        <v>8291</v>
      </c>
      <c r="Q2576" t="s">
        <v>8292</v>
      </c>
      <c r="R2576" s="10">
        <f t="shared" si="160"/>
        <v>42487.617418981477</v>
      </c>
      <c r="S2576" s="10">
        <f t="shared" si="161"/>
        <v>42508.617418981477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2"/>
        <v>0</v>
      </c>
      <c r="O2577" s="6" t="e">
        <f t="shared" si="163"/>
        <v>#DIV/0!</v>
      </c>
      <c r="P2577" t="s">
        <v>8291</v>
      </c>
      <c r="Q2577" t="s">
        <v>8292</v>
      </c>
      <c r="R2577" s="10">
        <f t="shared" si="160"/>
        <v>41985.900393518517</v>
      </c>
      <c r="S2577" s="10">
        <f t="shared" si="161"/>
        <v>42015.900393518517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2"/>
        <v>0</v>
      </c>
      <c r="O2578" s="6" t="e">
        <f t="shared" si="163"/>
        <v>#DIV/0!</v>
      </c>
      <c r="P2578" t="s">
        <v>8291</v>
      </c>
      <c r="Q2578" t="s">
        <v>8292</v>
      </c>
      <c r="R2578" s="10">
        <f t="shared" si="160"/>
        <v>42059.801469907405</v>
      </c>
      <c r="S2578" s="10">
        <f t="shared" si="161"/>
        <v>42104.759803240733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2"/>
        <v>0</v>
      </c>
      <c r="O2579" s="6" t="e">
        <f t="shared" si="163"/>
        <v>#DIV/0!</v>
      </c>
      <c r="P2579" t="s">
        <v>8291</v>
      </c>
      <c r="Q2579" t="s">
        <v>8292</v>
      </c>
      <c r="R2579" s="10">
        <f t="shared" si="160"/>
        <v>41830.612233796295</v>
      </c>
      <c r="S2579" s="10">
        <f t="shared" si="161"/>
        <v>41855.612233796295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2"/>
        <v>0</v>
      </c>
      <c r="O2580" s="6" t="e">
        <f t="shared" si="163"/>
        <v>#DIV/0!</v>
      </c>
      <c r="P2580" t="s">
        <v>8291</v>
      </c>
      <c r="Q2580" t="s">
        <v>8292</v>
      </c>
      <c r="R2580" s="10">
        <f t="shared" si="160"/>
        <v>42237.814571759256</v>
      </c>
      <c r="S2580" s="10">
        <f t="shared" si="161"/>
        <v>42286.499999999993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2"/>
        <v>0.13849999999999998</v>
      </c>
      <c r="O2581" s="6">
        <f t="shared" si="163"/>
        <v>23.083333333333332</v>
      </c>
      <c r="P2581" t="s">
        <v>8291</v>
      </c>
      <c r="Q2581" t="s">
        <v>8292</v>
      </c>
      <c r="R2581" s="10">
        <f t="shared" si="160"/>
        <v>41837.621562499997</v>
      </c>
      <c r="S2581" s="10">
        <f t="shared" si="161"/>
        <v>41897.621562499997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2"/>
        <v>0.6</v>
      </c>
      <c r="O2582" s="6">
        <f t="shared" si="163"/>
        <v>25.5</v>
      </c>
      <c r="P2582" t="s">
        <v>8291</v>
      </c>
      <c r="Q2582" t="s">
        <v>8292</v>
      </c>
      <c r="R2582" s="10">
        <f t="shared" si="160"/>
        <v>42110.118090277778</v>
      </c>
      <c r="S2582" s="10">
        <f t="shared" si="161"/>
        <v>42139.916666666664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2"/>
        <v>10.6</v>
      </c>
      <c r="O2583" s="6">
        <f t="shared" si="163"/>
        <v>48.18181818181818</v>
      </c>
      <c r="P2583" t="s">
        <v>8291</v>
      </c>
      <c r="Q2583" t="s">
        <v>8292</v>
      </c>
      <c r="R2583" s="10">
        <f t="shared" si="160"/>
        <v>42294.420115740737</v>
      </c>
      <c r="S2583" s="10">
        <f t="shared" si="161"/>
        <v>42324.461782407401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2"/>
        <v>1.1111111111111111E-3</v>
      </c>
      <c r="O2584" s="6">
        <f t="shared" si="163"/>
        <v>1</v>
      </c>
      <c r="P2584" t="s">
        <v>8291</v>
      </c>
      <c r="Q2584" t="s">
        <v>8292</v>
      </c>
      <c r="R2584" s="10">
        <f t="shared" si="160"/>
        <v>42642.780486111107</v>
      </c>
      <c r="S2584" s="10">
        <f t="shared" si="161"/>
        <v>42672.780486111107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2"/>
        <v>0.5</v>
      </c>
      <c r="O2585" s="6">
        <f t="shared" si="163"/>
        <v>1</v>
      </c>
      <c r="P2585" t="s">
        <v>8291</v>
      </c>
      <c r="Q2585" t="s">
        <v>8292</v>
      </c>
      <c r="R2585" s="10">
        <f t="shared" si="160"/>
        <v>42019.561111111114</v>
      </c>
      <c r="S2585" s="10">
        <f t="shared" si="161"/>
        <v>42079.519444444442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2"/>
        <v>0</v>
      </c>
      <c r="O2586" s="6" t="e">
        <f t="shared" si="163"/>
        <v>#DIV/0!</v>
      </c>
      <c r="P2586" t="s">
        <v>8291</v>
      </c>
      <c r="Q2586" t="s">
        <v>8292</v>
      </c>
      <c r="R2586" s="10">
        <f t="shared" si="160"/>
        <v>42139.964918981474</v>
      </c>
      <c r="S2586" s="10">
        <f t="shared" si="161"/>
        <v>42169.964918981474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2"/>
        <v>0.16666666666666669</v>
      </c>
      <c r="O2587" s="6">
        <f t="shared" si="163"/>
        <v>50</v>
      </c>
      <c r="P2587" t="s">
        <v>8291</v>
      </c>
      <c r="Q2587" t="s">
        <v>8292</v>
      </c>
      <c r="R2587" s="10">
        <f t="shared" si="160"/>
        <v>41795.754999999997</v>
      </c>
      <c r="S2587" s="10">
        <f t="shared" si="161"/>
        <v>41825.754999999997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2"/>
        <v>0.16666666666666669</v>
      </c>
      <c r="O2588" s="6">
        <f t="shared" si="163"/>
        <v>5</v>
      </c>
      <c r="P2588" t="s">
        <v>8291</v>
      </c>
      <c r="Q2588" t="s">
        <v>8292</v>
      </c>
      <c r="R2588" s="10">
        <f t="shared" si="160"/>
        <v>42333.121944444443</v>
      </c>
      <c r="S2588" s="10">
        <f t="shared" si="161"/>
        <v>42363.121944444443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2"/>
        <v>2.4340000000000002</v>
      </c>
      <c r="O2589" s="6">
        <f t="shared" si="163"/>
        <v>202.83333333333334</v>
      </c>
      <c r="P2589" t="s">
        <v>8291</v>
      </c>
      <c r="Q2589" t="s">
        <v>8292</v>
      </c>
      <c r="R2589" s="10">
        <f t="shared" si="160"/>
        <v>42338.467048611106</v>
      </c>
      <c r="S2589" s="10">
        <f t="shared" si="161"/>
        <v>42368.467048611106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2"/>
        <v>3.8833333333333329</v>
      </c>
      <c r="O2590" s="6">
        <f t="shared" si="163"/>
        <v>29.125</v>
      </c>
      <c r="P2590" t="s">
        <v>8291</v>
      </c>
      <c r="Q2590" t="s">
        <v>8292</v>
      </c>
      <c r="R2590" s="10">
        <f t="shared" si="160"/>
        <v>42042.467893518515</v>
      </c>
      <c r="S2590" s="10">
        <f t="shared" si="161"/>
        <v>42094.343055555553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2"/>
        <v>0.01</v>
      </c>
      <c r="O2591" s="6">
        <f t="shared" si="163"/>
        <v>5</v>
      </c>
      <c r="P2591" t="s">
        <v>8291</v>
      </c>
      <c r="Q2591" t="s">
        <v>8292</v>
      </c>
      <c r="R2591" s="10">
        <f t="shared" si="160"/>
        <v>42422.327858796292</v>
      </c>
      <c r="S2591" s="10">
        <f t="shared" si="161"/>
        <v>42452.286192129628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2"/>
        <v>0</v>
      </c>
      <c r="O2592" s="6" t="e">
        <f t="shared" si="163"/>
        <v>#DIV/0!</v>
      </c>
      <c r="P2592" t="s">
        <v>8291</v>
      </c>
      <c r="Q2592" t="s">
        <v>8292</v>
      </c>
      <c r="R2592" s="10">
        <f t="shared" si="160"/>
        <v>42388.380752314813</v>
      </c>
      <c r="S2592" s="10">
        <f t="shared" si="161"/>
        <v>42395.380752314813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2"/>
        <v>1.7333333333333332</v>
      </c>
      <c r="O2593" s="6">
        <f t="shared" si="163"/>
        <v>13</v>
      </c>
      <c r="P2593" t="s">
        <v>8291</v>
      </c>
      <c r="Q2593" t="s">
        <v>8292</v>
      </c>
      <c r="R2593" s="10">
        <f t="shared" si="160"/>
        <v>42382.698194444441</v>
      </c>
      <c r="S2593" s="10">
        <f t="shared" si="161"/>
        <v>42442.656527777777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2"/>
        <v>0.16666666666666669</v>
      </c>
      <c r="O2594" s="6">
        <f t="shared" si="163"/>
        <v>50</v>
      </c>
      <c r="P2594" t="s">
        <v>8291</v>
      </c>
      <c r="Q2594" t="s">
        <v>8292</v>
      </c>
      <c r="R2594" s="10">
        <f t="shared" si="160"/>
        <v>41887.592835648145</v>
      </c>
      <c r="S2594" s="10">
        <f t="shared" si="161"/>
        <v>41917.592835648145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2"/>
        <v>0</v>
      </c>
      <c r="O2595" s="6" t="e">
        <f t="shared" si="163"/>
        <v>#DIV/0!</v>
      </c>
      <c r="P2595" t="s">
        <v>8291</v>
      </c>
      <c r="Q2595" t="s">
        <v>8292</v>
      </c>
      <c r="R2595" s="10">
        <f t="shared" si="160"/>
        <v>42089.636874999997</v>
      </c>
      <c r="S2595" s="10">
        <f t="shared" si="161"/>
        <v>42119.636874999997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2"/>
        <v>1.25E-3</v>
      </c>
      <c r="O2596" s="6">
        <f t="shared" si="163"/>
        <v>1</v>
      </c>
      <c r="P2596" t="s">
        <v>8291</v>
      </c>
      <c r="Q2596" t="s">
        <v>8292</v>
      </c>
      <c r="R2596" s="10">
        <f t="shared" si="160"/>
        <v>41828.759583333333</v>
      </c>
      <c r="S2596" s="10">
        <f t="shared" si="161"/>
        <v>41858.759583333333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2"/>
        <v>12.166666666666668</v>
      </c>
      <c r="O2597" s="6">
        <f t="shared" si="163"/>
        <v>96.05263157894737</v>
      </c>
      <c r="P2597" t="s">
        <v>8291</v>
      </c>
      <c r="Q2597" t="s">
        <v>8292</v>
      </c>
      <c r="R2597" s="10">
        <f t="shared" si="160"/>
        <v>42760.035879629628</v>
      </c>
      <c r="S2597" s="10">
        <f t="shared" si="161"/>
        <v>42790.035879629628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2"/>
        <v>23.588571428571427</v>
      </c>
      <c r="O2598" s="6">
        <f t="shared" si="163"/>
        <v>305.77777777777777</v>
      </c>
      <c r="P2598" t="s">
        <v>8291</v>
      </c>
      <c r="Q2598" t="s">
        <v>8292</v>
      </c>
      <c r="R2598" s="10">
        <f t="shared" si="160"/>
        <v>41828.45612268518</v>
      </c>
      <c r="S2598" s="10">
        <f t="shared" si="161"/>
        <v>41858.45612268518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2"/>
        <v>5.6666666666666661</v>
      </c>
      <c r="O2599" s="6">
        <f t="shared" si="163"/>
        <v>12.142857142857142</v>
      </c>
      <c r="P2599" t="s">
        <v>8291</v>
      </c>
      <c r="Q2599" t="s">
        <v>8292</v>
      </c>
      <c r="R2599" s="10">
        <f t="shared" si="160"/>
        <v>42510.133298611108</v>
      </c>
      <c r="S2599" s="10">
        <f t="shared" si="161"/>
        <v>42540.133298611108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2"/>
        <v>39</v>
      </c>
      <c r="O2600" s="6">
        <f t="shared" si="163"/>
        <v>83.571428571428569</v>
      </c>
      <c r="P2600" t="s">
        <v>8291</v>
      </c>
      <c r="Q2600" t="s">
        <v>8292</v>
      </c>
      <c r="R2600" s="10">
        <f t="shared" si="160"/>
        <v>42240.631956018515</v>
      </c>
      <c r="S2600" s="10">
        <f t="shared" si="161"/>
        <v>42270.631956018515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2"/>
        <v>0.99546510341776351</v>
      </c>
      <c r="O2601" s="6">
        <f t="shared" si="163"/>
        <v>18</v>
      </c>
      <c r="P2601" t="s">
        <v>8291</v>
      </c>
      <c r="Q2601" t="s">
        <v>8292</v>
      </c>
      <c r="R2601" s="10">
        <f t="shared" si="160"/>
        <v>41809.545682870368</v>
      </c>
      <c r="S2601" s="10">
        <f t="shared" si="161"/>
        <v>41854.545682870368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2"/>
        <v>6.9320000000000004</v>
      </c>
      <c r="O2602" s="6">
        <f t="shared" si="163"/>
        <v>115.53333333333333</v>
      </c>
      <c r="P2602" t="s">
        <v>8291</v>
      </c>
      <c r="Q2602" t="s">
        <v>8292</v>
      </c>
      <c r="R2602" s="10">
        <f t="shared" si="160"/>
        <v>42394.692129629628</v>
      </c>
      <c r="S2602" s="10">
        <f t="shared" si="161"/>
        <v>42454.650462962956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2"/>
        <v>661.4</v>
      </c>
      <c r="O2603" s="6">
        <f t="shared" si="163"/>
        <v>21.900662251655628</v>
      </c>
      <c r="P2603" t="s">
        <v>8274</v>
      </c>
      <c r="Q2603" t="s">
        <v>8310</v>
      </c>
      <c r="R2603" s="10">
        <f t="shared" si="160"/>
        <v>41150.693854166668</v>
      </c>
      <c r="S2603" s="10">
        <f t="shared" si="161"/>
        <v>41164.957638888889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2"/>
        <v>326.0916666666667</v>
      </c>
      <c r="O2604" s="6">
        <f t="shared" si="163"/>
        <v>80.022494887525568</v>
      </c>
      <c r="P2604" t="s">
        <v>8274</v>
      </c>
      <c r="Q2604" t="s">
        <v>8310</v>
      </c>
      <c r="R2604" s="10">
        <f t="shared" si="160"/>
        <v>41915.538981481477</v>
      </c>
      <c r="S2604" s="10">
        <f t="shared" si="161"/>
        <v>41955.680555555555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2"/>
        <v>101.48571428571429</v>
      </c>
      <c r="O2605" s="6">
        <f t="shared" si="163"/>
        <v>35.520000000000003</v>
      </c>
      <c r="P2605" t="s">
        <v>8274</v>
      </c>
      <c r="Q2605" t="s">
        <v>8310</v>
      </c>
      <c r="R2605" s="10">
        <f t="shared" si="160"/>
        <v>41617.704328703701</v>
      </c>
      <c r="S2605" s="10">
        <f t="shared" si="161"/>
        <v>41631.704328703701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2"/>
        <v>104.21799999999999</v>
      </c>
      <c r="O2606" s="6">
        <f t="shared" si="163"/>
        <v>64.933333333333323</v>
      </c>
      <c r="P2606" t="s">
        <v>8274</v>
      </c>
      <c r="Q2606" t="s">
        <v>8310</v>
      </c>
      <c r="R2606" s="10">
        <f t="shared" si="160"/>
        <v>40997.842858796292</v>
      </c>
      <c r="S2606" s="10">
        <f t="shared" si="161"/>
        <v>41027.842858796292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2"/>
        <v>107.42157000000002</v>
      </c>
      <c r="O2607" s="6">
        <f t="shared" si="163"/>
        <v>60.965703745743475</v>
      </c>
      <c r="P2607" t="s">
        <v>8274</v>
      </c>
      <c r="Q2607" t="s">
        <v>8310</v>
      </c>
      <c r="R2607" s="10">
        <f t="shared" si="160"/>
        <v>42508.33321759259</v>
      </c>
      <c r="S2607" s="10">
        <f t="shared" si="161"/>
        <v>42538.33321759259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2"/>
        <v>110.05454545454545</v>
      </c>
      <c r="O2608" s="6">
        <f t="shared" si="163"/>
        <v>31.444155844155844</v>
      </c>
      <c r="P2608" t="s">
        <v>8274</v>
      </c>
      <c r="Q2608" t="s">
        <v>8310</v>
      </c>
      <c r="R2608" s="10">
        <f t="shared" si="160"/>
        <v>41726.504421296289</v>
      </c>
      <c r="S2608" s="10">
        <f t="shared" si="161"/>
        <v>41758.504421296289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2"/>
        <v>407.7</v>
      </c>
      <c r="O2609" s="6">
        <f t="shared" si="163"/>
        <v>81.949748743718587</v>
      </c>
      <c r="P2609" t="s">
        <v>8274</v>
      </c>
      <c r="Q2609" t="s">
        <v>8310</v>
      </c>
      <c r="R2609" s="10">
        <f t="shared" si="160"/>
        <v>42184.666342592587</v>
      </c>
      <c r="S2609" s="10">
        <f t="shared" si="161"/>
        <v>42227.874999999993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2"/>
        <v>223.92500000000001</v>
      </c>
      <c r="O2610" s="6">
        <f t="shared" si="163"/>
        <v>58.92763157894737</v>
      </c>
      <c r="P2610" t="s">
        <v>8274</v>
      </c>
      <c r="Q2610" t="s">
        <v>8310</v>
      </c>
      <c r="R2610" s="10">
        <f t="shared" si="160"/>
        <v>42767.593379629623</v>
      </c>
      <c r="S2610" s="10">
        <f t="shared" si="161"/>
        <v>42808.791666666664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2"/>
        <v>303.80111428571428</v>
      </c>
      <c r="O2611" s="6">
        <f t="shared" si="163"/>
        <v>157.29347633136095</v>
      </c>
      <c r="P2611" t="s">
        <v>8274</v>
      </c>
      <c r="Q2611" t="s">
        <v>8310</v>
      </c>
      <c r="R2611" s="10">
        <f t="shared" si="160"/>
        <v>41075.02952546296</v>
      </c>
      <c r="S2611" s="10">
        <f t="shared" si="161"/>
        <v>41105.02952546296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2"/>
        <v>141.3251043268175</v>
      </c>
      <c r="O2612" s="6">
        <f t="shared" si="163"/>
        <v>55.758509532062391</v>
      </c>
      <c r="P2612" t="s">
        <v>8274</v>
      </c>
      <c r="Q2612" t="s">
        <v>8310</v>
      </c>
      <c r="R2612" s="10">
        <f t="shared" si="160"/>
        <v>42564.672743055555</v>
      </c>
      <c r="S2612" s="10">
        <f t="shared" si="161"/>
        <v>42604.082638888889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2"/>
        <v>2790.6363636363635</v>
      </c>
      <c r="O2613" s="6">
        <f t="shared" si="163"/>
        <v>83.802893802893806</v>
      </c>
      <c r="P2613" t="s">
        <v>8274</v>
      </c>
      <c r="Q2613" t="s">
        <v>8310</v>
      </c>
      <c r="R2613" s="10">
        <f t="shared" si="160"/>
        <v>42704.127476851849</v>
      </c>
      <c r="S2613" s="10">
        <f t="shared" si="161"/>
        <v>42737.749305555553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2"/>
        <v>171.76130000000001</v>
      </c>
      <c r="O2614" s="6">
        <f t="shared" si="163"/>
        <v>58.422210884353746</v>
      </c>
      <c r="P2614" t="s">
        <v>8274</v>
      </c>
      <c r="Q2614" t="s">
        <v>8310</v>
      </c>
      <c r="R2614" s="10">
        <f t="shared" si="160"/>
        <v>41981.934837962959</v>
      </c>
      <c r="S2614" s="10">
        <f t="shared" si="161"/>
        <v>42012.934837962959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2"/>
        <v>101.01333333333334</v>
      </c>
      <c r="O2615" s="6">
        <f t="shared" si="163"/>
        <v>270.57142857142856</v>
      </c>
      <c r="P2615" t="s">
        <v>8274</v>
      </c>
      <c r="Q2615" t="s">
        <v>8310</v>
      </c>
      <c r="R2615" s="10">
        <f t="shared" si="160"/>
        <v>41143.609884259255</v>
      </c>
      <c r="S2615" s="10">
        <f t="shared" si="161"/>
        <v>41173.609884259255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2"/>
        <v>102</v>
      </c>
      <c r="O2616" s="6">
        <f t="shared" si="163"/>
        <v>107.1</v>
      </c>
      <c r="P2616" t="s">
        <v>8274</v>
      </c>
      <c r="Q2616" t="s">
        <v>8310</v>
      </c>
      <c r="R2616" s="10">
        <f t="shared" si="160"/>
        <v>41730.500138888885</v>
      </c>
      <c r="S2616" s="10">
        <f t="shared" si="161"/>
        <v>41759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2"/>
        <v>169.76511744127936</v>
      </c>
      <c r="O2617" s="6">
        <f t="shared" si="163"/>
        <v>47.180555555555557</v>
      </c>
      <c r="P2617" t="s">
        <v>8274</v>
      </c>
      <c r="Q2617" t="s">
        <v>8310</v>
      </c>
      <c r="R2617" s="10">
        <f t="shared" si="160"/>
        <v>42453.288935185185</v>
      </c>
      <c r="S2617" s="10">
        <f t="shared" si="161"/>
        <v>42490.291666666664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2"/>
        <v>114.53400000000001</v>
      </c>
      <c r="O2618" s="6">
        <f t="shared" si="163"/>
        <v>120.30882352941177</v>
      </c>
      <c r="P2618" t="s">
        <v>8274</v>
      </c>
      <c r="Q2618" t="s">
        <v>8310</v>
      </c>
      <c r="R2618" s="10">
        <f t="shared" si="160"/>
        <v>42211.786215277774</v>
      </c>
      <c r="S2618" s="10">
        <f t="shared" si="161"/>
        <v>42241.786215277774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2"/>
        <v>877.6</v>
      </c>
      <c r="O2619" s="6">
        <f t="shared" si="163"/>
        <v>27.59748427672956</v>
      </c>
      <c r="P2619" t="s">
        <v>8274</v>
      </c>
      <c r="Q2619" t="s">
        <v>8310</v>
      </c>
      <c r="R2619" s="10">
        <f t="shared" si="160"/>
        <v>41902.666099537033</v>
      </c>
      <c r="S2619" s="10">
        <f t="shared" si="161"/>
        <v>41932.666099537033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2"/>
        <v>105.38666666666667</v>
      </c>
      <c r="O2620" s="6">
        <f t="shared" si="163"/>
        <v>205.2987012987013</v>
      </c>
      <c r="P2620" t="s">
        <v>8274</v>
      </c>
      <c r="Q2620" t="s">
        <v>8310</v>
      </c>
      <c r="R2620" s="10">
        <f t="shared" si="160"/>
        <v>42279.584039351852</v>
      </c>
      <c r="S2620" s="10">
        <f t="shared" si="161"/>
        <v>42339.625706018516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2"/>
        <v>188.39999999999998</v>
      </c>
      <c r="O2621" s="6">
        <f t="shared" si="163"/>
        <v>35.547169811320757</v>
      </c>
      <c r="P2621" t="s">
        <v>8274</v>
      </c>
      <c r="Q2621" t="s">
        <v>8310</v>
      </c>
      <c r="R2621" s="10">
        <f t="shared" si="160"/>
        <v>42273.67597222222</v>
      </c>
      <c r="S2621" s="10">
        <f t="shared" si="161"/>
        <v>42300.249999999993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2"/>
        <v>143.65230769230772</v>
      </c>
      <c r="O2622" s="6">
        <f t="shared" si="163"/>
        <v>74.639488409272587</v>
      </c>
      <c r="P2622" t="s">
        <v>8274</v>
      </c>
      <c r="Q2622" t="s">
        <v>8310</v>
      </c>
      <c r="R2622" s="10">
        <f t="shared" si="160"/>
        <v>42250.958819444444</v>
      </c>
      <c r="S2622" s="10">
        <f t="shared" si="161"/>
        <v>42287.833333333336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2"/>
        <v>145.88</v>
      </c>
      <c r="O2623" s="6">
        <f t="shared" si="163"/>
        <v>47.058064516129029</v>
      </c>
      <c r="P2623" t="s">
        <v>8274</v>
      </c>
      <c r="Q2623" t="s">
        <v>8310</v>
      </c>
      <c r="R2623" s="10">
        <f t="shared" si="160"/>
        <v>42115.539212962962</v>
      </c>
      <c r="S2623" s="10">
        <f t="shared" si="161"/>
        <v>42145.539212962962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2"/>
        <v>131.184</v>
      </c>
      <c r="O2624" s="6">
        <f t="shared" si="163"/>
        <v>26.591351351351353</v>
      </c>
      <c r="P2624" t="s">
        <v>8274</v>
      </c>
      <c r="Q2624" t="s">
        <v>8310</v>
      </c>
      <c r="R2624" s="10">
        <f t="shared" si="160"/>
        <v>42689.534907407404</v>
      </c>
      <c r="S2624" s="10">
        <f t="shared" si="161"/>
        <v>42734.534907407404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2"/>
        <v>113.99999999999999</v>
      </c>
      <c r="O2625" s="6">
        <f t="shared" si="163"/>
        <v>36.774193548387096</v>
      </c>
      <c r="P2625" t="s">
        <v>8274</v>
      </c>
      <c r="Q2625" t="s">
        <v>8310</v>
      </c>
      <c r="R2625" s="10">
        <f t="shared" si="160"/>
        <v>42692.048217592594</v>
      </c>
      <c r="S2625" s="10">
        <f t="shared" si="161"/>
        <v>42706.048217592594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2"/>
        <v>1379.4206249999997</v>
      </c>
      <c r="O2626" s="6">
        <f t="shared" si="163"/>
        <v>31.820544982698959</v>
      </c>
      <c r="P2626" t="s">
        <v>8274</v>
      </c>
      <c r="Q2626" t="s">
        <v>8310</v>
      </c>
      <c r="R2626" s="10">
        <f t="shared" ref="R2626:R2689" si="164">(J2626/86400)+25569+(-5/24)</f>
        <v>41144.213217592587</v>
      </c>
      <c r="S2626" s="10">
        <f t="shared" ref="S2626:S2689" si="165">(I2626/86400)+25569+(-5/24)</f>
        <v>41165.213217592587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6">E2627/D2627*100</f>
        <v>956</v>
      </c>
      <c r="O2627" s="6">
        <f t="shared" ref="O2627:O2690" si="167">E2627/L2627</f>
        <v>27.576923076923077</v>
      </c>
      <c r="P2627" t="s">
        <v>8274</v>
      </c>
      <c r="Q2627" t="s">
        <v>8310</v>
      </c>
      <c r="R2627" s="10">
        <f t="shared" si="164"/>
        <v>42658.601944444446</v>
      </c>
      <c r="S2627" s="10">
        <f t="shared" si="165"/>
        <v>42683.643611111103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6"/>
        <v>112.00000000000001</v>
      </c>
      <c r="O2628" s="6">
        <f t="shared" si="167"/>
        <v>56</v>
      </c>
      <c r="P2628" t="s">
        <v>8274</v>
      </c>
      <c r="Q2628" t="s">
        <v>8310</v>
      </c>
      <c r="R2628" s="10">
        <f t="shared" si="164"/>
        <v>42128.41978009259</v>
      </c>
      <c r="S2628" s="10">
        <f t="shared" si="165"/>
        <v>42158.41978009259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6"/>
        <v>646.66666666666663</v>
      </c>
      <c r="O2629" s="6">
        <f t="shared" si="167"/>
        <v>21.555555555555557</v>
      </c>
      <c r="P2629" t="s">
        <v>8274</v>
      </c>
      <c r="Q2629" t="s">
        <v>8310</v>
      </c>
      <c r="R2629" s="10">
        <f t="shared" si="164"/>
        <v>42304.621076388888</v>
      </c>
      <c r="S2629" s="10">
        <f t="shared" si="165"/>
        <v>42334.662743055553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6"/>
        <v>110.36948748510132</v>
      </c>
      <c r="O2630" s="6">
        <f t="shared" si="167"/>
        <v>44.095238095238095</v>
      </c>
      <c r="P2630" t="s">
        <v>8274</v>
      </c>
      <c r="Q2630" t="s">
        <v>8310</v>
      </c>
      <c r="R2630" s="10">
        <f t="shared" si="164"/>
        <v>41953.757719907408</v>
      </c>
      <c r="S2630" s="10">
        <f t="shared" si="165"/>
        <v>41973.757719907408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6"/>
        <v>127.74000000000001</v>
      </c>
      <c r="O2631" s="6">
        <f t="shared" si="167"/>
        <v>63.87</v>
      </c>
      <c r="P2631" t="s">
        <v>8274</v>
      </c>
      <c r="Q2631" t="s">
        <v>8310</v>
      </c>
      <c r="R2631" s="10">
        <f t="shared" si="164"/>
        <v>42108.330115740733</v>
      </c>
      <c r="S2631" s="10">
        <f t="shared" si="165"/>
        <v>42138.330115740733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6"/>
        <v>157.9</v>
      </c>
      <c r="O2632" s="6">
        <f t="shared" si="167"/>
        <v>38.987654320987652</v>
      </c>
      <c r="P2632" t="s">
        <v>8274</v>
      </c>
      <c r="Q2632" t="s">
        <v>8310</v>
      </c>
      <c r="R2632" s="10">
        <f t="shared" si="164"/>
        <v>42523.897129629629</v>
      </c>
      <c r="S2632" s="10">
        <f t="shared" si="165"/>
        <v>42551.208333333336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6"/>
        <v>114.66525000000001</v>
      </c>
      <c r="O2633" s="6">
        <f t="shared" si="167"/>
        <v>80.185489510489504</v>
      </c>
      <c r="P2633" t="s">
        <v>8274</v>
      </c>
      <c r="Q2633" t="s">
        <v>8310</v>
      </c>
      <c r="R2633" s="10">
        <f t="shared" si="164"/>
        <v>42217.960960648146</v>
      </c>
      <c r="S2633" s="10">
        <f t="shared" si="165"/>
        <v>42245.960960648146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6"/>
        <v>137.00934579439252</v>
      </c>
      <c r="O2634" s="6">
        <f t="shared" si="167"/>
        <v>34.904761904761905</v>
      </c>
      <c r="P2634" t="s">
        <v>8274</v>
      </c>
      <c r="Q2634" t="s">
        <v>8310</v>
      </c>
      <c r="R2634" s="10">
        <f t="shared" si="164"/>
        <v>42493.853460648148</v>
      </c>
      <c r="S2634" s="10">
        <f t="shared" si="165"/>
        <v>42518.853460648148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6"/>
        <v>354.62</v>
      </c>
      <c r="O2635" s="6">
        <f t="shared" si="167"/>
        <v>89.100502512562812</v>
      </c>
      <c r="P2635" t="s">
        <v>8274</v>
      </c>
      <c r="Q2635" t="s">
        <v>8310</v>
      </c>
      <c r="R2635" s="10">
        <f t="shared" si="164"/>
        <v>41667.614953703705</v>
      </c>
      <c r="S2635" s="10">
        <f t="shared" si="165"/>
        <v>41697.75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6"/>
        <v>106.02150537634409</v>
      </c>
      <c r="O2636" s="6">
        <f t="shared" si="167"/>
        <v>39.44</v>
      </c>
      <c r="P2636" t="s">
        <v>8274</v>
      </c>
      <c r="Q2636" t="s">
        <v>8310</v>
      </c>
      <c r="R2636" s="10">
        <f t="shared" si="164"/>
        <v>42612.448159722218</v>
      </c>
      <c r="S2636" s="10">
        <f t="shared" si="165"/>
        <v>42642.448159722218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6"/>
        <v>100</v>
      </c>
      <c r="O2637" s="6">
        <f t="shared" si="167"/>
        <v>136.9047619047619</v>
      </c>
      <c r="P2637" t="s">
        <v>8274</v>
      </c>
      <c r="Q2637" t="s">
        <v>8310</v>
      </c>
      <c r="R2637" s="10">
        <f t="shared" si="164"/>
        <v>42037.742604166669</v>
      </c>
      <c r="S2637" s="10">
        <f t="shared" si="165"/>
        <v>42072.700937499998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6"/>
        <v>187.3</v>
      </c>
      <c r="O2638" s="6">
        <f t="shared" si="167"/>
        <v>37.46</v>
      </c>
      <c r="P2638" t="s">
        <v>8274</v>
      </c>
      <c r="Q2638" t="s">
        <v>8310</v>
      </c>
      <c r="R2638" s="10">
        <f t="shared" si="164"/>
        <v>42636.406412037039</v>
      </c>
      <c r="S2638" s="10">
        <f t="shared" si="165"/>
        <v>42658.833333333336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6"/>
        <v>166.2</v>
      </c>
      <c r="O2639" s="6">
        <f t="shared" si="167"/>
        <v>31.96153846153846</v>
      </c>
      <c r="P2639" t="s">
        <v>8274</v>
      </c>
      <c r="Q2639" t="s">
        <v>8310</v>
      </c>
      <c r="R2639" s="10">
        <f t="shared" si="164"/>
        <v>42639.341145833336</v>
      </c>
      <c r="S2639" s="10">
        <f t="shared" si="165"/>
        <v>42655.341145833336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6"/>
        <v>101.72910662824208</v>
      </c>
      <c r="O2640" s="6">
        <f t="shared" si="167"/>
        <v>25.214285714285715</v>
      </c>
      <c r="P2640" t="s">
        <v>8274</v>
      </c>
      <c r="Q2640" t="s">
        <v>8310</v>
      </c>
      <c r="R2640" s="10">
        <f t="shared" si="164"/>
        <v>41989.70480324074</v>
      </c>
      <c r="S2640" s="10">
        <f t="shared" si="165"/>
        <v>42019.70480324074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6"/>
        <v>164</v>
      </c>
      <c r="O2641" s="6">
        <f t="shared" si="167"/>
        <v>10.040816326530612</v>
      </c>
      <c r="P2641" t="s">
        <v>8274</v>
      </c>
      <c r="Q2641" t="s">
        <v>8310</v>
      </c>
      <c r="R2641" s="10">
        <f t="shared" si="164"/>
        <v>42024.656805555554</v>
      </c>
      <c r="S2641" s="10">
        <f t="shared" si="165"/>
        <v>42054.656805555554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6"/>
        <v>105.66666666666666</v>
      </c>
      <c r="O2642" s="6">
        <f t="shared" si="167"/>
        <v>45.94202898550725</v>
      </c>
      <c r="P2642" t="s">
        <v>8274</v>
      </c>
      <c r="Q2642" t="s">
        <v>8310</v>
      </c>
      <c r="R2642" s="10">
        <f t="shared" si="164"/>
        <v>42102.952245370368</v>
      </c>
      <c r="S2642" s="10">
        <f t="shared" si="165"/>
        <v>42162.952245370368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6"/>
        <v>1</v>
      </c>
      <c r="O2643" s="6">
        <f t="shared" si="167"/>
        <v>15</v>
      </c>
      <c r="P2643" t="s">
        <v>8274</v>
      </c>
      <c r="Q2643" t="s">
        <v>8310</v>
      </c>
      <c r="R2643" s="10">
        <f t="shared" si="164"/>
        <v>41880.618784722217</v>
      </c>
      <c r="S2643" s="10">
        <f t="shared" si="165"/>
        <v>41897.631249999999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6"/>
        <v>0</v>
      </c>
      <c r="O2644" s="6" t="e">
        <f t="shared" si="167"/>
        <v>#DIV/0!</v>
      </c>
      <c r="P2644" t="s">
        <v>8274</v>
      </c>
      <c r="Q2644" t="s">
        <v>8310</v>
      </c>
      <c r="R2644" s="10">
        <f t="shared" si="164"/>
        <v>42536.03828703703</v>
      </c>
      <c r="S2644" s="10">
        <f t="shared" si="165"/>
        <v>42566.081249999996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6"/>
        <v>33.559730999999999</v>
      </c>
      <c r="O2645" s="6">
        <f t="shared" si="167"/>
        <v>223.58248500999335</v>
      </c>
      <c r="P2645" t="s">
        <v>8274</v>
      </c>
      <c r="Q2645" t="s">
        <v>8310</v>
      </c>
      <c r="R2645" s="10">
        <f t="shared" si="164"/>
        <v>42689.374016203707</v>
      </c>
      <c r="S2645" s="10">
        <f t="shared" si="165"/>
        <v>42725.124305555553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6"/>
        <v>2.0529999999999999</v>
      </c>
      <c r="O2646" s="6">
        <f t="shared" si="167"/>
        <v>39.480769230769234</v>
      </c>
      <c r="P2646" t="s">
        <v>8274</v>
      </c>
      <c r="Q2646" t="s">
        <v>8310</v>
      </c>
      <c r="R2646" s="10">
        <f t="shared" si="164"/>
        <v>42774.583738425928</v>
      </c>
      <c r="S2646" s="10">
        <f t="shared" si="165"/>
        <v>42804.583738425928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6"/>
        <v>10.5</v>
      </c>
      <c r="O2647" s="6">
        <f t="shared" si="167"/>
        <v>91.304347826086953</v>
      </c>
      <c r="P2647" t="s">
        <v>8274</v>
      </c>
      <c r="Q2647" t="s">
        <v>8310</v>
      </c>
      <c r="R2647" s="10">
        <f t="shared" si="164"/>
        <v>41921.634293981479</v>
      </c>
      <c r="S2647" s="10">
        <f t="shared" si="165"/>
        <v>41951.675960648143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6"/>
        <v>8.4172840000000004</v>
      </c>
      <c r="O2648" s="6">
        <f t="shared" si="167"/>
        <v>78.666205607476627</v>
      </c>
      <c r="P2648" t="s">
        <v>8274</v>
      </c>
      <c r="Q2648" t="s">
        <v>8310</v>
      </c>
      <c r="R2648" s="10">
        <f t="shared" si="164"/>
        <v>42226.10496527778</v>
      </c>
      <c r="S2648" s="10">
        <f t="shared" si="165"/>
        <v>42256.10496527778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6"/>
        <v>1.44</v>
      </c>
      <c r="O2649" s="6">
        <f t="shared" si="167"/>
        <v>12</v>
      </c>
      <c r="P2649" t="s">
        <v>8274</v>
      </c>
      <c r="Q2649" t="s">
        <v>8310</v>
      </c>
      <c r="R2649" s="10">
        <f t="shared" si="164"/>
        <v>42200.053460648145</v>
      </c>
      <c r="S2649" s="10">
        <f t="shared" si="165"/>
        <v>42230.053460648145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6"/>
        <v>0.88333333333333341</v>
      </c>
      <c r="O2650" s="6">
        <f t="shared" si="167"/>
        <v>17.666666666666668</v>
      </c>
      <c r="P2650" t="s">
        <v>8274</v>
      </c>
      <c r="Q2650" t="s">
        <v>8310</v>
      </c>
      <c r="R2650" s="10">
        <f t="shared" si="164"/>
        <v>42408.506481481476</v>
      </c>
      <c r="S2650" s="10">
        <f t="shared" si="165"/>
        <v>42438.506481481476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6"/>
        <v>9.920000000000001E-2</v>
      </c>
      <c r="O2651" s="6">
        <f t="shared" si="167"/>
        <v>41.333333333333336</v>
      </c>
      <c r="P2651" t="s">
        <v>8274</v>
      </c>
      <c r="Q2651" t="s">
        <v>8310</v>
      </c>
      <c r="R2651" s="10">
        <f t="shared" si="164"/>
        <v>42341.788668981484</v>
      </c>
      <c r="S2651" s="10">
        <f t="shared" si="165"/>
        <v>42401.788668981484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6"/>
        <v>0.59666666666666668</v>
      </c>
      <c r="O2652" s="6">
        <f t="shared" si="167"/>
        <v>71.599999999999994</v>
      </c>
      <c r="P2652" t="s">
        <v>8274</v>
      </c>
      <c r="Q2652" t="s">
        <v>8310</v>
      </c>
      <c r="R2652" s="10">
        <f t="shared" si="164"/>
        <v>42695.416006944441</v>
      </c>
      <c r="S2652" s="10">
        <f t="shared" si="165"/>
        <v>42725.416006944441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6"/>
        <v>1.8689285714285715</v>
      </c>
      <c r="O2653" s="6">
        <f t="shared" si="167"/>
        <v>307.8235294117647</v>
      </c>
      <c r="P2653" t="s">
        <v>8274</v>
      </c>
      <c r="Q2653" t="s">
        <v>8310</v>
      </c>
      <c r="R2653" s="10">
        <f t="shared" si="164"/>
        <v>42327.597326388888</v>
      </c>
      <c r="S2653" s="10">
        <f t="shared" si="165"/>
        <v>42355.597326388888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6"/>
        <v>0.88500000000000001</v>
      </c>
      <c r="O2654" s="6">
        <f t="shared" si="167"/>
        <v>80.454545454545453</v>
      </c>
      <c r="P2654" t="s">
        <v>8274</v>
      </c>
      <c r="Q2654" t="s">
        <v>8310</v>
      </c>
      <c r="R2654" s="10">
        <f t="shared" si="164"/>
        <v>41952.950520833336</v>
      </c>
      <c r="S2654" s="10">
        <f t="shared" si="165"/>
        <v>41982.950520833336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6"/>
        <v>11.52156862745098</v>
      </c>
      <c r="O2655" s="6">
        <f t="shared" si="167"/>
        <v>83.942857142857136</v>
      </c>
      <c r="P2655" t="s">
        <v>8274</v>
      </c>
      <c r="Q2655" t="s">
        <v>8310</v>
      </c>
      <c r="R2655" s="10">
        <f t="shared" si="164"/>
        <v>41771.443599537037</v>
      </c>
      <c r="S2655" s="10">
        <f t="shared" si="165"/>
        <v>41802.958333333328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6"/>
        <v>5.1000000000000004E-2</v>
      </c>
      <c r="O2656" s="6">
        <f t="shared" si="167"/>
        <v>8.5</v>
      </c>
      <c r="P2656" t="s">
        <v>8274</v>
      </c>
      <c r="Q2656" t="s">
        <v>8310</v>
      </c>
      <c r="R2656" s="10">
        <f t="shared" si="164"/>
        <v>42055.392662037033</v>
      </c>
      <c r="S2656" s="10">
        <f t="shared" si="165"/>
        <v>42115.350995370369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6"/>
        <v>21.033333333333335</v>
      </c>
      <c r="O2657" s="6">
        <f t="shared" si="167"/>
        <v>73.372093023255815</v>
      </c>
      <c r="P2657" t="s">
        <v>8274</v>
      </c>
      <c r="Q2657" t="s">
        <v>8310</v>
      </c>
      <c r="R2657" s="10">
        <f t="shared" si="164"/>
        <v>42381.657951388886</v>
      </c>
      <c r="S2657" s="10">
        <f t="shared" si="165"/>
        <v>42409.624999999993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6"/>
        <v>11.436666666666667</v>
      </c>
      <c r="O2658" s="6">
        <f t="shared" si="167"/>
        <v>112.86184210526316</v>
      </c>
      <c r="P2658" t="s">
        <v>8274</v>
      </c>
      <c r="Q2658" t="s">
        <v>8310</v>
      </c>
      <c r="R2658" s="10">
        <f t="shared" si="164"/>
        <v>42767.480185185188</v>
      </c>
      <c r="S2658" s="10">
        <f t="shared" si="165"/>
        <v>42806.583333333336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6"/>
        <v>18.737933333333334</v>
      </c>
      <c r="O2659" s="6">
        <f t="shared" si="167"/>
        <v>95.277627118644077</v>
      </c>
      <c r="P2659" t="s">
        <v>8274</v>
      </c>
      <c r="Q2659" t="s">
        <v>8310</v>
      </c>
      <c r="R2659" s="10">
        <f t="shared" si="164"/>
        <v>42551.720520833333</v>
      </c>
      <c r="S2659" s="10">
        <f t="shared" si="165"/>
        <v>42584.854166666664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6"/>
        <v>9.285714285714286E-2</v>
      </c>
      <c r="O2660" s="6">
        <f t="shared" si="167"/>
        <v>22.75</v>
      </c>
      <c r="P2660" t="s">
        <v>8274</v>
      </c>
      <c r="Q2660" t="s">
        <v>8310</v>
      </c>
      <c r="R2660" s="10">
        <f t="shared" si="164"/>
        <v>42551.675856481474</v>
      </c>
      <c r="S2660" s="10">
        <f t="shared" si="165"/>
        <v>42581.675856481474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6"/>
        <v>2.7204081632653061</v>
      </c>
      <c r="O2661" s="6">
        <f t="shared" si="167"/>
        <v>133.30000000000001</v>
      </c>
      <c r="P2661" t="s">
        <v>8274</v>
      </c>
      <c r="Q2661" t="s">
        <v>8310</v>
      </c>
      <c r="R2661" s="10">
        <f t="shared" si="164"/>
        <v>42081.861226851848</v>
      </c>
      <c r="S2661" s="10">
        <f t="shared" si="165"/>
        <v>42111.861226851848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6"/>
        <v>9.5000000000000001E-2</v>
      </c>
      <c r="O2662" s="6">
        <f t="shared" si="167"/>
        <v>3.8</v>
      </c>
      <c r="P2662" t="s">
        <v>8274</v>
      </c>
      <c r="Q2662" t="s">
        <v>8310</v>
      </c>
      <c r="R2662" s="10">
        <f t="shared" si="164"/>
        <v>42272.504837962959</v>
      </c>
      <c r="S2662" s="10">
        <f t="shared" si="165"/>
        <v>42332.546504629623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6"/>
        <v>102.89999999999999</v>
      </c>
      <c r="O2663" s="6">
        <f t="shared" si="167"/>
        <v>85.75</v>
      </c>
      <c r="P2663" t="s">
        <v>8274</v>
      </c>
      <c r="Q2663" t="s">
        <v>8311</v>
      </c>
      <c r="R2663" s="10">
        <f t="shared" si="164"/>
        <v>41542.750115740739</v>
      </c>
      <c r="S2663" s="10">
        <f t="shared" si="165"/>
        <v>41572.750115740739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6"/>
        <v>106.80000000000001</v>
      </c>
      <c r="O2664" s="6">
        <f t="shared" si="167"/>
        <v>267</v>
      </c>
      <c r="P2664" t="s">
        <v>8274</v>
      </c>
      <c r="Q2664" t="s">
        <v>8311</v>
      </c>
      <c r="R2664" s="10">
        <f t="shared" si="164"/>
        <v>42207.538344907407</v>
      </c>
      <c r="S2664" s="10">
        <f t="shared" si="165"/>
        <v>42237.538344907407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6"/>
        <v>104.59625</v>
      </c>
      <c r="O2665" s="6">
        <f t="shared" si="167"/>
        <v>373.55803571428572</v>
      </c>
      <c r="P2665" t="s">
        <v>8274</v>
      </c>
      <c r="Q2665" t="s">
        <v>8311</v>
      </c>
      <c r="R2665" s="10">
        <f t="shared" si="164"/>
        <v>42222.41443287037</v>
      </c>
      <c r="S2665" s="10">
        <f t="shared" si="165"/>
        <v>42251.416666666664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6"/>
        <v>103.42857142857143</v>
      </c>
      <c r="O2666" s="6">
        <f t="shared" si="167"/>
        <v>174.03846153846155</v>
      </c>
      <c r="P2666" t="s">
        <v>8274</v>
      </c>
      <c r="Q2666" t="s">
        <v>8311</v>
      </c>
      <c r="R2666" s="10">
        <f t="shared" si="164"/>
        <v>42312.817094907405</v>
      </c>
      <c r="S2666" s="10">
        <f t="shared" si="165"/>
        <v>42347.082638888889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6"/>
        <v>123.14285714285715</v>
      </c>
      <c r="O2667" s="6">
        <f t="shared" si="167"/>
        <v>93.695652173913047</v>
      </c>
      <c r="P2667" t="s">
        <v>8274</v>
      </c>
      <c r="Q2667" t="s">
        <v>8311</v>
      </c>
      <c r="R2667" s="10">
        <f t="shared" si="164"/>
        <v>42083.687199074069</v>
      </c>
      <c r="S2667" s="10">
        <f t="shared" si="165"/>
        <v>42128.687199074069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6"/>
        <v>159.29509999999999</v>
      </c>
      <c r="O2668" s="6">
        <f t="shared" si="167"/>
        <v>77.327718446601949</v>
      </c>
      <c r="P2668" t="s">
        <v>8274</v>
      </c>
      <c r="Q2668" t="s">
        <v>8311</v>
      </c>
      <c r="R2668" s="10">
        <f t="shared" si="164"/>
        <v>42235.55600694444</v>
      </c>
      <c r="S2668" s="10">
        <f t="shared" si="165"/>
        <v>42272.666666666664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6"/>
        <v>110.66666666666667</v>
      </c>
      <c r="O2669" s="6">
        <f t="shared" si="167"/>
        <v>92.222222222222229</v>
      </c>
      <c r="P2669" t="s">
        <v>8274</v>
      </c>
      <c r="Q2669" t="s">
        <v>8311</v>
      </c>
      <c r="R2669" s="10">
        <f t="shared" si="164"/>
        <v>42380.717777777776</v>
      </c>
      <c r="S2669" s="10">
        <f t="shared" si="165"/>
        <v>42410.717777777776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6"/>
        <v>170.70000000000002</v>
      </c>
      <c r="O2670" s="6">
        <f t="shared" si="167"/>
        <v>60.964285714285715</v>
      </c>
      <c r="P2670" t="s">
        <v>8274</v>
      </c>
      <c r="Q2670" t="s">
        <v>8311</v>
      </c>
      <c r="R2670" s="10">
        <f t="shared" si="164"/>
        <v>42275.380381944444</v>
      </c>
      <c r="S2670" s="10">
        <f t="shared" si="165"/>
        <v>42317.397222222215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6"/>
        <v>125.125</v>
      </c>
      <c r="O2671" s="6">
        <f t="shared" si="167"/>
        <v>91</v>
      </c>
      <c r="P2671" t="s">
        <v>8274</v>
      </c>
      <c r="Q2671" t="s">
        <v>8311</v>
      </c>
      <c r="R2671" s="10">
        <f t="shared" si="164"/>
        <v>42318.827499999992</v>
      </c>
      <c r="S2671" s="10">
        <f t="shared" si="165"/>
        <v>42378.827499999992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6"/>
        <v>6.4158609339642041</v>
      </c>
      <c r="O2672" s="6">
        <f t="shared" si="167"/>
        <v>41.583333333333336</v>
      </c>
      <c r="P2672" t="s">
        <v>8274</v>
      </c>
      <c r="Q2672" t="s">
        <v>8311</v>
      </c>
      <c r="R2672" s="10">
        <f t="shared" si="164"/>
        <v>41820.812268518515</v>
      </c>
      <c r="S2672" s="10">
        <f t="shared" si="165"/>
        <v>41848.812268518515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6"/>
        <v>11.343999999999999</v>
      </c>
      <c r="O2673" s="6">
        <f t="shared" si="167"/>
        <v>33.761904761904759</v>
      </c>
      <c r="P2673" t="s">
        <v>8274</v>
      </c>
      <c r="Q2673" t="s">
        <v>8311</v>
      </c>
      <c r="R2673" s="10">
        <f t="shared" si="164"/>
        <v>41962.54069444444</v>
      </c>
      <c r="S2673" s="10">
        <f t="shared" si="165"/>
        <v>41992.609722222223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6"/>
        <v>33.19</v>
      </c>
      <c r="O2674" s="6">
        <f t="shared" si="167"/>
        <v>70.61702127659575</v>
      </c>
      <c r="P2674" t="s">
        <v>8274</v>
      </c>
      <c r="Q2674" t="s">
        <v>8311</v>
      </c>
      <c r="R2674" s="10">
        <f t="shared" si="164"/>
        <v>42344.675810185181</v>
      </c>
      <c r="S2674" s="10">
        <f t="shared" si="165"/>
        <v>42366.041666666664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6"/>
        <v>27.58</v>
      </c>
      <c r="O2675" s="6">
        <f t="shared" si="167"/>
        <v>167.15151515151516</v>
      </c>
      <c r="P2675" t="s">
        <v>8274</v>
      </c>
      <c r="Q2675" t="s">
        <v>8311</v>
      </c>
      <c r="R2675" s="10">
        <f t="shared" si="164"/>
        <v>41912.333321759259</v>
      </c>
      <c r="S2675" s="10">
        <f t="shared" si="165"/>
        <v>41941.739583333328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6"/>
        <v>62.839999999999996</v>
      </c>
      <c r="O2676" s="6">
        <f t="shared" si="167"/>
        <v>128.61988304093566</v>
      </c>
      <c r="P2676" t="s">
        <v>8274</v>
      </c>
      <c r="Q2676" t="s">
        <v>8311</v>
      </c>
      <c r="R2676" s="10">
        <f t="shared" si="164"/>
        <v>42529.424421296295</v>
      </c>
      <c r="S2676" s="10">
        <f t="shared" si="165"/>
        <v>42555.999305555553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6"/>
        <v>7.5880000000000001</v>
      </c>
      <c r="O2677" s="6">
        <f t="shared" si="167"/>
        <v>65.41379310344827</v>
      </c>
      <c r="P2677" t="s">
        <v>8274</v>
      </c>
      <c r="Q2677" t="s">
        <v>8311</v>
      </c>
      <c r="R2677" s="10">
        <f t="shared" si="164"/>
        <v>41923.649178240739</v>
      </c>
      <c r="S2677" s="10">
        <f t="shared" si="165"/>
        <v>41953.690844907404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6"/>
        <v>50.38095238095238</v>
      </c>
      <c r="O2678" s="6">
        <f t="shared" si="167"/>
        <v>117.55555555555556</v>
      </c>
      <c r="P2678" t="s">
        <v>8274</v>
      </c>
      <c r="Q2678" t="s">
        <v>8311</v>
      </c>
      <c r="R2678" s="10">
        <f t="shared" si="164"/>
        <v>42482.416365740741</v>
      </c>
      <c r="S2678" s="10">
        <f t="shared" si="165"/>
        <v>42512.416365740741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6"/>
        <v>17.512820512820511</v>
      </c>
      <c r="O2679" s="6">
        <f t="shared" si="167"/>
        <v>126.48148148148148</v>
      </c>
      <c r="P2679" t="s">
        <v>8274</v>
      </c>
      <c r="Q2679" t="s">
        <v>8311</v>
      </c>
      <c r="R2679" s="10">
        <f t="shared" si="164"/>
        <v>41792.821099537039</v>
      </c>
      <c r="S2679" s="10">
        <f t="shared" si="165"/>
        <v>41822.821099537039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6"/>
        <v>1.375E-2</v>
      </c>
      <c r="O2680" s="6">
        <f t="shared" si="167"/>
        <v>550</v>
      </c>
      <c r="P2680" t="s">
        <v>8274</v>
      </c>
      <c r="Q2680" t="s">
        <v>8311</v>
      </c>
      <c r="R2680" s="10">
        <f t="shared" si="164"/>
        <v>42241.589872685181</v>
      </c>
      <c r="S2680" s="10">
        <f t="shared" si="165"/>
        <v>42271.589872685181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6"/>
        <v>0.33</v>
      </c>
      <c r="O2681" s="6">
        <f t="shared" si="167"/>
        <v>44</v>
      </c>
      <c r="P2681" t="s">
        <v>8274</v>
      </c>
      <c r="Q2681" t="s">
        <v>8311</v>
      </c>
      <c r="R2681" s="10">
        <f t="shared" si="164"/>
        <v>42032.792754629627</v>
      </c>
      <c r="S2681" s="10">
        <f t="shared" si="165"/>
        <v>42062.792754629627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6"/>
        <v>0.86250000000000004</v>
      </c>
      <c r="O2682" s="6">
        <f t="shared" si="167"/>
        <v>69</v>
      </c>
      <c r="P2682" t="s">
        <v>8274</v>
      </c>
      <c r="Q2682" t="s">
        <v>8311</v>
      </c>
      <c r="R2682" s="10">
        <f t="shared" si="164"/>
        <v>42436.003368055557</v>
      </c>
      <c r="S2682" s="10">
        <f t="shared" si="165"/>
        <v>42465.961701388886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6"/>
        <v>0.6875</v>
      </c>
      <c r="O2683" s="6">
        <f t="shared" si="167"/>
        <v>27.5</v>
      </c>
      <c r="P2683" t="s">
        <v>8291</v>
      </c>
      <c r="Q2683" t="s">
        <v>8292</v>
      </c>
      <c r="R2683" s="10">
        <f t="shared" si="164"/>
        <v>41805.686921296292</v>
      </c>
      <c r="S2683" s="10">
        <f t="shared" si="165"/>
        <v>41830.686921296292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6"/>
        <v>28.299999999999997</v>
      </c>
      <c r="O2684" s="6">
        <f t="shared" si="167"/>
        <v>84.9</v>
      </c>
      <c r="P2684" t="s">
        <v>8291</v>
      </c>
      <c r="Q2684" t="s">
        <v>8292</v>
      </c>
      <c r="R2684" s="10">
        <f t="shared" si="164"/>
        <v>41932.663657407407</v>
      </c>
      <c r="S2684" s="10">
        <f t="shared" si="165"/>
        <v>41965.040972222218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6"/>
        <v>0.24</v>
      </c>
      <c r="O2685" s="6">
        <f t="shared" si="167"/>
        <v>12</v>
      </c>
      <c r="P2685" t="s">
        <v>8291</v>
      </c>
      <c r="Q2685" t="s">
        <v>8292</v>
      </c>
      <c r="R2685" s="10">
        <f t="shared" si="164"/>
        <v>42034.546759259254</v>
      </c>
      <c r="S2685" s="10">
        <f t="shared" si="165"/>
        <v>42064.546759259254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6"/>
        <v>1.1428571428571428</v>
      </c>
      <c r="O2686" s="6">
        <f t="shared" si="167"/>
        <v>200</v>
      </c>
      <c r="P2686" t="s">
        <v>8291</v>
      </c>
      <c r="Q2686" t="s">
        <v>8292</v>
      </c>
      <c r="R2686" s="10">
        <f t="shared" si="164"/>
        <v>41820.706307870372</v>
      </c>
      <c r="S2686" s="10">
        <f t="shared" si="165"/>
        <v>41860.706307870372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6"/>
        <v>0.02</v>
      </c>
      <c r="O2687" s="6">
        <f t="shared" si="167"/>
        <v>10</v>
      </c>
      <c r="P2687" t="s">
        <v>8291</v>
      </c>
      <c r="Q2687" t="s">
        <v>8292</v>
      </c>
      <c r="R2687" s="10">
        <f t="shared" si="164"/>
        <v>42061.487615740734</v>
      </c>
      <c r="S2687" s="10">
        <f t="shared" si="165"/>
        <v>42121.44594907407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6"/>
        <v>0</v>
      </c>
      <c r="O2688" s="6" t="e">
        <f t="shared" si="167"/>
        <v>#DIV/0!</v>
      </c>
      <c r="P2688" t="s">
        <v>8291</v>
      </c>
      <c r="Q2688" t="s">
        <v>8292</v>
      </c>
      <c r="R2688" s="10">
        <f t="shared" si="164"/>
        <v>41892.766469907401</v>
      </c>
      <c r="S2688" s="10">
        <f t="shared" si="165"/>
        <v>41912.766469907401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6"/>
        <v>0</v>
      </c>
      <c r="O2689" s="6" t="e">
        <f t="shared" si="167"/>
        <v>#DIV/0!</v>
      </c>
      <c r="P2689" t="s">
        <v>8291</v>
      </c>
      <c r="Q2689" t="s">
        <v>8292</v>
      </c>
      <c r="R2689" s="10">
        <f t="shared" si="164"/>
        <v>42154.431921296295</v>
      </c>
      <c r="S2689" s="10">
        <f t="shared" si="165"/>
        <v>42184.431921296295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6"/>
        <v>0.14799999999999999</v>
      </c>
      <c r="O2690" s="6">
        <f t="shared" si="167"/>
        <v>5.2857142857142856</v>
      </c>
      <c r="P2690" t="s">
        <v>8291</v>
      </c>
      <c r="Q2690" t="s">
        <v>8292</v>
      </c>
      <c r="R2690" s="10">
        <f t="shared" ref="R2690:R2753" si="168">(J2690/86400)+25569+(-5/24)</f>
        <v>42027.910532407404</v>
      </c>
      <c r="S2690" s="10">
        <f t="shared" ref="S2690:S2753" si="169">(I2690/86400)+25569+(-5/24)</f>
        <v>42058.916666666664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70">E2691/D2691*100</f>
        <v>2.8571428571428571E-3</v>
      </c>
      <c r="O2691" s="6">
        <f t="shared" ref="O2691:O2754" si="171">E2691/L2691</f>
        <v>1</v>
      </c>
      <c r="P2691" t="s">
        <v>8291</v>
      </c>
      <c r="Q2691" t="s">
        <v>8292</v>
      </c>
      <c r="R2691" s="10">
        <f t="shared" si="168"/>
        <v>42551.75335648148</v>
      </c>
      <c r="S2691" s="10">
        <f t="shared" si="169"/>
        <v>42581.75335648148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70"/>
        <v>10.7325</v>
      </c>
      <c r="O2692" s="6">
        <f t="shared" si="171"/>
        <v>72.762711864406782</v>
      </c>
      <c r="P2692" t="s">
        <v>8291</v>
      </c>
      <c r="Q2692" t="s">
        <v>8292</v>
      </c>
      <c r="R2692" s="10">
        <f t="shared" si="168"/>
        <v>42112.89671296296</v>
      </c>
      <c r="S2692" s="10">
        <f t="shared" si="169"/>
        <v>42157.89671296296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70"/>
        <v>5.3846153846153842E-2</v>
      </c>
      <c r="O2693" s="6">
        <f t="shared" si="171"/>
        <v>17.5</v>
      </c>
      <c r="P2693" t="s">
        <v>8291</v>
      </c>
      <c r="Q2693" t="s">
        <v>8292</v>
      </c>
      <c r="R2693" s="10">
        <f t="shared" si="168"/>
        <v>42089.515706018516</v>
      </c>
      <c r="S2693" s="10">
        <f t="shared" si="169"/>
        <v>42134.515706018516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70"/>
        <v>0.7142857142857143</v>
      </c>
      <c r="O2694" s="6">
        <f t="shared" si="171"/>
        <v>25</v>
      </c>
      <c r="P2694" t="s">
        <v>8291</v>
      </c>
      <c r="Q2694" t="s">
        <v>8292</v>
      </c>
      <c r="R2694" s="10">
        <f t="shared" si="168"/>
        <v>42058.125694444439</v>
      </c>
      <c r="S2694" s="10">
        <f t="shared" si="169"/>
        <v>42088.084027777775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70"/>
        <v>0.8</v>
      </c>
      <c r="O2695" s="6">
        <f t="shared" si="171"/>
        <v>13.333333333333334</v>
      </c>
      <c r="P2695" t="s">
        <v>8291</v>
      </c>
      <c r="Q2695" t="s">
        <v>8292</v>
      </c>
      <c r="R2695" s="10">
        <f t="shared" si="168"/>
        <v>41833.930162037032</v>
      </c>
      <c r="S2695" s="10">
        <f t="shared" si="169"/>
        <v>41863.930162037032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70"/>
        <v>3.3333333333333335E-3</v>
      </c>
      <c r="O2696" s="6">
        <f t="shared" si="171"/>
        <v>1</v>
      </c>
      <c r="P2696" t="s">
        <v>8291</v>
      </c>
      <c r="Q2696" t="s">
        <v>8292</v>
      </c>
      <c r="R2696" s="10">
        <f t="shared" si="168"/>
        <v>41877.932164351849</v>
      </c>
      <c r="S2696" s="10">
        <f t="shared" si="169"/>
        <v>41907.932164351849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70"/>
        <v>0.47333333333333333</v>
      </c>
      <c r="O2697" s="6">
        <f t="shared" si="171"/>
        <v>23.666666666666668</v>
      </c>
      <c r="P2697" t="s">
        <v>8291</v>
      </c>
      <c r="Q2697" t="s">
        <v>8292</v>
      </c>
      <c r="R2697" s="10">
        <f t="shared" si="168"/>
        <v>42047.973587962959</v>
      </c>
      <c r="S2697" s="10">
        <f t="shared" si="169"/>
        <v>42107.931921296295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70"/>
        <v>5.65</v>
      </c>
      <c r="O2698" s="6">
        <f t="shared" si="171"/>
        <v>89.21052631578948</v>
      </c>
      <c r="P2698" t="s">
        <v>8291</v>
      </c>
      <c r="Q2698" t="s">
        <v>8292</v>
      </c>
      <c r="R2698" s="10">
        <f t="shared" si="168"/>
        <v>41964.636111111111</v>
      </c>
      <c r="S2698" s="10">
        <f t="shared" si="169"/>
        <v>41998.636111111111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70"/>
        <v>26.35217391304348</v>
      </c>
      <c r="O2699" s="6">
        <f t="shared" si="171"/>
        <v>116.55769230769231</v>
      </c>
      <c r="P2699" t="s">
        <v>8291</v>
      </c>
      <c r="Q2699" t="s">
        <v>8292</v>
      </c>
      <c r="R2699" s="10">
        <f t="shared" si="168"/>
        <v>42187.731747685182</v>
      </c>
      <c r="S2699" s="10">
        <f t="shared" si="169"/>
        <v>42218.708333333336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70"/>
        <v>0.325125</v>
      </c>
      <c r="O2700" s="6">
        <f t="shared" si="171"/>
        <v>13.005000000000001</v>
      </c>
      <c r="P2700" t="s">
        <v>8291</v>
      </c>
      <c r="Q2700" t="s">
        <v>8292</v>
      </c>
      <c r="R2700" s="10">
        <f t="shared" si="168"/>
        <v>41787.689907407403</v>
      </c>
      <c r="S2700" s="10">
        <f t="shared" si="169"/>
        <v>41817.689907407403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70"/>
        <v>0</v>
      </c>
      <c r="O2701" s="6" t="e">
        <f t="shared" si="171"/>
        <v>#DIV/0!</v>
      </c>
      <c r="P2701" t="s">
        <v>8291</v>
      </c>
      <c r="Q2701" t="s">
        <v>8292</v>
      </c>
      <c r="R2701" s="10">
        <f t="shared" si="168"/>
        <v>41829.688229166662</v>
      </c>
      <c r="S2701" s="10">
        <f t="shared" si="169"/>
        <v>41859.688229166662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70"/>
        <v>0.7000700070007001</v>
      </c>
      <c r="O2702" s="6">
        <f t="shared" si="171"/>
        <v>17.5</v>
      </c>
      <c r="P2702" t="s">
        <v>8291</v>
      </c>
      <c r="Q2702" t="s">
        <v>8292</v>
      </c>
      <c r="R2702" s="10">
        <f t="shared" si="168"/>
        <v>41870.666342592587</v>
      </c>
      <c r="S2702" s="10">
        <f t="shared" si="169"/>
        <v>41900.666342592587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70"/>
        <v>46.176470588235297</v>
      </c>
      <c r="O2703" s="6">
        <f t="shared" si="171"/>
        <v>34.130434782608695</v>
      </c>
      <c r="P2703" t="s">
        <v>8272</v>
      </c>
      <c r="Q2703" t="s">
        <v>8312</v>
      </c>
      <c r="R2703" s="10">
        <f t="shared" si="168"/>
        <v>42801.566365740735</v>
      </c>
      <c r="S2703" s="10">
        <f t="shared" si="169"/>
        <v>42832.524699074071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70"/>
        <v>34.410000000000004</v>
      </c>
      <c r="O2704" s="6">
        <f t="shared" si="171"/>
        <v>132.34615384615384</v>
      </c>
      <c r="P2704" t="s">
        <v>8272</v>
      </c>
      <c r="Q2704" t="s">
        <v>8312</v>
      </c>
      <c r="R2704" s="10">
        <f t="shared" si="168"/>
        <v>42800.593483796292</v>
      </c>
      <c r="S2704" s="10">
        <f t="shared" si="169"/>
        <v>42830.551817129628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70"/>
        <v>103.75000000000001</v>
      </c>
      <c r="O2705" s="6">
        <f t="shared" si="171"/>
        <v>922.22222222222217</v>
      </c>
      <c r="P2705" t="s">
        <v>8272</v>
      </c>
      <c r="Q2705" t="s">
        <v>8312</v>
      </c>
      <c r="R2705" s="10">
        <f t="shared" si="168"/>
        <v>42756.481828703698</v>
      </c>
      <c r="S2705" s="10">
        <f t="shared" si="169"/>
        <v>42816.440162037034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70"/>
        <v>6.0263157894736841</v>
      </c>
      <c r="O2706" s="6">
        <f t="shared" si="171"/>
        <v>163.57142857142858</v>
      </c>
      <c r="P2706" t="s">
        <v>8272</v>
      </c>
      <c r="Q2706" t="s">
        <v>8312</v>
      </c>
      <c r="R2706" s="10">
        <f t="shared" si="168"/>
        <v>42787.654097222221</v>
      </c>
      <c r="S2706" s="10">
        <f t="shared" si="169"/>
        <v>42830.61243055555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70"/>
        <v>10.539393939393939</v>
      </c>
      <c r="O2707" s="6">
        <f t="shared" si="171"/>
        <v>217.375</v>
      </c>
      <c r="P2707" t="s">
        <v>8272</v>
      </c>
      <c r="Q2707" t="s">
        <v>8312</v>
      </c>
      <c r="R2707" s="10">
        <f t="shared" si="168"/>
        <v>42773.70784722222</v>
      </c>
      <c r="S2707" s="10">
        <f t="shared" si="169"/>
        <v>42818.666180555556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70"/>
        <v>112.29714285714284</v>
      </c>
      <c r="O2708" s="6">
        <f t="shared" si="171"/>
        <v>149.44486692015209</v>
      </c>
      <c r="P2708" t="s">
        <v>8272</v>
      </c>
      <c r="Q2708" t="s">
        <v>8312</v>
      </c>
      <c r="R2708" s="10">
        <f t="shared" si="168"/>
        <v>41899.086608796293</v>
      </c>
      <c r="S2708" s="10">
        <f t="shared" si="169"/>
        <v>41928.082638888889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70"/>
        <v>350.84462500000001</v>
      </c>
      <c r="O2709" s="6">
        <f t="shared" si="171"/>
        <v>71.237487309644663</v>
      </c>
      <c r="P2709" t="s">
        <v>8272</v>
      </c>
      <c r="Q2709" t="s">
        <v>8312</v>
      </c>
      <c r="R2709" s="10">
        <f t="shared" si="168"/>
        <v>41391.574571759258</v>
      </c>
      <c r="S2709" s="10">
        <f t="shared" si="169"/>
        <v>41421.082638888889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70"/>
        <v>233.21535</v>
      </c>
      <c r="O2710" s="6">
        <f t="shared" si="171"/>
        <v>44.464318398474738</v>
      </c>
      <c r="P2710" t="s">
        <v>8272</v>
      </c>
      <c r="Q2710" t="s">
        <v>8312</v>
      </c>
      <c r="R2710" s="10">
        <f t="shared" si="168"/>
        <v>42512.489884259259</v>
      </c>
      <c r="S2710" s="10">
        <f t="shared" si="169"/>
        <v>42572.489884259259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70"/>
        <v>101.60599999999999</v>
      </c>
      <c r="O2711" s="6">
        <f t="shared" si="171"/>
        <v>164.94480519480518</v>
      </c>
      <c r="P2711" t="s">
        <v>8272</v>
      </c>
      <c r="Q2711" t="s">
        <v>8312</v>
      </c>
      <c r="R2711" s="10">
        <f t="shared" si="168"/>
        <v>42611.941446759258</v>
      </c>
      <c r="S2711" s="10">
        <f t="shared" si="169"/>
        <v>42646.957638888889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70"/>
        <v>153.90035000000003</v>
      </c>
      <c r="O2712" s="6">
        <f t="shared" si="171"/>
        <v>84.871516544117654</v>
      </c>
      <c r="P2712" t="s">
        <v>8272</v>
      </c>
      <c r="Q2712" t="s">
        <v>8312</v>
      </c>
      <c r="R2712" s="10">
        <f t="shared" si="168"/>
        <v>41828.021157407406</v>
      </c>
      <c r="S2712" s="10">
        <f t="shared" si="169"/>
        <v>41859.875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70"/>
        <v>100.7161125319693</v>
      </c>
      <c r="O2713" s="6">
        <f t="shared" si="171"/>
        <v>53.945205479452056</v>
      </c>
      <c r="P2713" t="s">
        <v>8272</v>
      </c>
      <c r="Q2713" t="s">
        <v>8312</v>
      </c>
      <c r="R2713" s="10">
        <f t="shared" si="168"/>
        <v>41780.536921296291</v>
      </c>
      <c r="S2713" s="10">
        <f t="shared" si="169"/>
        <v>41810.709027777775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70"/>
        <v>131.38181818181818</v>
      </c>
      <c r="O2714" s="6">
        <f t="shared" si="171"/>
        <v>50.531468531468533</v>
      </c>
      <c r="P2714" t="s">
        <v>8272</v>
      </c>
      <c r="Q2714" t="s">
        <v>8312</v>
      </c>
      <c r="R2714" s="10">
        <f t="shared" si="168"/>
        <v>41431.853703703702</v>
      </c>
      <c r="S2714" s="10">
        <f t="shared" si="169"/>
        <v>41468.541666666664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70"/>
        <v>102.24133333333334</v>
      </c>
      <c r="O2715" s="6">
        <f t="shared" si="171"/>
        <v>108.00140845070422</v>
      </c>
      <c r="P2715" t="s">
        <v>8272</v>
      </c>
      <c r="Q2715" t="s">
        <v>8312</v>
      </c>
      <c r="R2715" s="10">
        <f t="shared" si="168"/>
        <v>42322.445416666662</v>
      </c>
      <c r="S2715" s="10">
        <f t="shared" si="169"/>
        <v>42362.445416666662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70"/>
        <v>116.35599999999999</v>
      </c>
      <c r="O2716" s="6">
        <f t="shared" si="171"/>
        <v>95.373770491803285</v>
      </c>
      <c r="P2716" t="s">
        <v>8272</v>
      </c>
      <c r="Q2716" t="s">
        <v>8312</v>
      </c>
      <c r="R2716" s="10">
        <f t="shared" si="168"/>
        <v>42629.446712962956</v>
      </c>
      <c r="S2716" s="10">
        <f t="shared" si="169"/>
        <v>42657.749999999993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70"/>
        <v>264.62241666666665</v>
      </c>
      <c r="O2717" s="6">
        <f t="shared" si="171"/>
        <v>57.631016333938291</v>
      </c>
      <c r="P2717" t="s">
        <v>8272</v>
      </c>
      <c r="Q2717" t="s">
        <v>8312</v>
      </c>
      <c r="R2717" s="10">
        <f t="shared" si="168"/>
        <v>42387.190138888887</v>
      </c>
      <c r="S2717" s="10">
        <f t="shared" si="169"/>
        <v>42421.190138888887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70"/>
        <v>119.98010000000001</v>
      </c>
      <c r="O2718" s="6">
        <f t="shared" si="171"/>
        <v>64.160481283422456</v>
      </c>
      <c r="P2718" t="s">
        <v>8272</v>
      </c>
      <c r="Q2718" t="s">
        <v>8312</v>
      </c>
      <c r="R2718" s="10">
        <f t="shared" si="168"/>
        <v>42255.124918981477</v>
      </c>
      <c r="S2718" s="10">
        <f t="shared" si="169"/>
        <v>42285.124918981477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70"/>
        <v>120.10400000000001</v>
      </c>
      <c r="O2719" s="6">
        <f t="shared" si="171"/>
        <v>92.387692307692305</v>
      </c>
      <c r="P2719" t="s">
        <v>8272</v>
      </c>
      <c r="Q2719" t="s">
        <v>8312</v>
      </c>
      <c r="R2719" s="10">
        <f t="shared" si="168"/>
        <v>41934.706585648142</v>
      </c>
      <c r="S2719" s="10">
        <f t="shared" si="169"/>
        <v>41979.748252314814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70"/>
        <v>103.58333333333334</v>
      </c>
      <c r="O2720" s="6">
        <f t="shared" si="171"/>
        <v>125.97972972972973</v>
      </c>
      <c r="P2720" t="s">
        <v>8272</v>
      </c>
      <c r="Q2720" t="s">
        <v>8312</v>
      </c>
      <c r="R2720" s="10">
        <f t="shared" si="168"/>
        <v>42465.388252314813</v>
      </c>
      <c r="S2720" s="10">
        <f t="shared" si="169"/>
        <v>42493.749999999993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70"/>
        <v>108.83333333333334</v>
      </c>
      <c r="O2721" s="6">
        <f t="shared" si="171"/>
        <v>94.637681159420296</v>
      </c>
      <c r="P2721" t="s">
        <v>8272</v>
      </c>
      <c r="Q2721" t="s">
        <v>8312</v>
      </c>
      <c r="R2721" s="10">
        <f t="shared" si="168"/>
        <v>42417.822847222218</v>
      </c>
      <c r="S2721" s="10">
        <f t="shared" si="169"/>
        <v>42477.781180555554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70"/>
        <v>118.12400000000001</v>
      </c>
      <c r="O2722" s="6">
        <f t="shared" si="171"/>
        <v>170.69942196531792</v>
      </c>
      <c r="P2722" t="s">
        <v>8272</v>
      </c>
      <c r="Q2722" t="s">
        <v>8312</v>
      </c>
      <c r="R2722" s="10">
        <f t="shared" si="168"/>
        <v>42655.257557870369</v>
      </c>
      <c r="S2722" s="10">
        <f t="shared" si="169"/>
        <v>42685.299224537033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70"/>
        <v>1462</v>
      </c>
      <c r="O2723" s="6">
        <f t="shared" si="171"/>
        <v>40.762081784386616</v>
      </c>
      <c r="P2723" t="s">
        <v>8274</v>
      </c>
      <c r="Q2723" t="s">
        <v>8304</v>
      </c>
      <c r="R2723" s="10">
        <f t="shared" si="168"/>
        <v>41493.335625</v>
      </c>
      <c r="S2723" s="10">
        <f t="shared" si="169"/>
        <v>41523.583333333328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70"/>
        <v>252.54</v>
      </c>
      <c r="O2724" s="6">
        <f t="shared" si="171"/>
        <v>68.254054054054052</v>
      </c>
      <c r="P2724" t="s">
        <v>8274</v>
      </c>
      <c r="Q2724" t="s">
        <v>8304</v>
      </c>
      <c r="R2724" s="10">
        <f t="shared" si="168"/>
        <v>42704.64876157407</v>
      </c>
      <c r="S2724" s="10">
        <f t="shared" si="169"/>
        <v>42764.64876157407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70"/>
        <v>140.05000000000001</v>
      </c>
      <c r="O2725" s="6">
        <f t="shared" si="171"/>
        <v>95.48863636363636</v>
      </c>
      <c r="P2725" t="s">
        <v>8274</v>
      </c>
      <c r="Q2725" t="s">
        <v>8304</v>
      </c>
      <c r="R2725" s="10">
        <f t="shared" si="168"/>
        <v>41944.630648148144</v>
      </c>
      <c r="S2725" s="10">
        <f t="shared" si="169"/>
        <v>42004.672314814808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70"/>
        <v>296.87520259319291</v>
      </c>
      <c r="O2726" s="6">
        <f t="shared" si="171"/>
        <v>7.1902649656526005</v>
      </c>
      <c r="P2726" t="s">
        <v>8274</v>
      </c>
      <c r="Q2726" t="s">
        <v>8304</v>
      </c>
      <c r="R2726" s="10">
        <f t="shared" si="168"/>
        <v>42199.118738425925</v>
      </c>
      <c r="S2726" s="10">
        <f t="shared" si="169"/>
        <v>42231.118738425925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70"/>
        <v>144.54249999999999</v>
      </c>
      <c r="O2727" s="6">
        <f t="shared" si="171"/>
        <v>511.65486725663715</v>
      </c>
      <c r="P2727" t="s">
        <v>8274</v>
      </c>
      <c r="Q2727" t="s">
        <v>8304</v>
      </c>
      <c r="R2727" s="10">
        <f t="shared" si="168"/>
        <v>42745.53628472222</v>
      </c>
      <c r="S2727" s="10">
        <f t="shared" si="169"/>
        <v>42795.53628472222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70"/>
        <v>105.745</v>
      </c>
      <c r="O2728" s="6">
        <f t="shared" si="171"/>
        <v>261.74504950495049</v>
      </c>
      <c r="P2728" t="s">
        <v>8274</v>
      </c>
      <c r="Q2728" t="s">
        <v>8304</v>
      </c>
      <c r="R2728" s="10">
        <f t="shared" si="168"/>
        <v>42452.371655092589</v>
      </c>
      <c r="S2728" s="10">
        <f t="shared" si="169"/>
        <v>42482.371655092589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70"/>
        <v>493.21000000000004</v>
      </c>
      <c r="O2729" s="6">
        <f t="shared" si="171"/>
        <v>69.760961810466767</v>
      </c>
      <c r="P2729" t="s">
        <v>8274</v>
      </c>
      <c r="Q2729" t="s">
        <v>8304</v>
      </c>
      <c r="R2729" s="10">
        <f t="shared" si="168"/>
        <v>42198.468321759261</v>
      </c>
      <c r="S2729" s="10">
        <f t="shared" si="169"/>
        <v>42223.468321759261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70"/>
        <v>201.82666666666668</v>
      </c>
      <c r="O2730" s="6">
        <f t="shared" si="171"/>
        <v>77.229591836734699</v>
      </c>
      <c r="P2730" t="s">
        <v>8274</v>
      </c>
      <c r="Q2730" t="s">
        <v>8304</v>
      </c>
      <c r="R2730" s="10">
        <f t="shared" si="168"/>
        <v>42333.391597222224</v>
      </c>
      <c r="S2730" s="10">
        <f t="shared" si="169"/>
        <v>42368.391597222224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70"/>
        <v>104.44</v>
      </c>
      <c r="O2731" s="6">
        <f t="shared" si="171"/>
        <v>340.56521739130437</v>
      </c>
      <c r="P2731" t="s">
        <v>8274</v>
      </c>
      <c r="Q2731" t="s">
        <v>8304</v>
      </c>
      <c r="R2731" s="10">
        <f t="shared" si="168"/>
        <v>42095.032372685186</v>
      </c>
      <c r="S2731" s="10">
        <f t="shared" si="169"/>
        <v>42125.032372685186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70"/>
        <v>170.29262962962963</v>
      </c>
      <c r="O2732" s="6">
        <f t="shared" si="171"/>
        <v>67.417903225806455</v>
      </c>
      <c r="P2732" t="s">
        <v>8274</v>
      </c>
      <c r="Q2732" t="s">
        <v>8304</v>
      </c>
      <c r="R2732" s="10">
        <f t="shared" si="168"/>
        <v>41351.333043981482</v>
      </c>
      <c r="S2732" s="10">
        <f t="shared" si="169"/>
        <v>41386.333043981482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70"/>
        <v>104.30333333333333</v>
      </c>
      <c r="O2733" s="6">
        <f t="shared" si="171"/>
        <v>845.70270270270271</v>
      </c>
      <c r="P2733" t="s">
        <v>8274</v>
      </c>
      <c r="Q2733" t="s">
        <v>8304</v>
      </c>
      <c r="R2733" s="10">
        <f t="shared" si="168"/>
        <v>41872.317384259259</v>
      </c>
      <c r="S2733" s="10">
        <f t="shared" si="169"/>
        <v>41929.958333333328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70"/>
        <v>118.25000000000001</v>
      </c>
      <c r="O2734" s="6">
        <f t="shared" si="171"/>
        <v>97.191780821917803</v>
      </c>
      <c r="P2734" t="s">
        <v>8274</v>
      </c>
      <c r="Q2734" t="s">
        <v>8304</v>
      </c>
      <c r="R2734" s="10">
        <f t="shared" si="168"/>
        <v>41389.599861111106</v>
      </c>
      <c r="S2734" s="10">
        <f t="shared" si="169"/>
        <v>41421.791666666664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70"/>
        <v>107.538</v>
      </c>
      <c r="O2735" s="6">
        <f t="shared" si="171"/>
        <v>451.84033613445376</v>
      </c>
      <c r="P2735" t="s">
        <v>8274</v>
      </c>
      <c r="Q2735" t="s">
        <v>8304</v>
      </c>
      <c r="R2735" s="10">
        <f t="shared" si="168"/>
        <v>42044.064513888887</v>
      </c>
      <c r="S2735" s="10">
        <f t="shared" si="169"/>
        <v>42104.022847222215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70"/>
        <v>2260300</v>
      </c>
      <c r="O2736" s="6">
        <f t="shared" si="171"/>
        <v>138.66871165644173</v>
      </c>
      <c r="P2736" t="s">
        <v>8274</v>
      </c>
      <c r="Q2736" t="s">
        <v>8304</v>
      </c>
      <c r="R2736" s="10">
        <f t="shared" si="168"/>
        <v>42626.460555555554</v>
      </c>
      <c r="S2736" s="10">
        <f t="shared" si="169"/>
        <v>42656.707638888889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70"/>
        <v>978.13466666666682</v>
      </c>
      <c r="O2737" s="6">
        <f t="shared" si="171"/>
        <v>21.640147492625371</v>
      </c>
      <c r="P2737" t="s">
        <v>8274</v>
      </c>
      <c r="Q2737" t="s">
        <v>8304</v>
      </c>
      <c r="R2737" s="10">
        <f t="shared" si="168"/>
        <v>41315.912615740737</v>
      </c>
      <c r="S2737" s="10">
        <f t="shared" si="169"/>
        <v>41346.625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70"/>
        <v>122.9</v>
      </c>
      <c r="O2738" s="6">
        <f t="shared" si="171"/>
        <v>169.51724137931035</v>
      </c>
      <c r="P2738" t="s">
        <v>8274</v>
      </c>
      <c r="Q2738" t="s">
        <v>8304</v>
      </c>
      <c r="R2738" s="10">
        <f t="shared" si="168"/>
        <v>41722.458020833328</v>
      </c>
      <c r="S2738" s="10">
        <f t="shared" si="169"/>
        <v>41752.458020833328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70"/>
        <v>246.0608</v>
      </c>
      <c r="O2739" s="6">
        <f t="shared" si="171"/>
        <v>161.88210526315791</v>
      </c>
      <c r="P2739" t="s">
        <v>8274</v>
      </c>
      <c r="Q2739" t="s">
        <v>8304</v>
      </c>
      <c r="R2739" s="10">
        <f t="shared" si="168"/>
        <v>41611.709340277775</v>
      </c>
      <c r="S2739" s="10">
        <f t="shared" si="169"/>
        <v>41654.583333333328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70"/>
        <v>147.94</v>
      </c>
      <c r="O2740" s="6">
        <f t="shared" si="171"/>
        <v>493.13333333333333</v>
      </c>
      <c r="P2740" t="s">
        <v>8274</v>
      </c>
      <c r="Q2740" t="s">
        <v>8304</v>
      </c>
      <c r="R2740" s="10">
        <f t="shared" si="168"/>
        <v>42619.935231481482</v>
      </c>
      <c r="S2740" s="10">
        <f t="shared" si="169"/>
        <v>42679.935231481482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70"/>
        <v>384.09090909090907</v>
      </c>
      <c r="O2741" s="6">
        <f t="shared" si="171"/>
        <v>22.120418848167539</v>
      </c>
      <c r="P2741" t="s">
        <v>8274</v>
      </c>
      <c r="Q2741" t="s">
        <v>8304</v>
      </c>
      <c r="R2741" s="10">
        <f t="shared" si="168"/>
        <v>41719.679594907408</v>
      </c>
      <c r="S2741" s="10">
        <f t="shared" si="169"/>
        <v>41764.679594907408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70"/>
        <v>103.33333333333334</v>
      </c>
      <c r="O2742" s="6">
        <f t="shared" si="171"/>
        <v>18.235294117647058</v>
      </c>
      <c r="P2742" t="s">
        <v>8274</v>
      </c>
      <c r="Q2742" t="s">
        <v>8304</v>
      </c>
      <c r="R2742" s="10">
        <f t="shared" si="168"/>
        <v>42044.823518518511</v>
      </c>
      <c r="S2742" s="10">
        <f t="shared" si="169"/>
        <v>42074.781851851854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70"/>
        <v>0.43750000000000006</v>
      </c>
      <c r="O2743" s="6">
        <f t="shared" si="171"/>
        <v>8.75</v>
      </c>
      <c r="P2743" t="s">
        <v>8277</v>
      </c>
      <c r="Q2743" t="s">
        <v>8313</v>
      </c>
      <c r="R2743" s="10">
        <f t="shared" si="168"/>
        <v>41911.449097222219</v>
      </c>
      <c r="S2743" s="10">
        <f t="shared" si="169"/>
        <v>41931.879861111105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70"/>
        <v>29.24</v>
      </c>
      <c r="O2744" s="6">
        <f t="shared" si="171"/>
        <v>40.611111111111114</v>
      </c>
      <c r="P2744" t="s">
        <v>8277</v>
      </c>
      <c r="Q2744" t="s">
        <v>8313</v>
      </c>
      <c r="R2744" s="10">
        <f t="shared" si="168"/>
        <v>41030.511423611111</v>
      </c>
      <c r="S2744" s="10">
        <f t="shared" si="169"/>
        <v>41044.511423611111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70"/>
        <v>0</v>
      </c>
      <c r="O2745" s="6" t="e">
        <f t="shared" si="171"/>
        <v>#DIV/0!</v>
      </c>
      <c r="P2745" t="s">
        <v>8277</v>
      </c>
      <c r="Q2745" t="s">
        <v>8313</v>
      </c>
      <c r="R2745" s="10">
        <f t="shared" si="168"/>
        <v>42632.120451388888</v>
      </c>
      <c r="S2745" s="10">
        <f t="shared" si="169"/>
        <v>42662.120451388888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70"/>
        <v>5.21875</v>
      </c>
      <c r="O2746" s="6">
        <f t="shared" si="171"/>
        <v>37.954545454545453</v>
      </c>
      <c r="P2746" t="s">
        <v>8277</v>
      </c>
      <c r="Q2746" t="s">
        <v>8313</v>
      </c>
      <c r="R2746" s="10">
        <f t="shared" si="168"/>
        <v>40937.854143518518</v>
      </c>
      <c r="S2746" s="10">
        <f t="shared" si="169"/>
        <v>40967.854143518518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70"/>
        <v>21.887499999999999</v>
      </c>
      <c r="O2747" s="6">
        <f t="shared" si="171"/>
        <v>35.734693877551024</v>
      </c>
      <c r="P2747" t="s">
        <v>8277</v>
      </c>
      <c r="Q2747" t="s">
        <v>8313</v>
      </c>
      <c r="R2747" s="10">
        <f t="shared" si="168"/>
        <v>41044.779722222222</v>
      </c>
      <c r="S2747" s="10">
        <f t="shared" si="169"/>
        <v>41104.779722222222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70"/>
        <v>26.700000000000003</v>
      </c>
      <c r="O2748" s="6">
        <f t="shared" si="171"/>
        <v>42.157894736842103</v>
      </c>
      <c r="P2748" t="s">
        <v>8277</v>
      </c>
      <c r="Q2748" t="s">
        <v>8313</v>
      </c>
      <c r="R2748" s="10">
        <f t="shared" si="168"/>
        <v>41850.57304398148</v>
      </c>
      <c r="S2748" s="10">
        <f t="shared" si="169"/>
        <v>41880.57304398148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70"/>
        <v>28.000000000000004</v>
      </c>
      <c r="O2749" s="6">
        <f t="shared" si="171"/>
        <v>35</v>
      </c>
      <c r="P2749" t="s">
        <v>8277</v>
      </c>
      <c r="Q2749" t="s">
        <v>8313</v>
      </c>
      <c r="R2749" s="10">
        <f t="shared" si="168"/>
        <v>41044.439780092587</v>
      </c>
      <c r="S2749" s="10">
        <f t="shared" si="169"/>
        <v>41075.923611111109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70"/>
        <v>1.06</v>
      </c>
      <c r="O2750" s="6">
        <f t="shared" si="171"/>
        <v>13.25</v>
      </c>
      <c r="P2750" t="s">
        <v>8277</v>
      </c>
      <c r="Q2750" t="s">
        <v>8313</v>
      </c>
      <c r="R2750" s="10">
        <f t="shared" si="168"/>
        <v>42585.502337962964</v>
      </c>
      <c r="S2750" s="10">
        <f t="shared" si="169"/>
        <v>42615.502337962964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70"/>
        <v>1.0999999999999999</v>
      </c>
      <c r="O2751" s="6">
        <f t="shared" si="171"/>
        <v>55</v>
      </c>
      <c r="P2751" t="s">
        <v>8277</v>
      </c>
      <c r="Q2751" t="s">
        <v>8313</v>
      </c>
      <c r="R2751" s="10">
        <f t="shared" si="168"/>
        <v>42068.59070601852</v>
      </c>
      <c r="S2751" s="10">
        <f t="shared" si="169"/>
        <v>42098.549039351848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70"/>
        <v>0</v>
      </c>
      <c r="O2752" s="6" t="e">
        <f t="shared" si="171"/>
        <v>#DIV/0!</v>
      </c>
      <c r="P2752" t="s">
        <v>8277</v>
      </c>
      <c r="Q2752" t="s">
        <v>8313</v>
      </c>
      <c r="R2752" s="10">
        <f t="shared" si="168"/>
        <v>41078.691493055558</v>
      </c>
      <c r="S2752" s="10">
        <f t="shared" si="169"/>
        <v>41090.625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70"/>
        <v>0</v>
      </c>
      <c r="O2753" s="6" t="e">
        <f t="shared" si="171"/>
        <v>#DIV/0!</v>
      </c>
      <c r="P2753" t="s">
        <v>8277</v>
      </c>
      <c r="Q2753" t="s">
        <v>8313</v>
      </c>
      <c r="R2753" s="10">
        <f t="shared" si="168"/>
        <v>41747.678726851846</v>
      </c>
      <c r="S2753" s="10">
        <f t="shared" si="169"/>
        <v>41807.678726851846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70"/>
        <v>11.458333333333332</v>
      </c>
      <c r="O2754" s="6">
        <f t="shared" si="171"/>
        <v>39.285714285714285</v>
      </c>
      <c r="P2754" t="s">
        <v>8277</v>
      </c>
      <c r="Q2754" t="s">
        <v>8313</v>
      </c>
      <c r="R2754" s="10">
        <f t="shared" ref="R2754:R2817" si="172">(J2754/86400)+25569+(-5/24)</f>
        <v>40855.556759259256</v>
      </c>
      <c r="S2754" s="10">
        <f t="shared" ref="S2754:S2817" si="173">(I2754/86400)+25569+(-5/24)</f>
        <v>40895.556759259256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4">E2755/D2755*100</f>
        <v>19</v>
      </c>
      <c r="O2755" s="6">
        <f t="shared" ref="O2755:O2818" si="175">E2755/L2755</f>
        <v>47.5</v>
      </c>
      <c r="P2755" t="s">
        <v>8277</v>
      </c>
      <c r="Q2755" t="s">
        <v>8313</v>
      </c>
      <c r="R2755" s="10">
        <f t="shared" si="172"/>
        <v>41117.692395833328</v>
      </c>
      <c r="S2755" s="10">
        <f t="shared" si="173"/>
        <v>41147.692395833328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4"/>
        <v>0</v>
      </c>
      <c r="O2756" s="6" t="e">
        <f t="shared" si="175"/>
        <v>#DIV/0!</v>
      </c>
      <c r="P2756" t="s">
        <v>8277</v>
      </c>
      <c r="Q2756" t="s">
        <v>8313</v>
      </c>
      <c r="R2756" s="10">
        <f t="shared" si="172"/>
        <v>41863.427673611106</v>
      </c>
      <c r="S2756" s="10">
        <f t="shared" si="173"/>
        <v>41893.427673611106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4"/>
        <v>52</v>
      </c>
      <c r="O2757" s="6">
        <f t="shared" si="175"/>
        <v>17.333333333333332</v>
      </c>
      <c r="P2757" t="s">
        <v>8277</v>
      </c>
      <c r="Q2757" t="s">
        <v>8313</v>
      </c>
      <c r="R2757" s="10">
        <f t="shared" si="172"/>
        <v>42072.582488425927</v>
      </c>
      <c r="S2757" s="10">
        <f t="shared" si="173"/>
        <v>42102.582488425927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4"/>
        <v>10.48</v>
      </c>
      <c r="O2758" s="6">
        <f t="shared" si="175"/>
        <v>31.757575757575758</v>
      </c>
      <c r="P2758" t="s">
        <v>8277</v>
      </c>
      <c r="Q2758" t="s">
        <v>8313</v>
      </c>
      <c r="R2758" s="10">
        <f t="shared" si="172"/>
        <v>41620.692141203697</v>
      </c>
      <c r="S2758" s="10">
        <f t="shared" si="173"/>
        <v>41650.692141203697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4"/>
        <v>0.66666666666666674</v>
      </c>
      <c r="O2759" s="6">
        <f t="shared" si="175"/>
        <v>5</v>
      </c>
      <c r="P2759" t="s">
        <v>8277</v>
      </c>
      <c r="Q2759" t="s">
        <v>8313</v>
      </c>
      <c r="R2759" s="10">
        <f t="shared" si="172"/>
        <v>42573.448287037034</v>
      </c>
      <c r="S2759" s="10">
        <f t="shared" si="173"/>
        <v>42588.448287037034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4"/>
        <v>11.700000000000001</v>
      </c>
      <c r="O2760" s="6">
        <f t="shared" si="175"/>
        <v>39</v>
      </c>
      <c r="P2760" t="s">
        <v>8277</v>
      </c>
      <c r="Q2760" t="s">
        <v>8313</v>
      </c>
      <c r="R2760" s="10">
        <f t="shared" si="172"/>
        <v>42639.23359953703</v>
      </c>
      <c r="S2760" s="10">
        <f t="shared" si="173"/>
        <v>42653.23359953703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4"/>
        <v>10.5</v>
      </c>
      <c r="O2761" s="6">
        <f t="shared" si="175"/>
        <v>52.5</v>
      </c>
      <c r="P2761" t="s">
        <v>8277</v>
      </c>
      <c r="Q2761" t="s">
        <v>8313</v>
      </c>
      <c r="R2761" s="10">
        <f t="shared" si="172"/>
        <v>42524.158171296294</v>
      </c>
      <c r="S2761" s="10">
        <f t="shared" si="173"/>
        <v>42567.158171296294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4"/>
        <v>0</v>
      </c>
      <c r="O2762" s="6" t="e">
        <f t="shared" si="175"/>
        <v>#DIV/0!</v>
      </c>
      <c r="P2762" t="s">
        <v>8277</v>
      </c>
      <c r="Q2762" t="s">
        <v>8313</v>
      </c>
      <c r="R2762" s="10">
        <f t="shared" si="172"/>
        <v>41415.252986111111</v>
      </c>
      <c r="S2762" s="10">
        <f t="shared" si="173"/>
        <v>41445.252986111111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4"/>
        <v>0.72</v>
      </c>
      <c r="O2763" s="6">
        <f t="shared" si="175"/>
        <v>9</v>
      </c>
      <c r="P2763" t="s">
        <v>8277</v>
      </c>
      <c r="Q2763" t="s">
        <v>8313</v>
      </c>
      <c r="R2763" s="10">
        <f t="shared" si="172"/>
        <v>41246.85524305555</v>
      </c>
      <c r="S2763" s="10">
        <f t="shared" si="173"/>
        <v>41276.85524305555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4"/>
        <v>0.76923076923076927</v>
      </c>
      <c r="O2764" s="6">
        <f t="shared" si="175"/>
        <v>25</v>
      </c>
      <c r="P2764" t="s">
        <v>8277</v>
      </c>
      <c r="Q2764" t="s">
        <v>8313</v>
      </c>
      <c r="R2764" s="10">
        <f t="shared" si="172"/>
        <v>40926.828645833331</v>
      </c>
      <c r="S2764" s="10">
        <f t="shared" si="173"/>
        <v>40986.786979166667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4"/>
        <v>0.22842639593908631</v>
      </c>
      <c r="O2765" s="6">
        <f t="shared" si="175"/>
        <v>30</v>
      </c>
      <c r="P2765" t="s">
        <v>8277</v>
      </c>
      <c r="Q2765" t="s">
        <v>8313</v>
      </c>
      <c r="R2765" s="10">
        <f t="shared" si="172"/>
        <v>41373.371342592589</v>
      </c>
      <c r="S2765" s="10">
        <f t="shared" si="173"/>
        <v>41418.371342592589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4"/>
        <v>1.125</v>
      </c>
      <c r="O2766" s="6">
        <f t="shared" si="175"/>
        <v>11.25</v>
      </c>
      <c r="P2766" t="s">
        <v>8277</v>
      </c>
      <c r="Q2766" t="s">
        <v>8313</v>
      </c>
      <c r="R2766" s="10">
        <f t="shared" si="172"/>
        <v>41030.083692129629</v>
      </c>
      <c r="S2766" s="10">
        <f t="shared" si="173"/>
        <v>41059.583333333328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4"/>
        <v>0</v>
      </c>
      <c r="O2767" s="6" t="e">
        <f t="shared" si="175"/>
        <v>#DIV/0!</v>
      </c>
      <c r="P2767" t="s">
        <v>8277</v>
      </c>
      <c r="Q2767" t="s">
        <v>8313</v>
      </c>
      <c r="R2767" s="10">
        <f t="shared" si="172"/>
        <v>41194.370694444442</v>
      </c>
      <c r="S2767" s="10">
        <f t="shared" si="173"/>
        <v>41210.370694444442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4"/>
        <v>2</v>
      </c>
      <c r="O2768" s="6">
        <f t="shared" si="175"/>
        <v>25</v>
      </c>
      <c r="P2768" t="s">
        <v>8277</v>
      </c>
      <c r="Q2768" t="s">
        <v>8313</v>
      </c>
      <c r="R2768" s="10">
        <f t="shared" si="172"/>
        <v>40736.459699074076</v>
      </c>
      <c r="S2768" s="10">
        <f t="shared" si="173"/>
        <v>40766.459699074076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4"/>
        <v>0.85000000000000009</v>
      </c>
      <c r="O2769" s="6">
        <f t="shared" si="175"/>
        <v>11.333333333333334</v>
      </c>
      <c r="P2769" t="s">
        <v>8277</v>
      </c>
      <c r="Q2769" t="s">
        <v>8313</v>
      </c>
      <c r="R2769" s="10">
        <f t="shared" si="172"/>
        <v>42172.750578703701</v>
      </c>
      <c r="S2769" s="10">
        <f t="shared" si="173"/>
        <v>42232.750578703701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4"/>
        <v>14.314285714285715</v>
      </c>
      <c r="O2770" s="6">
        <f t="shared" si="175"/>
        <v>29.470588235294116</v>
      </c>
      <c r="P2770" t="s">
        <v>8277</v>
      </c>
      <c r="Q2770" t="s">
        <v>8313</v>
      </c>
      <c r="R2770" s="10">
        <f t="shared" si="172"/>
        <v>40967.4065162037</v>
      </c>
      <c r="S2770" s="10">
        <f t="shared" si="173"/>
        <v>40997.364849537036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4"/>
        <v>0.25</v>
      </c>
      <c r="O2771" s="6">
        <f t="shared" si="175"/>
        <v>1</v>
      </c>
      <c r="P2771" t="s">
        <v>8277</v>
      </c>
      <c r="Q2771" t="s">
        <v>8313</v>
      </c>
      <c r="R2771" s="10">
        <f t="shared" si="172"/>
        <v>41745.617939814816</v>
      </c>
      <c r="S2771" s="10">
        <f t="shared" si="173"/>
        <v>41795.617939814816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4"/>
        <v>10.411249999999999</v>
      </c>
      <c r="O2772" s="6">
        <f t="shared" si="175"/>
        <v>63.098484848484851</v>
      </c>
      <c r="P2772" t="s">
        <v>8277</v>
      </c>
      <c r="Q2772" t="s">
        <v>8313</v>
      </c>
      <c r="R2772" s="10">
        <f t="shared" si="172"/>
        <v>41686.496874999997</v>
      </c>
      <c r="S2772" s="10">
        <f t="shared" si="173"/>
        <v>41716.455208333333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4"/>
        <v>0</v>
      </c>
      <c r="O2773" s="6" t="e">
        <f t="shared" si="175"/>
        <v>#DIV/0!</v>
      </c>
      <c r="P2773" t="s">
        <v>8277</v>
      </c>
      <c r="Q2773" t="s">
        <v>8313</v>
      </c>
      <c r="R2773" s="10">
        <f t="shared" si="172"/>
        <v>41257.323379629626</v>
      </c>
      <c r="S2773" s="10">
        <f t="shared" si="173"/>
        <v>41306.5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4"/>
        <v>0</v>
      </c>
      <c r="O2774" s="6" t="e">
        <f t="shared" si="175"/>
        <v>#DIV/0!</v>
      </c>
      <c r="P2774" t="s">
        <v>8277</v>
      </c>
      <c r="Q2774" t="s">
        <v>8313</v>
      </c>
      <c r="R2774" s="10">
        <f t="shared" si="172"/>
        <v>41537.660810185182</v>
      </c>
      <c r="S2774" s="10">
        <f t="shared" si="173"/>
        <v>41552.660810185182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4"/>
        <v>0.18867924528301888</v>
      </c>
      <c r="O2775" s="6">
        <f t="shared" si="175"/>
        <v>1</v>
      </c>
      <c r="P2775" t="s">
        <v>8277</v>
      </c>
      <c r="Q2775" t="s">
        <v>8313</v>
      </c>
      <c r="R2775" s="10">
        <f t="shared" si="172"/>
        <v>42474.656493055554</v>
      </c>
      <c r="S2775" s="10">
        <f t="shared" si="173"/>
        <v>42484.656493055554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4"/>
        <v>14.249999999999998</v>
      </c>
      <c r="O2776" s="6">
        <f t="shared" si="175"/>
        <v>43.846153846153847</v>
      </c>
      <c r="P2776" t="s">
        <v>8277</v>
      </c>
      <c r="Q2776" t="s">
        <v>8313</v>
      </c>
      <c r="R2776" s="10">
        <f t="shared" si="172"/>
        <v>41310.918148148143</v>
      </c>
      <c r="S2776" s="10">
        <f t="shared" si="173"/>
        <v>41340.918148148143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4"/>
        <v>3</v>
      </c>
      <c r="O2777" s="6">
        <f t="shared" si="175"/>
        <v>75</v>
      </c>
      <c r="P2777" t="s">
        <v>8277</v>
      </c>
      <c r="Q2777" t="s">
        <v>8313</v>
      </c>
      <c r="R2777" s="10">
        <f t="shared" si="172"/>
        <v>40862.805023148147</v>
      </c>
      <c r="S2777" s="10">
        <f t="shared" si="173"/>
        <v>40892.805023148147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4"/>
        <v>7.8809523809523814</v>
      </c>
      <c r="O2778" s="6">
        <f t="shared" si="175"/>
        <v>45.972222222222221</v>
      </c>
      <c r="P2778" t="s">
        <v>8277</v>
      </c>
      <c r="Q2778" t="s">
        <v>8313</v>
      </c>
      <c r="R2778" s="10">
        <f t="shared" si="172"/>
        <v>42136.088842592588</v>
      </c>
      <c r="S2778" s="10">
        <f t="shared" si="173"/>
        <v>42167.088842592588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4"/>
        <v>0.33333333333333337</v>
      </c>
      <c r="O2779" s="6">
        <f t="shared" si="175"/>
        <v>10</v>
      </c>
      <c r="P2779" t="s">
        <v>8277</v>
      </c>
      <c r="Q2779" t="s">
        <v>8313</v>
      </c>
      <c r="R2779" s="10">
        <f t="shared" si="172"/>
        <v>42172.460694444446</v>
      </c>
      <c r="S2779" s="10">
        <f t="shared" si="173"/>
        <v>42202.460694444446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4"/>
        <v>25.545454545454543</v>
      </c>
      <c r="O2780" s="6">
        <f t="shared" si="175"/>
        <v>93.666666666666671</v>
      </c>
      <c r="P2780" t="s">
        <v>8277</v>
      </c>
      <c r="Q2780" t="s">
        <v>8313</v>
      </c>
      <c r="R2780" s="10">
        <f t="shared" si="172"/>
        <v>41846.769745370366</v>
      </c>
      <c r="S2780" s="10">
        <f t="shared" si="173"/>
        <v>41876.769745370366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4"/>
        <v>2.12</v>
      </c>
      <c r="O2781" s="6">
        <f t="shared" si="175"/>
        <v>53</v>
      </c>
      <c r="P2781" t="s">
        <v>8277</v>
      </c>
      <c r="Q2781" t="s">
        <v>8313</v>
      </c>
      <c r="R2781" s="10">
        <f t="shared" si="172"/>
        <v>42300.377557870372</v>
      </c>
      <c r="S2781" s="10">
        <f t="shared" si="173"/>
        <v>42330.419224537036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4"/>
        <v>0</v>
      </c>
      <c r="O2782" s="6" t="e">
        <f t="shared" si="175"/>
        <v>#DIV/0!</v>
      </c>
      <c r="P2782" t="s">
        <v>8277</v>
      </c>
      <c r="Q2782" t="s">
        <v>8313</v>
      </c>
      <c r="R2782" s="10">
        <f t="shared" si="172"/>
        <v>42774.239444444444</v>
      </c>
      <c r="S2782" s="10">
        <f t="shared" si="173"/>
        <v>42804.239444444444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4"/>
        <v>105.28</v>
      </c>
      <c r="O2783" s="6">
        <f t="shared" si="175"/>
        <v>47</v>
      </c>
      <c r="P2783" t="s">
        <v>8272</v>
      </c>
      <c r="Q2783" t="s">
        <v>8273</v>
      </c>
      <c r="R2783" s="10">
        <f t="shared" si="172"/>
        <v>42018.733263888884</v>
      </c>
      <c r="S2783" s="10">
        <f t="shared" si="173"/>
        <v>42047.083333333336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4"/>
        <v>120</v>
      </c>
      <c r="O2784" s="6">
        <f t="shared" si="175"/>
        <v>66.666666666666671</v>
      </c>
      <c r="P2784" t="s">
        <v>8272</v>
      </c>
      <c r="Q2784" t="s">
        <v>8273</v>
      </c>
      <c r="R2784" s="10">
        <f t="shared" si="172"/>
        <v>42026.716643518514</v>
      </c>
      <c r="S2784" s="10">
        <f t="shared" si="173"/>
        <v>42051.999305555553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4"/>
        <v>114.5</v>
      </c>
      <c r="O2785" s="6">
        <f t="shared" si="175"/>
        <v>18.770491803278688</v>
      </c>
      <c r="P2785" t="s">
        <v>8272</v>
      </c>
      <c r="Q2785" t="s">
        <v>8273</v>
      </c>
      <c r="R2785" s="10">
        <f t="shared" si="172"/>
        <v>42103.326921296299</v>
      </c>
      <c r="S2785" s="10">
        <f t="shared" si="173"/>
        <v>42117.326921296299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4"/>
        <v>119</v>
      </c>
      <c r="O2786" s="6">
        <f t="shared" si="175"/>
        <v>66.111111111111114</v>
      </c>
      <c r="P2786" t="s">
        <v>8272</v>
      </c>
      <c r="Q2786" t="s">
        <v>8273</v>
      </c>
      <c r="R2786" s="10">
        <f t="shared" si="172"/>
        <v>41920.579201388886</v>
      </c>
      <c r="S2786" s="10">
        <f t="shared" si="173"/>
        <v>41941.579201388886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4"/>
        <v>104.67999999999999</v>
      </c>
      <c r="O2787" s="6">
        <f t="shared" si="175"/>
        <v>36.859154929577464</v>
      </c>
      <c r="P2787" t="s">
        <v>8272</v>
      </c>
      <c r="Q2787" t="s">
        <v>8273</v>
      </c>
      <c r="R2787" s="10">
        <f t="shared" si="172"/>
        <v>42557.981099537035</v>
      </c>
      <c r="S2787" s="10">
        <f t="shared" si="173"/>
        <v>42587.666666666664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4"/>
        <v>117.83999999999999</v>
      </c>
      <c r="O2788" s="6">
        <f t="shared" si="175"/>
        <v>39.810810810810814</v>
      </c>
      <c r="P2788" t="s">
        <v>8272</v>
      </c>
      <c r="Q2788" t="s">
        <v>8273</v>
      </c>
      <c r="R2788" s="10">
        <f t="shared" si="172"/>
        <v>41815.360879629625</v>
      </c>
      <c r="S2788" s="10">
        <f t="shared" si="173"/>
        <v>41829.360879629625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4"/>
        <v>119.7</v>
      </c>
      <c r="O2789" s="6">
        <f t="shared" si="175"/>
        <v>31.5</v>
      </c>
      <c r="P2789" t="s">
        <v>8272</v>
      </c>
      <c r="Q2789" t="s">
        <v>8273</v>
      </c>
      <c r="R2789" s="10">
        <f t="shared" si="172"/>
        <v>41807.990185185183</v>
      </c>
      <c r="S2789" s="10">
        <f t="shared" si="173"/>
        <v>41837.990185185183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4"/>
        <v>102.49999999999999</v>
      </c>
      <c r="O2790" s="6">
        <f t="shared" si="175"/>
        <v>102.5</v>
      </c>
      <c r="P2790" t="s">
        <v>8272</v>
      </c>
      <c r="Q2790" t="s">
        <v>8273</v>
      </c>
      <c r="R2790" s="10">
        <f t="shared" si="172"/>
        <v>42550.49355324074</v>
      </c>
      <c r="S2790" s="10">
        <f t="shared" si="173"/>
        <v>42580.49355324074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4"/>
        <v>101.16666666666667</v>
      </c>
      <c r="O2791" s="6">
        <f t="shared" si="175"/>
        <v>126.45833333333333</v>
      </c>
      <c r="P2791" t="s">
        <v>8272</v>
      </c>
      <c r="Q2791" t="s">
        <v>8273</v>
      </c>
      <c r="R2791" s="10">
        <f t="shared" si="172"/>
        <v>42055.804791666662</v>
      </c>
      <c r="S2791" s="10">
        <f t="shared" si="173"/>
        <v>42074.958333333336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4"/>
        <v>105.33333333333333</v>
      </c>
      <c r="O2792" s="6">
        <f t="shared" si="175"/>
        <v>47.878787878787875</v>
      </c>
      <c r="P2792" t="s">
        <v>8272</v>
      </c>
      <c r="Q2792" t="s">
        <v>8273</v>
      </c>
      <c r="R2792" s="10">
        <f t="shared" si="172"/>
        <v>42016.730358796289</v>
      </c>
      <c r="S2792" s="10">
        <f t="shared" si="173"/>
        <v>42046.730358796289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4"/>
        <v>102.49999999999999</v>
      </c>
      <c r="O2793" s="6">
        <f t="shared" si="175"/>
        <v>73.214285714285708</v>
      </c>
      <c r="P2793" t="s">
        <v>8272</v>
      </c>
      <c r="Q2793" t="s">
        <v>8273</v>
      </c>
      <c r="R2793" s="10">
        <f t="shared" si="172"/>
        <v>42591.691655092589</v>
      </c>
      <c r="S2793" s="10">
        <f t="shared" si="173"/>
        <v>42621.958333333336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4"/>
        <v>107.60000000000001</v>
      </c>
      <c r="O2794" s="6">
        <f t="shared" si="175"/>
        <v>89.666666666666671</v>
      </c>
      <c r="P2794" t="s">
        <v>8272</v>
      </c>
      <c r="Q2794" t="s">
        <v>8273</v>
      </c>
      <c r="R2794" s="10">
        <f t="shared" si="172"/>
        <v>42183.022673611107</v>
      </c>
      <c r="S2794" s="10">
        <f t="shared" si="173"/>
        <v>42228.022673611107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4"/>
        <v>110.5675</v>
      </c>
      <c r="O2795" s="6">
        <f t="shared" si="175"/>
        <v>151.4623287671233</v>
      </c>
      <c r="P2795" t="s">
        <v>8272</v>
      </c>
      <c r="Q2795" t="s">
        <v>8273</v>
      </c>
      <c r="R2795" s="10">
        <f t="shared" si="172"/>
        <v>42176.210706018515</v>
      </c>
      <c r="S2795" s="10">
        <f t="shared" si="173"/>
        <v>42206.210706018515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4"/>
        <v>150</v>
      </c>
      <c r="O2796" s="6">
        <f t="shared" si="175"/>
        <v>25</v>
      </c>
      <c r="P2796" t="s">
        <v>8272</v>
      </c>
      <c r="Q2796" t="s">
        <v>8273</v>
      </c>
      <c r="R2796" s="10">
        <f t="shared" si="172"/>
        <v>42416.48332175926</v>
      </c>
      <c r="S2796" s="10">
        <f t="shared" si="173"/>
        <v>42432.583333333336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4"/>
        <v>104.28571428571429</v>
      </c>
      <c r="O2797" s="6">
        <f t="shared" si="175"/>
        <v>36.5</v>
      </c>
      <c r="P2797" t="s">
        <v>8272</v>
      </c>
      <c r="Q2797" t="s">
        <v>8273</v>
      </c>
      <c r="R2797" s="10">
        <f t="shared" si="172"/>
        <v>41780.317604166667</v>
      </c>
      <c r="S2797" s="10">
        <f t="shared" si="173"/>
        <v>41796.75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4"/>
        <v>115.5</v>
      </c>
      <c r="O2798" s="6">
        <f t="shared" si="175"/>
        <v>44</v>
      </c>
      <c r="P2798" t="s">
        <v>8272</v>
      </c>
      <c r="Q2798" t="s">
        <v>8273</v>
      </c>
      <c r="R2798" s="10">
        <f t="shared" si="172"/>
        <v>41795.319768518515</v>
      </c>
      <c r="S2798" s="10">
        <f t="shared" si="173"/>
        <v>41825.319768518515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4"/>
        <v>102.64512500000001</v>
      </c>
      <c r="O2799" s="6">
        <f t="shared" si="175"/>
        <v>87.357553191489373</v>
      </c>
      <c r="P2799" t="s">
        <v>8272</v>
      </c>
      <c r="Q2799" t="s">
        <v>8273</v>
      </c>
      <c r="R2799" s="10">
        <f t="shared" si="172"/>
        <v>41798.731944444444</v>
      </c>
      <c r="S2799" s="10">
        <f t="shared" si="173"/>
        <v>41828.731944444444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4"/>
        <v>101.4</v>
      </c>
      <c r="O2800" s="6">
        <f t="shared" si="175"/>
        <v>36.474820143884891</v>
      </c>
      <c r="P2800" t="s">
        <v>8272</v>
      </c>
      <c r="Q2800" t="s">
        <v>8273</v>
      </c>
      <c r="R2800" s="10">
        <f t="shared" si="172"/>
        <v>42201.466678240737</v>
      </c>
      <c r="S2800" s="10">
        <f t="shared" si="173"/>
        <v>42216.458333333336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4"/>
        <v>116.6348</v>
      </c>
      <c r="O2801" s="6">
        <f t="shared" si="175"/>
        <v>44.859538461538463</v>
      </c>
      <c r="P2801" t="s">
        <v>8272</v>
      </c>
      <c r="Q2801" t="s">
        <v>8273</v>
      </c>
      <c r="R2801" s="10">
        <f t="shared" si="172"/>
        <v>42507.05636574074</v>
      </c>
      <c r="S2801" s="10">
        <f t="shared" si="173"/>
        <v>42538.458333333336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4"/>
        <v>133</v>
      </c>
      <c r="O2802" s="6">
        <f t="shared" si="175"/>
        <v>42.903225806451616</v>
      </c>
      <c r="P2802" t="s">
        <v>8272</v>
      </c>
      <c r="Q2802" t="s">
        <v>8273</v>
      </c>
      <c r="R2802" s="10">
        <f t="shared" si="172"/>
        <v>41948.344513888886</v>
      </c>
      <c r="S2802" s="10">
        <f t="shared" si="173"/>
        <v>42008.344513888886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4"/>
        <v>133.20000000000002</v>
      </c>
      <c r="O2803" s="6">
        <f t="shared" si="175"/>
        <v>51.230769230769234</v>
      </c>
      <c r="P2803" t="s">
        <v>8272</v>
      </c>
      <c r="Q2803" t="s">
        <v>8273</v>
      </c>
      <c r="R2803" s="10">
        <f t="shared" si="172"/>
        <v>41900.034826388888</v>
      </c>
      <c r="S2803" s="10">
        <f t="shared" si="173"/>
        <v>41922.25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4"/>
        <v>101.83333333333333</v>
      </c>
      <c r="O2804" s="6">
        <f t="shared" si="175"/>
        <v>33.944444444444443</v>
      </c>
      <c r="P2804" t="s">
        <v>8272</v>
      </c>
      <c r="Q2804" t="s">
        <v>8273</v>
      </c>
      <c r="R2804" s="10">
        <f t="shared" si="172"/>
        <v>42192.438738425924</v>
      </c>
      <c r="S2804" s="10">
        <f t="shared" si="173"/>
        <v>42222.438738425924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4"/>
        <v>127.95</v>
      </c>
      <c r="O2805" s="6">
        <f t="shared" si="175"/>
        <v>90.744680851063833</v>
      </c>
      <c r="P2805" t="s">
        <v>8272</v>
      </c>
      <c r="Q2805" t="s">
        <v>8273</v>
      </c>
      <c r="R2805" s="10">
        <f t="shared" si="172"/>
        <v>42157.857361111113</v>
      </c>
      <c r="S2805" s="10">
        <f t="shared" si="173"/>
        <v>42200.791666666664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4"/>
        <v>114.99999999999999</v>
      </c>
      <c r="O2806" s="6">
        <f t="shared" si="175"/>
        <v>50</v>
      </c>
      <c r="P2806" t="s">
        <v>8272</v>
      </c>
      <c r="Q2806" t="s">
        <v>8273</v>
      </c>
      <c r="R2806" s="10">
        <f t="shared" si="172"/>
        <v>41881.245254629626</v>
      </c>
      <c r="S2806" s="10">
        <f t="shared" si="173"/>
        <v>41911.245254629626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4"/>
        <v>110.00000000000001</v>
      </c>
      <c r="O2807" s="6">
        <f t="shared" si="175"/>
        <v>24.444444444444443</v>
      </c>
      <c r="P2807" t="s">
        <v>8272</v>
      </c>
      <c r="Q2807" t="s">
        <v>8273</v>
      </c>
      <c r="R2807" s="10">
        <f t="shared" si="172"/>
        <v>42213.2971412037</v>
      </c>
      <c r="S2807" s="10">
        <f t="shared" si="173"/>
        <v>42238.2971412037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4"/>
        <v>112.1</v>
      </c>
      <c r="O2808" s="6">
        <f t="shared" si="175"/>
        <v>44.25</v>
      </c>
      <c r="P2808" t="s">
        <v>8272</v>
      </c>
      <c r="Q2808" t="s">
        <v>8273</v>
      </c>
      <c r="R2808" s="10">
        <f t="shared" si="172"/>
        <v>42185.058912037035</v>
      </c>
      <c r="S2808" s="10">
        <f t="shared" si="173"/>
        <v>42221.249999999993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4"/>
        <v>126</v>
      </c>
      <c r="O2809" s="6">
        <f t="shared" si="175"/>
        <v>67.741935483870961</v>
      </c>
      <c r="P2809" t="s">
        <v>8272</v>
      </c>
      <c r="Q2809" t="s">
        <v>8273</v>
      </c>
      <c r="R2809" s="10">
        <f t="shared" si="172"/>
        <v>42154.664791666662</v>
      </c>
      <c r="S2809" s="10">
        <f t="shared" si="173"/>
        <v>42184.664791666662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4"/>
        <v>100.24444444444444</v>
      </c>
      <c r="O2810" s="6">
        <f t="shared" si="175"/>
        <v>65.376811594202906</v>
      </c>
      <c r="P2810" t="s">
        <v>8272</v>
      </c>
      <c r="Q2810" t="s">
        <v>8273</v>
      </c>
      <c r="R2810" s="10">
        <f t="shared" si="172"/>
        <v>42208.638136574074</v>
      </c>
      <c r="S2810" s="10">
        <f t="shared" si="173"/>
        <v>42238.638136574074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4"/>
        <v>102.4</v>
      </c>
      <c r="O2811" s="6">
        <f t="shared" si="175"/>
        <v>121.9047619047619</v>
      </c>
      <c r="P2811" t="s">
        <v>8272</v>
      </c>
      <c r="Q2811" t="s">
        <v>8273</v>
      </c>
      <c r="R2811" s="10">
        <f t="shared" si="172"/>
        <v>42451.288483796299</v>
      </c>
      <c r="S2811" s="10">
        <f t="shared" si="173"/>
        <v>42459.402083333327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4"/>
        <v>108.2</v>
      </c>
      <c r="O2812" s="6">
        <f t="shared" si="175"/>
        <v>47.456140350877192</v>
      </c>
      <c r="P2812" t="s">
        <v>8272</v>
      </c>
      <c r="Q2812" t="s">
        <v>8273</v>
      </c>
      <c r="R2812" s="10">
        <f t="shared" si="172"/>
        <v>41758.931296296294</v>
      </c>
      <c r="S2812" s="10">
        <f t="shared" si="173"/>
        <v>41790.957638888889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4"/>
        <v>100.27</v>
      </c>
      <c r="O2813" s="6">
        <f t="shared" si="175"/>
        <v>92.842592592592595</v>
      </c>
      <c r="P2813" t="s">
        <v>8272</v>
      </c>
      <c r="Q2813" t="s">
        <v>8273</v>
      </c>
      <c r="R2813" s="10">
        <f t="shared" si="172"/>
        <v>42028.288229166668</v>
      </c>
      <c r="S2813" s="10">
        <f t="shared" si="173"/>
        <v>42058.288229166668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4"/>
        <v>113.3</v>
      </c>
      <c r="O2814" s="6">
        <f t="shared" si="175"/>
        <v>68.253012048192772</v>
      </c>
      <c r="P2814" t="s">
        <v>8272</v>
      </c>
      <c r="Q2814" t="s">
        <v>8273</v>
      </c>
      <c r="R2814" s="10">
        <f t="shared" si="172"/>
        <v>42054.535856481474</v>
      </c>
      <c r="S2814" s="10">
        <f t="shared" si="173"/>
        <v>42099.958333333336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4"/>
        <v>127.57571428571428</v>
      </c>
      <c r="O2815" s="6">
        <f t="shared" si="175"/>
        <v>37.209583333333335</v>
      </c>
      <c r="P2815" t="s">
        <v>8272</v>
      </c>
      <c r="Q2815" t="s">
        <v>8273</v>
      </c>
      <c r="R2815" s="10">
        <f t="shared" si="172"/>
        <v>42693.534270833326</v>
      </c>
      <c r="S2815" s="10">
        <f t="shared" si="173"/>
        <v>42718.534270833326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4"/>
        <v>107.73333333333332</v>
      </c>
      <c r="O2816" s="6">
        <f t="shared" si="175"/>
        <v>25.25</v>
      </c>
      <c r="P2816" t="s">
        <v>8272</v>
      </c>
      <c r="Q2816" t="s">
        <v>8273</v>
      </c>
      <c r="R2816" s="10">
        <f t="shared" si="172"/>
        <v>42103.191145833327</v>
      </c>
      <c r="S2816" s="10">
        <f t="shared" si="173"/>
        <v>42133.191145833327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4"/>
        <v>242</v>
      </c>
      <c r="O2817" s="6">
        <f t="shared" si="175"/>
        <v>43.214285714285715</v>
      </c>
      <c r="P2817" t="s">
        <v>8272</v>
      </c>
      <c r="Q2817" t="s">
        <v>8273</v>
      </c>
      <c r="R2817" s="10">
        <f t="shared" si="172"/>
        <v>42559.568391203698</v>
      </c>
      <c r="S2817" s="10">
        <f t="shared" si="173"/>
        <v>42589.568391203698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4"/>
        <v>141.56666666666666</v>
      </c>
      <c r="O2818" s="6">
        <f t="shared" si="175"/>
        <v>25.130177514792898</v>
      </c>
      <c r="P2818" t="s">
        <v>8272</v>
      </c>
      <c r="Q2818" t="s">
        <v>8273</v>
      </c>
      <c r="R2818" s="10">
        <f t="shared" ref="R2818:R2881" si="176">(J2818/86400)+25569+(-5/24)</f>
        <v>42188.259166666663</v>
      </c>
      <c r="S2818" s="10">
        <f t="shared" ref="S2818:S2881" si="177">(I2818/86400)+25569+(-5/24)</f>
        <v>42218.458333333336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8">E2819/D2819*100</f>
        <v>130</v>
      </c>
      <c r="O2819" s="6">
        <f t="shared" ref="O2819:O2882" si="179">E2819/L2819</f>
        <v>23.636363636363637</v>
      </c>
      <c r="P2819" t="s">
        <v>8272</v>
      </c>
      <c r="Q2819" t="s">
        <v>8273</v>
      </c>
      <c r="R2819" s="10">
        <f t="shared" si="176"/>
        <v>42023.42664351852</v>
      </c>
      <c r="S2819" s="10">
        <f t="shared" si="177"/>
        <v>42063.42664351852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8"/>
        <v>106.03</v>
      </c>
      <c r="O2820" s="6">
        <f t="shared" si="179"/>
        <v>103.95098039215686</v>
      </c>
      <c r="P2820" t="s">
        <v>8272</v>
      </c>
      <c r="Q2820" t="s">
        <v>8273</v>
      </c>
      <c r="R2820" s="10">
        <f t="shared" si="176"/>
        <v>42250.389884259253</v>
      </c>
      <c r="S2820" s="10">
        <f t="shared" si="177"/>
        <v>42270.389884259253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8"/>
        <v>104.80000000000001</v>
      </c>
      <c r="O2821" s="6">
        <f t="shared" si="179"/>
        <v>50.384615384615387</v>
      </c>
      <c r="P2821" t="s">
        <v>8272</v>
      </c>
      <c r="Q2821" t="s">
        <v>8273</v>
      </c>
      <c r="R2821" s="10">
        <f t="shared" si="176"/>
        <v>42139.317233796297</v>
      </c>
      <c r="S2821" s="10">
        <f t="shared" si="177"/>
        <v>42169.317233796297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8"/>
        <v>136</v>
      </c>
      <c r="O2822" s="6">
        <f t="shared" si="179"/>
        <v>13.6</v>
      </c>
      <c r="P2822" t="s">
        <v>8272</v>
      </c>
      <c r="Q2822" t="s">
        <v>8273</v>
      </c>
      <c r="R2822" s="10">
        <f t="shared" si="176"/>
        <v>42401.402650462966</v>
      </c>
      <c r="S2822" s="10">
        <f t="shared" si="177"/>
        <v>42425.791666666664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8"/>
        <v>100</v>
      </c>
      <c r="O2823" s="6">
        <f t="shared" si="179"/>
        <v>28.571428571428573</v>
      </c>
      <c r="P2823" t="s">
        <v>8272</v>
      </c>
      <c r="Q2823" t="s">
        <v>8273</v>
      </c>
      <c r="R2823" s="10">
        <f t="shared" si="176"/>
        <v>41875.714525462965</v>
      </c>
      <c r="S2823" s="10">
        <f t="shared" si="177"/>
        <v>41905.714525462965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8"/>
        <v>100</v>
      </c>
      <c r="O2824" s="6">
        <f t="shared" si="179"/>
        <v>63.829787234042556</v>
      </c>
      <c r="P2824" t="s">
        <v>8272</v>
      </c>
      <c r="Q2824" t="s">
        <v>8273</v>
      </c>
      <c r="R2824" s="10">
        <f t="shared" si="176"/>
        <v>42060.475601851846</v>
      </c>
      <c r="S2824" s="10">
        <f t="shared" si="177"/>
        <v>42090.433935185181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8"/>
        <v>124</v>
      </c>
      <c r="O2825" s="6">
        <f t="shared" si="179"/>
        <v>8.8571428571428577</v>
      </c>
      <c r="P2825" t="s">
        <v>8272</v>
      </c>
      <c r="Q2825" t="s">
        <v>8273</v>
      </c>
      <c r="R2825" s="10">
        <f t="shared" si="176"/>
        <v>42066.803310185183</v>
      </c>
      <c r="S2825" s="10">
        <f t="shared" si="177"/>
        <v>42094.749305555553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8"/>
        <v>116.92307692307693</v>
      </c>
      <c r="O2826" s="6">
        <f t="shared" si="179"/>
        <v>50.666666666666664</v>
      </c>
      <c r="P2826" t="s">
        <v>8272</v>
      </c>
      <c r="Q2826" t="s">
        <v>8273</v>
      </c>
      <c r="R2826" s="10">
        <f t="shared" si="176"/>
        <v>42136.0624537037</v>
      </c>
      <c r="S2826" s="10">
        <f t="shared" si="177"/>
        <v>42167.863194444442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8"/>
        <v>103.33333333333334</v>
      </c>
      <c r="O2827" s="6">
        <f t="shared" si="179"/>
        <v>60.784313725490193</v>
      </c>
      <c r="P2827" t="s">
        <v>8272</v>
      </c>
      <c r="Q2827" t="s">
        <v>8273</v>
      </c>
      <c r="R2827" s="10">
        <f t="shared" si="176"/>
        <v>42312.584328703706</v>
      </c>
      <c r="S2827" s="10">
        <f t="shared" si="177"/>
        <v>42342.584328703706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8"/>
        <v>107.74999999999999</v>
      </c>
      <c r="O2828" s="6">
        <f t="shared" si="179"/>
        <v>113.42105263157895</v>
      </c>
      <c r="P2828" t="s">
        <v>8272</v>
      </c>
      <c r="Q2828" t="s">
        <v>8273</v>
      </c>
      <c r="R2828" s="10">
        <f t="shared" si="176"/>
        <v>42170.826527777775</v>
      </c>
      <c r="S2828" s="10">
        <f t="shared" si="177"/>
        <v>42195.083333333336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8"/>
        <v>120.24999999999999</v>
      </c>
      <c r="O2829" s="6">
        <f t="shared" si="179"/>
        <v>104.56521739130434</v>
      </c>
      <c r="P2829" t="s">
        <v>8272</v>
      </c>
      <c r="Q2829" t="s">
        <v>8273</v>
      </c>
      <c r="R2829" s="10">
        <f t="shared" si="176"/>
        <v>42494.475300925922</v>
      </c>
      <c r="S2829" s="10">
        <f t="shared" si="177"/>
        <v>42524.479166666664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8"/>
        <v>100.37894736842105</v>
      </c>
      <c r="O2830" s="6">
        <f t="shared" si="179"/>
        <v>98.30927835051547</v>
      </c>
      <c r="P2830" t="s">
        <v>8272</v>
      </c>
      <c r="Q2830" t="s">
        <v>8273</v>
      </c>
      <c r="R2830" s="10">
        <f t="shared" si="176"/>
        <v>42254.056354166663</v>
      </c>
      <c r="S2830" s="10">
        <f t="shared" si="177"/>
        <v>42279.749999999993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8"/>
        <v>106.52</v>
      </c>
      <c r="O2831" s="6">
        <f t="shared" si="179"/>
        <v>35.039473684210527</v>
      </c>
      <c r="P2831" t="s">
        <v>8272</v>
      </c>
      <c r="Q2831" t="s">
        <v>8273</v>
      </c>
      <c r="R2831" s="10">
        <f t="shared" si="176"/>
        <v>42495.225902777776</v>
      </c>
      <c r="S2831" s="10">
        <f t="shared" si="177"/>
        <v>42523.225902777776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8"/>
        <v>100</v>
      </c>
      <c r="O2832" s="6">
        <f t="shared" si="179"/>
        <v>272.72727272727275</v>
      </c>
      <c r="P2832" t="s">
        <v>8272</v>
      </c>
      <c r="Q2832" t="s">
        <v>8273</v>
      </c>
      <c r="R2832" s="10">
        <f t="shared" si="176"/>
        <v>41758.631342592591</v>
      </c>
      <c r="S2832" s="10">
        <f t="shared" si="177"/>
        <v>41770.957638888889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8"/>
        <v>110.66666666666667</v>
      </c>
      <c r="O2833" s="6">
        <f t="shared" si="179"/>
        <v>63.846153846153847</v>
      </c>
      <c r="P2833" t="s">
        <v>8272</v>
      </c>
      <c r="Q2833" t="s">
        <v>8273</v>
      </c>
      <c r="R2833" s="10">
        <f t="shared" si="176"/>
        <v>42171.616550925923</v>
      </c>
      <c r="S2833" s="10">
        <f t="shared" si="177"/>
        <v>42201.616550925923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8"/>
        <v>114.71959999999999</v>
      </c>
      <c r="O2834" s="6">
        <f t="shared" si="179"/>
        <v>30.189368421052631</v>
      </c>
      <c r="P2834" t="s">
        <v>8272</v>
      </c>
      <c r="Q2834" t="s">
        <v>8273</v>
      </c>
      <c r="R2834" s="10">
        <f t="shared" si="176"/>
        <v>41938.501087962963</v>
      </c>
      <c r="S2834" s="10">
        <f t="shared" si="177"/>
        <v>41966.708333333336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8"/>
        <v>108.25925925925925</v>
      </c>
      <c r="O2835" s="6">
        <f t="shared" si="179"/>
        <v>83.51428571428572</v>
      </c>
      <c r="P2835" t="s">
        <v>8272</v>
      </c>
      <c r="Q2835" t="s">
        <v>8273</v>
      </c>
      <c r="R2835" s="10">
        <f t="shared" si="176"/>
        <v>42267.919363425921</v>
      </c>
      <c r="S2835" s="10">
        <f t="shared" si="177"/>
        <v>42287.874999999993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8"/>
        <v>170</v>
      </c>
      <c r="O2836" s="6">
        <f t="shared" si="179"/>
        <v>64.761904761904759</v>
      </c>
      <c r="P2836" t="s">
        <v>8272</v>
      </c>
      <c r="Q2836" t="s">
        <v>8273</v>
      </c>
      <c r="R2836" s="10">
        <f t="shared" si="176"/>
        <v>42019.751504629625</v>
      </c>
      <c r="S2836" s="10">
        <f t="shared" si="177"/>
        <v>42034.751504629625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8"/>
        <v>187.09899999999999</v>
      </c>
      <c r="O2837" s="6">
        <f t="shared" si="179"/>
        <v>20.118172043010752</v>
      </c>
      <c r="P2837" t="s">
        <v>8272</v>
      </c>
      <c r="Q2837" t="s">
        <v>8273</v>
      </c>
      <c r="R2837" s="10">
        <f t="shared" si="176"/>
        <v>42313.495567129627</v>
      </c>
      <c r="S2837" s="10">
        <f t="shared" si="177"/>
        <v>42342.791666666664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8"/>
        <v>107.77777777777777</v>
      </c>
      <c r="O2838" s="6">
        <f t="shared" si="179"/>
        <v>44.090909090909093</v>
      </c>
      <c r="P2838" t="s">
        <v>8272</v>
      </c>
      <c r="Q2838" t="s">
        <v>8273</v>
      </c>
      <c r="R2838" s="10">
        <f t="shared" si="176"/>
        <v>42746.053449074076</v>
      </c>
      <c r="S2838" s="10">
        <f t="shared" si="177"/>
        <v>42783.999305555553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8"/>
        <v>100</v>
      </c>
      <c r="O2839" s="6">
        <f t="shared" si="179"/>
        <v>40.476190476190474</v>
      </c>
      <c r="P2839" t="s">
        <v>8272</v>
      </c>
      <c r="Q2839" t="s">
        <v>8273</v>
      </c>
      <c r="R2839" s="10">
        <f t="shared" si="176"/>
        <v>42307.700046296297</v>
      </c>
      <c r="S2839" s="10">
        <f t="shared" si="177"/>
        <v>42347.741712962961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8"/>
        <v>120.24999999999999</v>
      </c>
      <c r="O2840" s="6">
        <f t="shared" si="179"/>
        <v>44.537037037037038</v>
      </c>
      <c r="P2840" t="s">
        <v>8272</v>
      </c>
      <c r="Q2840" t="s">
        <v>8273</v>
      </c>
      <c r="R2840" s="10">
        <f t="shared" si="176"/>
        <v>41842.399259259255</v>
      </c>
      <c r="S2840" s="10">
        <f t="shared" si="177"/>
        <v>41864.708333333328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8"/>
        <v>111.42857142857143</v>
      </c>
      <c r="O2841" s="6">
        <f t="shared" si="179"/>
        <v>125.80645161290323</v>
      </c>
      <c r="P2841" t="s">
        <v>8272</v>
      </c>
      <c r="Q2841" t="s">
        <v>8273</v>
      </c>
      <c r="R2841" s="10">
        <f t="shared" si="176"/>
        <v>41853.031874999993</v>
      </c>
      <c r="S2841" s="10">
        <f t="shared" si="177"/>
        <v>41875.999305555553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8"/>
        <v>104</v>
      </c>
      <c r="O2842" s="6">
        <f t="shared" si="179"/>
        <v>19.696969696969695</v>
      </c>
      <c r="P2842" t="s">
        <v>8272</v>
      </c>
      <c r="Q2842" t="s">
        <v>8273</v>
      </c>
      <c r="R2842" s="10">
        <f t="shared" si="176"/>
        <v>42059.827303240738</v>
      </c>
      <c r="S2842" s="10">
        <f t="shared" si="177"/>
        <v>42081.499999999993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8"/>
        <v>1</v>
      </c>
      <c r="O2843" s="6">
        <f t="shared" si="179"/>
        <v>10</v>
      </c>
      <c r="P2843" t="s">
        <v>8272</v>
      </c>
      <c r="Q2843" t="s">
        <v>8273</v>
      </c>
      <c r="R2843" s="10">
        <f t="shared" si="176"/>
        <v>42291.531215277777</v>
      </c>
      <c r="S2843" s="10">
        <f t="shared" si="177"/>
        <v>42351.572881944441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8"/>
        <v>0</v>
      </c>
      <c r="O2844" s="6" t="e">
        <f t="shared" si="179"/>
        <v>#DIV/0!</v>
      </c>
      <c r="P2844" t="s">
        <v>8272</v>
      </c>
      <c r="Q2844" t="s">
        <v>8273</v>
      </c>
      <c r="R2844" s="10">
        <f t="shared" si="176"/>
        <v>41784.744155092594</v>
      </c>
      <c r="S2844" s="10">
        <f t="shared" si="177"/>
        <v>41811.25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8"/>
        <v>0</v>
      </c>
      <c r="O2845" s="6" t="e">
        <f t="shared" si="179"/>
        <v>#DIV/0!</v>
      </c>
      <c r="P2845" t="s">
        <v>8272</v>
      </c>
      <c r="Q2845" t="s">
        <v>8273</v>
      </c>
      <c r="R2845" s="10">
        <f t="shared" si="176"/>
        <v>42492.529513888883</v>
      </c>
      <c r="S2845" s="10">
        <f t="shared" si="177"/>
        <v>42533.958333333336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8"/>
        <v>5.4545454545454541</v>
      </c>
      <c r="O2846" s="6">
        <f t="shared" si="179"/>
        <v>30</v>
      </c>
      <c r="P2846" t="s">
        <v>8272</v>
      </c>
      <c r="Q2846" t="s">
        <v>8273</v>
      </c>
      <c r="R2846" s="10">
        <f t="shared" si="176"/>
        <v>42709.337731481479</v>
      </c>
      <c r="S2846" s="10">
        <f t="shared" si="177"/>
        <v>42739.337731481479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8"/>
        <v>31.546666666666667</v>
      </c>
      <c r="O2847" s="6">
        <f t="shared" si="179"/>
        <v>60.666666666666664</v>
      </c>
      <c r="P2847" t="s">
        <v>8272</v>
      </c>
      <c r="Q2847" t="s">
        <v>8273</v>
      </c>
      <c r="R2847" s="10">
        <f t="shared" si="176"/>
        <v>42102.808252314811</v>
      </c>
      <c r="S2847" s="10">
        <f t="shared" si="177"/>
        <v>42162.808252314811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8"/>
        <v>0</v>
      </c>
      <c r="O2848" s="6" t="e">
        <f t="shared" si="179"/>
        <v>#DIV/0!</v>
      </c>
      <c r="P2848" t="s">
        <v>8272</v>
      </c>
      <c r="Q2848" t="s">
        <v>8273</v>
      </c>
      <c r="R2848" s="10">
        <f t="shared" si="176"/>
        <v>42108.483726851853</v>
      </c>
      <c r="S2848" s="10">
        <f t="shared" si="177"/>
        <v>42153.483726851853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8"/>
        <v>0</v>
      </c>
      <c r="O2849" s="6" t="e">
        <f t="shared" si="179"/>
        <v>#DIV/0!</v>
      </c>
      <c r="P2849" t="s">
        <v>8272</v>
      </c>
      <c r="Q2849" t="s">
        <v>8273</v>
      </c>
      <c r="R2849" s="10">
        <f t="shared" si="176"/>
        <v>42453.597974537035</v>
      </c>
      <c r="S2849" s="10">
        <f t="shared" si="177"/>
        <v>42513.597974537035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8"/>
        <v>0.2</v>
      </c>
      <c r="O2850" s="6">
        <f t="shared" si="179"/>
        <v>23.333333333333332</v>
      </c>
      <c r="P2850" t="s">
        <v>8272</v>
      </c>
      <c r="Q2850" t="s">
        <v>8273</v>
      </c>
      <c r="R2850" s="10">
        <f t="shared" si="176"/>
        <v>42123.440497685187</v>
      </c>
      <c r="S2850" s="10">
        <f t="shared" si="177"/>
        <v>42153.440497685187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8"/>
        <v>1</v>
      </c>
      <c r="O2851" s="6">
        <f t="shared" si="179"/>
        <v>5</v>
      </c>
      <c r="P2851" t="s">
        <v>8272</v>
      </c>
      <c r="Q2851" t="s">
        <v>8273</v>
      </c>
      <c r="R2851" s="10">
        <f t="shared" si="176"/>
        <v>42453.219907407409</v>
      </c>
      <c r="S2851" s="10">
        <f t="shared" si="177"/>
        <v>42483.219907407409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8"/>
        <v>3.8875000000000002</v>
      </c>
      <c r="O2852" s="6">
        <f t="shared" si="179"/>
        <v>23.923076923076923</v>
      </c>
      <c r="P2852" t="s">
        <v>8272</v>
      </c>
      <c r="Q2852" t="s">
        <v>8273</v>
      </c>
      <c r="R2852" s="10">
        <f t="shared" si="176"/>
        <v>41857.798738425925</v>
      </c>
      <c r="S2852" s="10">
        <f t="shared" si="177"/>
        <v>41887.798738425925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8"/>
        <v>0</v>
      </c>
      <c r="O2853" s="6" t="e">
        <f t="shared" si="179"/>
        <v>#DIV/0!</v>
      </c>
      <c r="P2853" t="s">
        <v>8272</v>
      </c>
      <c r="Q2853" t="s">
        <v>8273</v>
      </c>
      <c r="R2853" s="10">
        <f t="shared" si="176"/>
        <v>42389.794317129628</v>
      </c>
      <c r="S2853" s="10">
        <f t="shared" si="177"/>
        <v>42398.761805555558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8"/>
        <v>1.9</v>
      </c>
      <c r="O2854" s="6">
        <f t="shared" si="179"/>
        <v>15.833333333333334</v>
      </c>
      <c r="P2854" t="s">
        <v>8272</v>
      </c>
      <c r="Q2854" t="s">
        <v>8273</v>
      </c>
      <c r="R2854" s="10">
        <f t="shared" si="176"/>
        <v>41780.836840277778</v>
      </c>
      <c r="S2854" s="10">
        <f t="shared" si="177"/>
        <v>41810.836840277778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8"/>
        <v>0</v>
      </c>
      <c r="O2855" s="6" t="e">
        <f t="shared" si="179"/>
        <v>#DIV/0!</v>
      </c>
      <c r="P2855" t="s">
        <v>8272</v>
      </c>
      <c r="Q2855" t="s">
        <v>8273</v>
      </c>
      <c r="R2855" s="10">
        <f t="shared" si="176"/>
        <v>41835.98260416666</v>
      </c>
      <c r="S2855" s="10">
        <f t="shared" si="177"/>
        <v>41895.98260416666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8"/>
        <v>41.699999999999996</v>
      </c>
      <c r="O2856" s="6">
        <f t="shared" si="179"/>
        <v>29.785714285714285</v>
      </c>
      <c r="P2856" t="s">
        <v>8272</v>
      </c>
      <c r="Q2856" t="s">
        <v>8273</v>
      </c>
      <c r="R2856" s="10">
        <f t="shared" si="176"/>
        <v>42111.508321759255</v>
      </c>
      <c r="S2856" s="10">
        <f t="shared" si="177"/>
        <v>42131.508321759255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8"/>
        <v>50</v>
      </c>
      <c r="O2857" s="6">
        <f t="shared" si="179"/>
        <v>60</v>
      </c>
      <c r="P2857" t="s">
        <v>8272</v>
      </c>
      <c r="Q2857" t="s">
        <v>8273</v>
      </c>
      <c r="R2857" s="10">
        <f t="shared" si="176"/>
        <v>42369.799432870372</v>
      </c>
      <c r="S2857" s="10">
        <f t="shared" si="177"/>
        <v>42398.773611111108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8"/>
        <v>4.8666666666666663</v>
      </c>
      <c r="O2858" s="6">
        <f t="shared" si="179"/>
        <v>24.333333333333332</v>
      </c>
      <c r="P2858" t="s">
        <v>8272</v>
      </c>
      <c r="Q2858" t="s">
        <v>8273</v>
      </c>
      <c r="R2858" s="10">
        <f t="shared" si="176"/>
        <v>42164.829247685186</v>
      </c>
      <c r="S2858" s="10">
        <f t="shared" si="177"/>
        <v>42224.69027777778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8"/>
        <v>19.736842105263158</v>
      </c>
      <c r="O2859" s="6">
        <f t="shared" si="179"/>
        <v>500</v>
      </c>
      <c r="P2859" t="s">
        <v>8272</v>
      </c>
      <c r="Q2859" t="s">
        <v>8273</v>
      </c>
      <c r="R2859" s="10">
        <f t="shared" si="176"/>
        <v>42726.711747685178</v>
      </c>
      <c r="S2859" s="10">
        <f t="shared" si="177"/>
        <v>42786.541666666664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8"/>
        <v>0</v>
      </c>
      <c r="O2860" s="6" t="e">
        <f t="shared" si="179"/>
        <v>#DIV/0!</v>
      </c>
      <c r="P2860" t="s">
        <v>8272</v>
      </c>
      <c r="Q2860" t="s">
        <v>8273</v>
      </c>
      <c r="R2860" s="10">
        <f t="shared" si="176"/>
        <v>41954.336747685178</v>
      </c>
      <c r="S2860" s="10">
        <f t="shared" si="177"/>
        <v>41978.269444444442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8"/>
        <v>1.7500000000000002</v>
      </c>
      <c r="O2861" s="6">
        <f t="shared" si="179"/>
        <v>35</v>
      </c>
      <c r="P2861" t="s">
        <v>8272</v>
      </c>
      <c r="Q2861" t="s">
        <v>8273</v>
      </c>
      <c r="R2861" s="10">
        <f t="shared" si="176"/>
        <v>42233.153981481482</v>
      </c>
      <c r="S2861" s="10">
        <f t="shared" si="177"/>
        <v>42293.153981481482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8"/>
        <v>6.65</v>
      </c>
      <c r="O2862" s="6">
        <f t="shared" si="179"/>
        <v>29.555555555555557</v>
      </c>
      <c r="P2862" t="s">
        <v>8272</v>
      </c>
      <c r="Q2862" t="s">
        <v>8273</v>
      </c>
      <c r="R2862" s="10">
        <f t="shared" si="176"/>
        <v>42480.592314814814</v>
      </c>
      <c r="S2862" s="10">
        <f t="shared" si="177"/>
        <v>42540.592314814814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8"/>
        <v>32</v>
      </c>
      <c r="O2863" s="6">
        <f t="shared" si="179"/>
        <v>26.666666666666668</v>
      </c>
      <c r="P2863" t="s">
        <v>8272</v>
      </c>
      <c r="Q2863" t="s">
        <v>8273</v>
      </c>
      <c r="R2863" s="10">
        <f t="shared" si="176"/>
        <v>42257.3825</v>
      </c>
      <c r="S2863" s="10">
        <f t="shared" si="177"/>
        <v>42271.3825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8"/>
        <v>0.43307086614173229</v>
      </c>
      <c r="O2864" s="6">
        <f t="shared" si="179"/>
        <v>18.333333333333332</v>
      </c>
      <c r="P2864" t="s">
        <v>8272</v>
      </c>
      <c r="Q2864" t="s">
        <v>8273</v>
      </c>
      <c r="R2864" s="10">
        <f t="shared" si="176"/>
        <v>41784.581354166665</v>
      </c>
      <c r="S2864" s="10">
        <f t="shared" si="177"/>
        <v>41814.581354166665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8"/>
        <v>0.04</v>
      </c>
      <c r="O2865" s="6">
        <f t="shared" si="179"/>
        <v>20</v>
      </c>
      <c r="P2865" t="s">
        <v>8272</v>
      </c>
      <c r="Q2865" t="s">
        <v>8273</v>
      </c>
      <c r="R2865" s="10">
        <f t="shared" si="176"/>
        <v>41831.46670138889</v>
      </c>
      <c r="S2865" s="10">
        <f t="shared" si="177"/>
        <v>41891.46670138889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8"/>
        <v>1.6</v>
      </c>
      <c r="O2866" s="6">
        <f t="shared" si="179"/>
        <v>13.333333333333334</v>
      </c>
      <c r="P2866" t="s">
        <v>8272</v>
      </c>
      <c r="Q2866" t="s">
        <v>8273</v>
      </c>
      <c r="R2866" s="10">
        <f t="shared" si="176"/>
        <v>42172.405173611107</v>
      </c>
      <c r="S2866" s="10">
        <f t="shared" si="177"/>
        <v>42202.345833333333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8"/>
        <v>0</v>
      </c>
      <c r="O2867" s="6" t="e">
        <f t="shared" si="179"/>
        <v>#DIV/0!</v>
      </c>
      <c r="P2867" t="s">
        <v>8272</v>
      </c>
      <c r="Q2867" t="s">
        <v>8273</v>
      </c>
      <c r="R2867" s="10">
        <f t="shared" si="176"/>
        <v>41949.905775462961</v>
      </c>
      <c r="S2867" s="10">
        <f t="shared" si="177"/>
        <v>42009.905775462961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8"/>
        <v>0.89999999999999991</v>
      </c>
      <c r="O2868" s="6">
        <f t="shared" si="179"/>
        <v>22.5</v>
      </c>
      <c r="P2868" t="s">
        <v>8272</v>
      </c>
      <c r="Q2868" t="s">
        <v>8273</v>
      </c>
      <c r="R2868" s="10">
        <f t="shared" si="176"/>
        <v>42627.746770833335</v>
      </c>
      <c r="S2868" s="10">
        <f t="shared" si="177"/>
        <v>42657.708333333336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8"/>
        <v>20.16</v>
      </c>
      <c r="O2869" s="6">
        <f t="shared" si="179"/>
        <v>50.4</v>
      </c>
      <c r="P2869" t="s">
        <v>8272</v>
      </c>
      <c r="Q2869" t="s">
        <v>8273</v>
      </c>
      <c r="R2869" s="10">
        <f t="shared" si="176"/>
        <v>42530.986944444441</v>
      </c>
      <c r="S2869" s="10">
        <f t="shared" si="177"/>
        <v>42554.958333333336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8"/>
        <v>42.011733333333332</v>
      </c>
      <c r="O2870" s="6">
        <f t="shared" si="179"/>
        <v>105.02933333333334</v>
      </c>
      <c r="P2870" t="s">
        <v>8272</v>
      </c>
      <c r="Q2870" t="s">
        <v>8273</v>
      </c>
      <c r="R2870" s="10">
        <f t="shared" si="176"/>
        <v>42618.618680555555</v>
      </c>
      <c r="S2870" s="10">
        <f t="shared" si="177"/>
        <v>42648.618680555555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8"/>
        <v>0.88500000000000001</v>
      </c>
      <c r="O2871" s="6">
        <f t="shared" si="179"/>
        <v>35.4</v>
      </c>
      <c r="P2871" t="s">
        <v>8272</v>
      </c>
      <c r="Q2871" t="s">
        <v>8273</v>
      </c>
      <c r="R2871" s="10">
        <f t="shared" si="176"/>
        <v>42540.385196759256</v>
      </c>
      <c r="S2871" s="10">
        <f t="shared" si="177"/>
        <v>42570.385196759256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8"/>
        <v>15</v>
      </c>
      <c r="O2872" s="6">
        <f t="shared" si="179"/>
        <v>83.333333333333329</v>
      </c>
      <c r="P2872" t="s">
        <v>8272</v>
      </c>
      <c r="Q2872" t="s">
        <v>8273</v>
      </c>
      <c r="R2872" s="10">
        <f t="shared" si="176"/>
        <v>41745.981076388889</v>
      </c>
      <c r="S2872" s="10">
        <f t="shared" si="177"/>
        <v>41775.981076388889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8"/>
        <v>4.67</v>
      </c>
      <c r="O2873" s="6">
        <f t="shared" si="179"/>
        <v>35.92307692307692</v>
      </c>
      <c r="P2873" t="s">
        <v>8272</v>
      </c>
      <c r="Q2873" t="s">
        <v>8273</v>
      </c>
      <c r="R2873" s="10">
        <f t="shared" si="176"/>
        <v>41974.530243055553</v>
      </c>
      <c r="S2873" s="10">
        <f t="shared" si="177"/>
        <v>41994.530243055553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8"/>
        <v>0</v>
      </c>
      <c r="O2874" s="6" t="e">
        <f t="shared" si="179"/>
        <v>#DIV/0!</v>
      </c>
      <c r="P2874" t="s">
        <v>8272</v>
      </c>
      <c r="Q2874" t="s">
        <v>8273</v>
      </c>
      <c r="R2874" s="10">
        <f t="shared" si="176"/>
        <v>42114.907847222225</v>
      </c>
      <c r="S2874" s="10">
        <f t="shared" si="177"/>
        <v>42174.907847222225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8"/>
        <v>38.119999999999997</v>
      </c>
      <c r="O2875" s="6">
        <f t="shared" si="179"/>
        <v>119.125</v>
      </c>
      <c r="P2875" t="s">
        <v>8272</v>
      </c>
      <c r="Q2875" t="s">
        <v>8273</v>
      </c>
      <c r="R2875" s="10">
        <f t="shared" si="176"/>
        <v>42002.609155092585</v>
      </c>
      <c r="S2875" s="10">
        <f t="shared" si="177"/>
        <v>42032.609155092585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8"/>
        <v>5.42</v>
      </c>
      <c r="O2876" s="6">
        <f t="shared" si="179"/>
        <v>90.333333333333329</v>
      </c>
      <c r="P2876" t="s">
        <v>8272</v>
      </c>
      <c r="Q2876" t="s">
        <v>8273</v>
      </c>
      <c r="R2876" s="10">
        <f t="shared" si="176"/>
        <v>42722.636412037034</v>
      </c>
      <c r="S2876" s="10">
        <f t="shared" si="177"/>
        <v>42752.636412037034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8"/>
        <v>3.4999999999999996E-2</v>
      </c>
      <c r="O2877" s="6">
        <f t="shared" si="179"/>
        <v>2.3333333333333335</v>
      </c>
      <c r="P2877" t="s">
        <v>8272</v>
      </c>
      <c r="Q2877" t="s">
        <v>8273</v>
      </c>
      <c r="R2877" s="10">
        <f t="shared" si="176"/>
        <v>42464.920057870368</v>
      </c>
      <c r="S2877" s="10">
        <f t="shared" si="177"/>
        <v>42494.920057870368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8"/>
        <v>0</v>
      </c>
      <c r="O2878" s="6" t="e">
        <f t="shared" si="179"/>
        <v>#DIV/0!</v>
      </c>
      <c r="P2878" t="s">
        <v>8272</v>
      </c>
      <c r="Q2878" t="s">
        <v>8273</v>
      </c>
      <c r="R2878" s="10">
        <f t="shared" si="176"/>
        <v>42171.535636574066</v>
      </c>
      <c r="S2878" s="10">
        <f t="shared" si="177"/>
        <v>42201.535636574066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8"/>
        <v>10.833333333333334</v>
      </c>
      <c r="O2879" s="6">
        <f t="shared" si="179"/>
        <v>108.33333333333333</v>
      </c>
      <c r="P2879" t="s">
        <v>8272</v>
      </c>
      <c r="Q2879" t="s">
        <v>8273</v>
      </c>
      <c r="R2879" s="10">
        <f t="shared" si="176"/>
        <v>42672.746805555558</v>
      </c>
      <c r="S2879" s="10">
        <f t="shared" si="177"/>
        <v>42704.499999999993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8"/>
        <v>2.1</v>
      </c>
      <c r="O2880" s="6">
        <f t="shared" si="179"/>
        <v>15.75</v>
      </c>
      <c r="P2880" t="s">
        <v>8272</v>
      </c>
      <c r="Q2880" t="s">
        <v>8273</v>
      </c>
      <c r="R2880" s="10">
        <f t="shared" si="176"/>
        <v>42128.407349537032</v>
      </c>
      <c r="S2880" s="10">
        <f t="shared" si="177"/>
        <v>42188.407349537032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8"/>
        <v>0.2589285714285714</v>
      </c>
      <c r="O2881" s="6">
        <f t="shared" si="179"/>
        <v>29</v>
      </c>
      <c r="P2881" t="s">
        <v>8272</v>
      </c>
      <c r="Q2881" t="s">
        <v>8273</v>
      </c>
      <c r="R2881" s="10">
        <f t="shared" si="176"/>
        <v>42359.516909722217</v>
      </c>
      <c r="S2881" s="10">
        <f t="shared" si="177"/>
        <v>42389.516909722217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8"/>
        <v>23.333333333333332</v>
      </c>
      <c r="O2882" s="6">
        <f t="shared" si="179"/>
        <v>96.551724137931032</v>
      </c>
      <c r="P2882" t="s">
        <v>8272</v>
      </c>
      <c r="Q2882" t="s">
        <v>8273</v>
      </c>
      <c r="R2882" s="10">
        <f t="shared" ref="R2882:R2945" si="180">(J2882/86400)+25569+(-5/24)</f>
        <v>42192.69736111111</v>
      </c>
      <c r="S2882" s="10">
        <f t="shared" ref="S2882:S2945" si="181">(I2882/86400)+25569+(-5/24)</f>
        <v>42236.503472222219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2">E2883/D2883*100</f>
        <v>0</v>
      </c>
      <c r="O2883" s="6" t="e">
        <f t="shared" ref="O2883:O2946" si="183">E2883/L2883</f>
        <v>#DIV/0!</v>
      </c>
      <c r="P2883" t="s">
        <v>8272</v>
      </c>
      <c r="Q2883" t="s">
        <v>8273</v>
      </c>
      <c r="R2883" s="10">
        <f t="shared" si="180"/>
        <v>41916.389305555553</v>
      </c>
      <c r="S2883" s="10">
        <f t="shared" si="181"/>
        <v>41976.430972222217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2"/>
        <v>33.6</v>
      </c>
      <c r="O2884" s="6">
        <f t="shared" si="183"/>
        <v>63</v>
      </c>
      <c r="P2884" t="s">
        <v>8272</v>
      </c>
      <c r="Q2884" t="s">
        <v>8273</v>
      </c>
      <c r="R2884" s="10">
        <f t="shared" si="180"/>
        <v>42461.387939814813</v>
      </c>
      <c r="S2884" s="10">
        <f t="shared" si="181"/>
        <v>42491.387939814813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2"/>
        <v>19.079999999999998</v>
      </c>
      <c r="O2885" s="6">
        <f t="shared" si="183"/>
        <v>381.6</v>
      </c>
      <c r="P2885" t="s">
        <v>8272</v>
      </c>
      <c r="Q2885" t="s">
        <v>8273</v>
      </c>
      <c r="R2885" s="10">
        <f t="shared" si="180"/>
        <v>42370.694872685184</v>
      </c>
      <c r="S2885" s="10">
        <f t="shared" si="181"/>
        <v>42405.999305555553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2"/>
        <v>0.41111111111111115</v>
      </c>
      <c r="O2886" s="6">
        <f t="shared" si="183"/>
        <v>46.25</v>
      </c>
      <c r="P2886" t="s">
        <v>8272</v>
      </c>
      <c r="Q2886" t="s">
        <v>8273</v>
      </c>
      <c r="R2886" s="10">
        <f t="shared" si="180"/>
        <v>41948.518923611111</v>
      </c>
      <c r="S2886" s="10">
        <f t="shared" si="181"/>
        <v>41978.518923611111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2"/>
        <v>32.5</v>
      </c>
      <c r="O2887" s="6">
        <f t="shared" si="183"/>
        <v>26</v>
      </c>
      <c r="P2887" t="s">
        <v>8272</v>
      </c>
      <c r="Q2887" t="s">
        <v>8273</v>
      </c>
      <c r="R2887" s="10">
        <f t="shared" si="180"/>
        <v>42046.868067129624</v>
      </c>
      <c r="S2887" s="10">
        <f t="shared" si="181"/>
        <v>42076.82640046296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2"/>
        <v>5</v>
      </c>
      <c r="O2888" s="6">
        <f t="shared" si="183"/>
        <v>10</v>
      </c>
      <c r="P2888" t="s">
        <v>8272</v>
      </c>
      <c r="Q2888" t="s">
        <v>8273</v>
      </c>
      <c r="R2888" s="10">
        <f t="shared" si="180"/>
        <v>42261.424583333333</v>
      </c>
      <c r="S2888" s="10">
        <f t="shared" si="181"/>
        <v>42265.957638888889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2"/>
        <v>0.16666666666666669</v>
      </c>
      <c r="O2889" s="6">
        <f t="shared" si="183"/>
        <v>5</v>
      </c>
      <c r="P2889" t="s">
        <v>8272</v>
      </c>
      <c r="Q2889" t="s">
        <v>8273</v>
      </c>
      <c r="R2889" s="10">
        <f t="shared" si="180"/>
        <v>41985.219027777777</v>
      </c>
      <c r="S2889" s="10">
        <f t="shared" si="181"/>
        <v>42015.219027777777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2"/>
        <v>0</v>
      </c>
      <c r="O2890" s="6" t="e">
        <f t="shared" si="183"/>
        <v>#DIV/0!</v>
      </c>
      <c r="P2890" t="s">
        <v>8272</v>
      </c>
      <c r="Q2890" t="s">
        <v>8273</v>
      </c>
      <c r="R2890" s="10">
        <f t="shared" si="180"/>
        <v>41922.326851851853</v>
      </c>
      <c r="S2890" s="10">
        <f t="shared" si="181"/>
        <v>41929.999305555553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2"/>
        <v>38.066666666666663</v>
      </c>
      <c r="O2891" s="6">
        <f t="shared" si="183"/>
        <v>81.571428571428569</v>
      </c>
      <c r="P2891" t="s">
        <v>8272</v>
      </c>
      <c r="Q2891" t="s">
        <v>8273</v>
      </c>
      <c r="R2891" s="10">
        <f t="shared" si="180"/>
        <v>41850.654918981476</v>
      </c>
      <c r="S2891" s="10">
        <f t="shared" si="181"/>
        <v>41880.654918981476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2"/>
        <v>1.05</v>
      </c>
      <c r="O2892" s="6">
        <f t="shared" si="183"/>
        <v>7</v>
      </c>
      <c r="P2892" t="s">
        <v>8272</v>
      </c>
      <c r="Q2892" t="s">
        <v>8273</v>
      </c>
      <c r="R2892" s="10">
        <f t="shared" si="180"/>
        <v>41831.534629629627</v>
      </c>
      <c r="S2892" s="10">
        <f t="shared" si="181"/>
        <v>41859.916666666664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2"/>
        <v>2.73</v>
      </c>
      <c r="O2893" s="6">
        <f t="shared" si="183"/>
        <v>27.3</v>
      </c>
      <c r="P2893" t="s">
        <v>8272</v>
      </c>
      <c r="Q2893" t="s">
        <v>8273</v>
      </c>
      <c r="R2893" s="10">
        <f t="shared" si="180"/>
        <v>42415.675092592595</v>
      </c>
      <c r="S2893" s="10">
        <f t="shared" si="181"/>
        <v>42475.633425925924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2"/>
        <v>9.0909090909090917</v>
      </c>
      <c r="O2894" s="6">
        <f t="shared" si="183"/>
        <v>29.411764705882351</v>
      </c>
      <c r="P2894" t="s">
        <v>8272</v>
      </c>
      <c r="Q2894" t="s">
        <v>8273</v>
      </c>
      <c r="R2894" s="10">
        <f t="shared" si="180"/>
        <v>41869.505833333329</v>
      </c>
      <c r="S2894" s="10">
        <f t="shared" si="181"/>
        <v>41876.666666666664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2"/>
        <v>0.5</v>
      </c>
      <c r="O2895" s="6">
        <f t="shared" si="183"/>
        <v>12.5</v>
      </c>
      <c r="P2895" t="s">
        <v>8272</v>
      </c>
      <c r="Q2895" t="s">
        <v>8273</v>
      </c>
      <c r="R2895" s="10">
        <f t="shared" si="180"/>
        <v>41953.564756944441</v>
      </c>
      <c r="S2895" s="10">
        <f t="shared" si="181"/>
        <v>42012.874999999993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2"/>
        <v>0</v>
      </c>
      <c r="O2896" s="6" t="e">
        <f t="shared" si="183"/>
        <v>#DIV/0!</v>
      </c>
      <c r="P2896" t="s">
        <v>8272</v>
      </c>
      <c r="Q2896" t="s">
        <v>8273</v>
      </c>
      <c r="R2896" s="10">
        <f t="shared" si="180"/>
        <v>42037.777951388889</v>
      </c>
      <c r="S2896" s="10">
        <f t="shared" si="181"/>
        <v>42097.736284722218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2"/>
        <v>4.5999999999999996</v>
      </c>
      <c r="O2897" s="6">
        <f t="shared" si="183"/>
        <v>5.75</v>
      </c>
      <c r="P2897" t="s">
        <v>8272</v>
      </c>
      <c r="Q2897" t="s">
        <v>8273</v>
      </c>
      <c r="R2897" s="10">
        <f t="shared" si="180"/>
        <v>41811.347129629627</v>
      </c>
      <c r="S2897" s="10">
        <f t="shared" si="181"/>
        <v>41812.666666666664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2"/>
        <v>20.833333333333336</v>
      </c>
      <c r="O2898" s="6">
        <f t="shared" si="183"/>
        <v>52.083333333333336</v>
      </c>
      <c r="P2898" t="s">
        <v>8272</v>
      </c>
      <c r="Q2898" t="s">
        <v>8273</v>
      </c>
      <c r="R2898" s="10">
        <f t="shared" si="180"/>
        <v>42701.700474537036</v>
      </c>
      <c r="S2898" s="10">
        <f t="shared" si="181"/>
        <v>42716.041666666664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2"/>
        <v>4.583333333333333</v>
      </c>
      <c r="O2899" s="6">
        <f t="shared" si="183"/>
        <v>183.33333333333334</v>
      </c>
      <c r="P2899" t="s">
        <v>8272</v>
      </c>
      <c r="Q2899" t="s">
        <v>8273</v>
      </c>
      <c r="R2899" s="10">
        <f t="shared" si="180"/>
        <v>42258.438171296293</v>
      </c>
      <c r="S2899" s="10">
        <f t="shared" si="181"/>
        <v>42288.436863425923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2"/>
        <v>4.2133333333333338</v>
      </c>
      <c r="O2900" s="6">
        <f t="shared" si="183"/>
        <v>26.333333333333332</v>
      </c>
      <c r="P2900" t="s">
        <v>8272</v>
      </c>
      <c r="Q2900" t="s">
        <v>8273</v>
      </c>
      <c r="R2900" s="10">
        <f t="shared" si="180"/>
        <v>42278.456631944442</v>
      </c>
      <c r="S2900" s="10">
        <f t="shared" si="181"/>
        <v>42308.456631944442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2"/>
        <v>0</v>
      </c>
      <c r="O2901" s="6" t="e">
        <f t="shared" si="183"/>
        <v>#DIV/0!</v>
      </c>
      <c r="P2901" t="s">
        <v>8272</v>
      </c>
      <c r="Q2901" t="s">
        <v>8273</v>
      </c>
      <c r="R2901" s="10">
        <f t="shared" si="180"/>
        <v>42514.869884259257</v>
      </c>
      <c r="S2901" s="10">
        <f t="shared" si="181"/>
        <v>42574.869884259257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2"/>
        <v>61.909090909090914</v>
      </c>
      <c r="O2902" s="6">
        <f t="shared" si="183"/>
        <v>486.42857142857144</v>
      </c>
      <c r="P2902" t="s">
        <v>8272</v>
      </c>
      <c r="Q2902" t="s">
        <v>8273</v>
      </c>
      <c r="R2902" s="10">
        <f t="shared" si="180"/>
        <v>41830.025833333333</v>
      </c>
      <c r="S2902" s="10">
        <f t="shared" si="181"/>
        <v>41860.025833333333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2"/>
        <v>0.8</v>
      </c>
      <c r="O2903" s="6">
        <f t="shared" si="183"/>
        <v>3</v>
      </c>
      <c r="P2903" t="s">
        <v>8272</v>
      </c>
      <c r="Q2903" t="s">
        <v>8273</v>
      </c>
      <c r="R2903" s="10">
        <f t="shared" si="180"/>
        <v>41982.696053240739</v>
      </c>
      <c r="S2903" s="10">
        <f t="shared" si="181"/>
        <v>42042.696053240739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2"/>
        <v>1.6666666666666666E-2</v>
      </c>
      <c r="O2904" s="6">
        <f t="shared" si="183"/>
        <v>25</v>
      </c>
      <c r="P2904" t="s">
        <v>8272</v>
      </c>
      <c r="Q2904" t="s">
        <v>8273</v>
      </c>
      <c r="R2904" s="10">
        <f t="shared" si="180"/>
        <v>42210.231435185182</v>
      </c>
      <c r="S2904" s="10">
        <f t="shared" si="181"/>
        <v>42240.231435185182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2"/>
        <v>0.77999999999999992</v>
      </c>
      <c r="O2905" s="6">
        <f t="shared" si="183"/>
        <v>9.75</v>
      </c>
      <c r="P2905" t="s">
        <v>8272</v>
      </c>
      <c r="Q2905" t="s">
        <v>8273</v>
      </c>
      <c r="R2905" s="10">
        <f t="shared" si="180"/>
        <v>42195.95854166666</v>
      </c>
      <c r="S2905" s="10">
        <f t="shared" si="181"/>
        <v>42255.95854166666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2"/>
        <v>5</v>
      </c>
      <c r="O2906" s="6">
        <f t="shared" si="183"/>
        <v>18.75</v>
      </c>
      <c r="P2906" t="s">
        <v>8272</v>
      </c>
      <c r="Q2906" t="s">
        <v>8273</v>
      </c>
      <c r="R2906" s="10">
        <f t="shared" si="180"/>
        <v>41940.759618055556</v>
      </c>
      <c r="S2906" s="10">
        <f t="shared" si="181"/>
        <v>41952.291666666664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2"/>
        <v>17.771428571428572</v>
      </c>
      <c r="O2907" s="6">
        <f t="shared" si="183"/>
        <v>36.588235294117645</v>
      </c>
      <c r="P2907" t="s">
        <v>8272</v>
      </c>
      <c r="Q2907" t="s">
        <v>8273</v>
      </c>
      <c r="R2907" s="10">
        <f t="shared" si="180"/>
        <v>42605.848530092589</v>
      </c>
      <c r="S2907" s="10">
        <f t="shared" si="181"/>
        <v>42619.848530092589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2"/>
        <v>9.4166666666666661</v>
      </c>
      <c r="O2908" s="6">
        <f t="shared" si="183"/>
        <v>80.714285714285708</v>
      </c>
      <c r="P2908" t="s">
        <v>8272</v>
      </c>
      <c r="Q2908" t="s">
        <v>8273</v>
      </c>
      <c r="R2908" s="10">
        <f t="shared" si="180"/>
        <v>42199.440578703703</v>
      </c>
      <c r="S2908" s="10">
        <f t="shared" si="181"/>
        <v>42216.833333333336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2"/>
        <v>0.08</v>
      </c>
      <c r="O2909" s="6">
        <f t="shared" si="183"/>
        <v>1</v>
      </c>
      <c r="P2909" t="s">
        <v>8272</v>
      </c>
      <c r="Q2909" t="s">
        <v>8273</v>
      </c>
      <c r="R2909" s="10">
        <f t="shared" si="180"/>
        <v>42444.669409722221</v>
      </c>
      <c r="S2909" s="10">
        <f t="shared" si="181"/>
        <v>42504.669409722221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2"/>
        <v>2.75</v>
      </c>
      <c r="O2910" s="6">
        <f t="shared" si="183"/>
        <v>52.8</v>
      </c>
      <c r="P2910" t="s">
        <v>8272</v>
      </c>
      <c r="Q2910" t="s">
        <v>8273</v>
      </c>
      <c r="R2910" s="10">
        <f t="shared" si="180"/>
        <v>42499.523368055554</v>
      </c>
      <c r="S2910" s="10">
        <f t="shared" si="181"/>
        <v>42529.523368055554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2"/>
        <v>1.1111111111111112E-2</v>
      </c>
      <c r="O2911" s="6">
        <f t="shared" si="183"/>
        <v>20</v>
      </c>
      <c r="P2911" t="s">
        <v>8272</v>
      </c>
      <c r="Q2911" t="s">
        <v>8273</v>
      </c>
      <c r="R2911" s="10">
        <f t="shared" si="180"/>
        <v>41929.057881944442</v>
      </c>
      <c r="S2911" s="10">
        <f t="shared" si="181"/>
        <v>41968.615277777775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2"/>
        <v>3.3333333333333335E-3</v>
      </c>
      <c r="O2912" s="6">
        <f t="shared" si="183"/>
        <v>1</v>
      </c>
      <c r="P2912" t="s">
        <v>8272</v>
      </c>
      <c r="Q2912" t="s">
        <v>8273</v>
      </c>
      <c r="R2912" s="10">
        <f t="shared" si="180"/>
        <v>42107.632951388885</v>
      </c>
      <c r="S2912" s="10">
        <f t="shared" si="181"/>
        <v>42167.632951388885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2"/>
        <v>36.5</v>
      </c>
      <c r="O2913" s="6">
        <f t="shared" si="183"/>
        <v>46.928571428571431</v>
      </c>
      <c r="P2913" t="s">
        <v>8272</v>
      </c>
      <c r="Q2913" t="s">
        <v>8273</v>
      </c>
      <c r="R2913" s="10">
        <f t="shared" si="180"/>
        <v>42142.560486111113</v>
      </c>
      <c r="S2913" s="10">
        <f t="shared" si="181"/>
        <v>42182.560486111113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2"/>
        <v>14.058171745152354</v>
      </c>
      <c r="O2914" s="6">
        <f t="shared" si="183"/>
        <v>78.07692307692308</v>
      </c>
      <c r="P2914" t="s">
        <v>8272</v>
      </c>
      <c r="Q2914" t="s">
        <v>8273</v>
      </c>
      <c r="R2914" s="10">
        <f t="shared" si="180"/>
        <v>42353.923310185179</v>
      </c>
      <c r="S2914" s="10">
        <f t="shared" si="181"/>
        <v>42383.923310185179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2"/>
        <v>0.02</v>
      </c>
      <c r="O2915" s="6">
        <f t="shared" si="183"/>
        <v>1</v>
      </c>
      <c r="P2915" t="s">
        <v>8272</v>
      </c>
      <c r="Q2915" t="s">
        <v>8273</v>
      </c>
      <c r="R2915" s="10">
        <f t="shared" si="180"/>
        <v>41828.714571759258</v>
      </c>
      <c r="S2915" s="10">
        <f t="shared" si="181"/>
        <v>41888.714571759258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2"/>
        <v>4.0000000000000001E-3</v>
      </c>
      <c r="O2916" s="6">
        <f t="shared" si="183"/>
        <v>1</v>
      </c>
      <c r="P2916" t="s">
        <v>8272</v>
      </c>
      <c r="Q2916" t="s">
        <v>8273</v>
      </c>
      <c r="R2916" s="10">
        <f t="shared" si="180"/>
        <v>42017.699004629627</v>
      </c>
      <c r="S2916" s="10">
        <f t="shared" si="181"/>
        <v>42077.657337962963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2"/>
        <v>61.1</v>
      </c>
      <c r="O2917" s="6">
        <f t="shared" si="183"/>
        <v>203.66666666666666</v>
      </c>
      <c r="P2917" t="s">
        <v>8272</v>
      </c>
      <c r="Q2917" t="s">
        <v>8273</v>
      </c>
      <c r="R2917" s="10">
        <f t="shared" si="180"/>
        <v>42415.189699074072</v>
      </c>
      <c r="S2917" s="10">
        <f t="shared" si="181"/>
        <v>42445.1480324074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2"/>
        <v>7.8378378378378386</v>
      </c>
      <c r="O2918" s="6">
        <f t="shared" si="183"/>
        <v>20.714285714285715</v>
      </c>
      <c r="P2918" t="s">
        <v>8272</v>
      </c>
      <c r="Q2918" t="s">
        <v>8273</v>
      </c>
      <c r="R2918" s="10">
        <f t="shared" si="180"/>
        <v>41755.268391203703</v>
      </c>
      <c r="S2918" s="10">
        <f t="shared" si="181"/>
        <v>41778.268391203703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2"/>
        <v>21.85</v>
      </c>
      <c r="O2919" s="6">
        <f t="shared" si="183"/>
        <v>48.555555555555557</v>
      </c>
      <c r="P2919" t="s">
        <v>8272</v>
      </c>
      <c r="Q2919" t="s">
        <v>8273</v>
      </c>
      <c r="R2919" s="10">
        <f t="shared" si="180"/>
        <v>42245.026006944441</v>
      </c>
      <c r="S2919" s="10">
        <f t="shared" si="181"/>
        <v>42263.026006944441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2"/>
        <v>27.24</v>
      </c>
      <c r="O2920" s="6">
        <f t="shared" si="183"/>
        <v>68.099999999999994</v>
      </c>
      <c r="P2920" t="s">
        <v>8272</v>
      </c>
      <c r="Q2920" t="s">
        <v>8273</v>
      </c>
      <c r="R2920" s="10">
        <f t="shared" si="180"/>
        <v>42278.421377314815</v>
      </c>
      <c r="S2920" s="10">
        <f t="shared" si="181"/>
        <v>42306.421377314815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2"/>
        <v>8.5</v>
      </c>
      <c r="O2921" s="6">
        <f t="shared" si="183"/>
        <v>8.5</v>
      </c>
      <c r="P2921" t="s">
        <v>8272</v>
      </c>
      <c r="Q2921" t="s">
        <v>8273</v>
      </c>
      <c r="R2921" s="10">
        <f t="shared" si="180"/>
        <v>41826.411215277774</v>
      </c>
      <c r="S2921" s="10">
        <f t="shared" si="181"/>
        <v>41856.411215277774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2"/>
        <v>26.840000000000003</v>
      </c>
      <c r="O2922" s="6">
        <f t="shared" si="183"/>
        <v>51.615384615384613</v>
      </c>
      <c r="P2922" t="s">
        <v>8272</v>
      </c>
      <c r="Q2922" t="s">
        <v>8273</v>
      </c>
      <c r="R2922" s="10">
        <f t="shared" si="180"/>
        <v>42058.584143518521</v>
      </c>
      <c r="S2922" s="10">
        <f t="shared" si="181"/>
        <v>42088.54247685185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2"/>
        <v>129</v>
      </c>
      <c r="O2923" s="6">
        <f t="shared" si="183"/>
        <v>43</v>
      </c>
      <c r="P2923" t="s">
        <v>8272</v>
      </c>
      <c r="Q2923" t="s">
        <v>8314</v>
      </c>
      <c r="R2923" s="10">
        <f t="shared" si="180"/>
        <v>41877.678287037037</v>
      </c>
      <c r="S2923" s="10">
        <f t="shared" si="181"/>
        <v>41907.678287037037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2"/>
        <v>100</v>
      </c>
      <c r="O2924" s="6">
        <f t="shared" si="183"/>
        <v>83.333333333333329</v>
      </c>
      <c r="P2924" t="s">
        <v>8272</v>
      </c>
      <c r="Q2924" t="s">
        <v>8314</v>
      </c>
      <c r="R2924" s="10">
        <f t="shared" si="180"/>
        <v>42097.665821759256</v>
      </c>
      <c r="S2924" s="10">
        <f t="shared" si="181"/>
        <v>42142.665821759256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2"/>
        <v>100</v>
      </c>
      <c r="O2925" s="6">
        <f t="shared" si="183"/>
        <v>30</v>
      </c>
      <c r="P2925" t="s">
        <v>8272</v>
      </c>
      <c r="Q2925" t="s">
        <v>8314</v>
      </c>
      <c r="R2925" s="10">
        <f t="shared" si="180"/>
        <v>42012.944201388884</v>
      </c>
      <c r="S2925" s="10">
        <f t="shared" si="181"/>
        <v>42027.916666666664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2"/>
        <v>103.2</v>
      </c>
      <c r="O2926" s="6">
        <f t="shared" si="183"/>
        <v>175.51020408163265</v>
      </c>
      <c r="P2926" t="s">
        <v>8272</v>
      </c>
      <c r="Q2926" t="s">
        <v>8314</v>
      </c>
      <c r="R2926" s="10">
        <f t="shared" si="180"/>
        <v>42103.348495370366</v>
      </c>
      <c r="S2926" s="10">
        <f t="shared" si="181"/>
        <v>42132.957638888889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2"/>
        <v>102.44597777777777</v>
      </c>
      <c r="O2927" s="6">
        <f t="shared" si="183"/>
        <v>231.66175879396985</v>
      </c>
      <c r="P2927" t="s">
        <v>8272</v>
      </c>
      <c r="Q2927" t="s">
        <v>8314</v>
      </c>
      <c r="R2927" s="10">
        <f t="shared" si="180"/>
        <v>41863.375787037039</v>
      </c>
      <c r="S2927" s="10">
        <f t="shared" si="181"/>
        <v>41893.375787037039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2"/>
        <v>125</v>
      </c>
      <c r="O2928" s="6">
        <f t="shared" si="183"/>
        <v>75</v>
      </c>
      <c r="P2928" t="s">
        <v>8272</v>
      </c>
      <c r="Q2928" t="s">
        <v>8314</v>
      </c>
      <c r="R2928" s="10">
        <f t="shared" si="180"/>
        <v>42044.557627314811</v>
      </c>
      <c r="S2928" s="10">
        <f t="shared" si="181"/>
        <v>42058.557627314811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2"/>
        <v>130.83333333333334</v>
      </c>
      <c r="O2929" s="6">
        <f t="shared" si="183"/>
        <v>112.14285714285714</v>
      </c>
      <c r="P2929" t="s">
        <v>8272</v>
      </c>
      <c r="Q2929" t="s">
        <v>8314</v>
      </c>
      <c r="R2929" s="10">
        <f t="shared" si="180"/>
        <v>41806.460983796293</v>
      </c>
      <c r="S2929" s="10">
        <f t="shared" si="181"/>
        <v>41835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2"/>
        <v>100</v>
      </c>
      <c r="O2930" s="6">
        <f t="shared" si="183"/>
        <v>41.666666666666664</v>
      </c>
      <c r="P2930" t="s">
        <v>8272</v>
      </c>
      <c r="Q2930" t="s">
        <v>8314</v>
      </c>
      <c r="R2930" s="10">
        <f t="shared" si="180"/>
        <v>42403.789884259262</v>
      </c>
      <c r="S2930" s="10">
        <f t="shared" si="181"/>
        <v>42433.789884259262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2"/>
        <v>102.06937499999999</v>
      </c>
      <c r="O2931" s="6">
        <f t="shared" si="183"/>
        <v>255.17343750000001</v>
      </c>
      <c r="P2931" t="s">
        <v>8272</v>
      </c>
      <c r="Q2931" t="s">
        <v>8314</v>
      </c>
      <c r="R2931" s="10">
        <f t="shared" si="180"/>
        <v>41754.355995370366</v>
      </c>
      <c r="S2931" s="10">
        <f t="shared" si="181"/>
        <v>41784.355995370366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2"/>
        <v>100.92000000000002</v>
      </c>
      <c r="O2932" s="6">
        <f t="shared" si="183"/>
        <v>162.7741935483871</v>
      </c>
      <c r="P2932" t="s">
        <v>8272</v>
      </c>
      <c r="Q2932" t="s">
        <v>8314</v>
      </c>
      <c r="R2932" s="10">
        <f t="shared" si="180"/>
        <v>42101.375740740739</v>
      </c>
      <c r="S2932" s="10">
        <f t="shared" si="181"/>
        <v>42131.375740740739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2"/>
        <v>106</v>
      </c>
      <c r="O2933" s="6">
        <f t="shared" si="183"/>
        <v>88.333333333333329</v>
      </c>
      <c r="P2933" t="s">
        <v>8272</v>
      </c>
      <c r="Q2933" t="s">
        <v>8314</v>
      </c>
      <c r="R2933" s="10">
        <f t="shared" si="180"/>
        <v>41872.082905092589</v>
      </c>
      <c r="S2933" s="10">
        <f t="shared" si="181"/>
        <v>41897.047222222223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2"/>
        <v>105.0967741935484</v>
      </c>
      <c r="O2934" s="6">
        <f t="shared" si="183"/>
        <v>85.736842105263165</v>
      </c>
      <c r="P2934" t="s">
        <v>8272</v>
      </c>
      <c r="Q2934" t="s">
        <v>8314</v>
      </c>
      <c r="R2934" s="10">
        <f t="shared" si="180"/>
        <v>42024.956446759257</v>
      </c>
      <c r="S2934" s="10">
        <f t="shared" si="181"/>
        <v>42056.249999999993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2"/>
        <v>102.76</v>
      </c>
      <c r="O2935" s="6">
        <f t="shared" si="183"/>
        <v>47.574074074074076</v>
      </c>
      <c r="P2935" t="s">
        <v>8272</v>
      </c>
      <c r="Q2935" t="s">
        <v>8314</v>
      </c>
      <c r="R2935" s="10">
        <f t="shared" si="180"/>
        <v>42495.748298611106</v>
      </c>
      <c r="S2935" s="10">
        <f t="shared" si="181"/>
        <v>42525.748298611106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2"/>
        <v>108</v>
      </c>
      <c r="O2936" s="6">
        <f t="shared" si="183"/>
        <v>72.972972972972968</v>
      </c>
      <c r="P2936" t="s">
        <v>8272</v>
      </c>
      <c r="Q2936" t="s">
        <v>8314</v>
      </c>
      <c r="R2936" s="10">
        <f t="shared" si="180"/>
        <v>41775.427824074075</v>
      </c>
      <c r="S2936" s="10">
        <f t="shared" si="181"/>
        <v>41805.427824074075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2"/>
        <v>100.88571428571429</v>
      </c>
      <c r="O2937" s="6">
        <f t="shared" si="183"/>
        <v>90.538461538461533</v>
      </c>
      <c r="P2937" t="s">
        <v>8272</v>
      </c>
      <c r="Q2937" t="s">
        <v>8314</v>
      </c>
      <c r="R2937" s="10">
        <f t="shared" si="180"/>
        <v>42553.375092592592</v>
      </c>
      <c r="S2937" s="10">
        <f t="shared" si="181"/>
        <v>42611.499999999993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2"/>
        <v>128</v>
      </c>
      <c r="O2938" s="6">
        <f t="shared" si="183"/>
        <v>37.647058823529413</v>
      </c>
      <c r="P2938" t="s">
        <v>8272</v>
      </c>
      <c r="Q2938" t="s">
        <v>8314</v>
      </c>
      <c r="R2938" s="10">
        <f t="shared" si="180"/>
        <v>41912.442395833328</v>
      </c>
      <c r="S2938" s="10">
        <f t="shared" si="181"/>
        <v>41924.999305555553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2"/>
        <v>133.33333333333331</v>
      </c>
      <c r="O2939" s="6">
        <f t="shared" si="183"/>
        <v>36.363636363636367</v>
      </c>
      <c r="P2939" t="s">
        <v>8272</v>
      </c>
      <c r="Q2939" t="s">
        <v>8314</v>
      </c>
      <c r="R2939" s="10">
        <f t="shared" si="180"/>
        <v>41803.248993055553</v>
      </c>
      <c r="S2939" s="10">
        <f t="shared" si="181"/>
        <v>41833.248993055553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2"/>
        <v>101.375</v>
      </c>
      <c r="O2940" s="6">
        <f t="shared" si="183"/>
        <v>126.71875</v>
      </c>
      <c r="P2940" t="s">
        <v>8272</v>
      </c>
      <c r="Q2940" t="s">
        <v>8314</v>
      </c>
      <c r="R2940" s="10">
        <f t="shared" si="180"/>
        <v>42004.495532407404</v>
      </c>
      <c r="S2940" s="10">
        <f t="shared" si="181"/>
        <v>42034.495532407404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2"/>
        <v>102.875</v>
      </c>
      <c r="O2941" s="6">
        <f t="shared" si="183"/>
        <v>329.2</v>
      </c>
      <c r="P2941" t="s">
        <v>8272</v>
      </c>
      <c r="Q2941" t="s">
        <v>8314</v>
      </c>
      <c r="R2941" s="10">
        <f t="shared" si="180"/>
        <v>41845.60083333333</v>
      </c>
      <c r="S2941" s="10">
        <f t="shared" si="181"/>
        <v>41878.833333333328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2"/>
        <v>107.24000000000001</v>
      </c>
      <c r="O2942" s="6">
        <f t="shared" si="183"/>
        <v>81.242424242424249</v>
      </c>
      <c r="P2942" t="s">
        <v>8272</v>
      </c>
      <c r="Q2942" t="s">
        <v>8314</v>
      </c>
      <c r="R2942" s="10">
        <f t="shared" si="180"/>
        <v>41982.565023148149</v>
      </c>
      <c r="S2942" s="10">
        <f t="shared" si="181"/>
        <v>42022.565023148149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2"/>
        <v>4.0000000000000001E-3</v>
      </c>
      <c r="O2943" s="6">
        <f t="shared" si="183"/>
        <v>1</v>
      </c>
      <c r="P2943" t="s">
        <v>8272</v>
      </c>
      <c r="Q2943" t="s">
        <v>8312</v>
      </c>
      <c r="R2943" s="10">
        <f t="shared" si="180"/>
        <v>42034.751793981479</v>
      </c>
      <c r="S2943" s="10">
        <f t="shared" si="181"/>
        <v>42064.751793981479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2"/>
        <v>20.424999999999997</v>
      </c>
      <c r="O2944" s="6">
        <f t="shared" si="183"/>
        <v>202.22772277227722</v>
      </c>
      <c r="P2944" t="s">
        <v>8272</v>
      </c>
      <c r="Q2944" t="s">
        <v>8312</v>
      </c>
      <c r="R2944" s="10">
        <f t="shared" si="180"/>
        <v>42334.595590277771</v>
      </c>
      <c r="S2944" s="10">
        <f t="shared" si="181"/>
        <v>42354.637499999997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2"/>
        <v>0</v>
      </c>
      <c r="O2945" s="6" t="e">
        <f t="shared" si="183"/>
        <v>#DIV/0!</v>
      </c>
      <c r="P2945" t="s">
        <v>8272</v>
      </c>
      <c r="Q2945" t="s">
        <v>8312</v>
      </c>
      <c r="R2945" s="10">
        <f t="shared" si="180"/>
        <v>42076.921064814807</v>
      </c>
      <c r="S2945" s="10">
        <f t="shared" si="181"/>
        <v>42106.921064814807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2"/>
        <v>1</v>
      </c>
      <c r="O2946" s="6">
        <f t="shared" si="183"/>
        <v>100</v>
      </c>
      <c r="P2946" t="s">
        <v>8272</v>
      </c>
      <c r="Q2946" t="s">
        <v>8312</v>
      </c>
      <c r="R2946" s="10">
        <f t="shared" ref="R2946:R3009" si="184">(J2946/86400)+25569+(-5/24)</f>
        <v>42132.705995370365</v>
      </c>
      <c r="S2946" s="10">
        <f t="shared" ref="S2946:S3009" si="185">(I2946/86400)+25569+(-5/24)</f>
        <v>42162.705995370365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6">E2947/D2947*100</f>
        <v>0</v>
      </c>
      <c r="O2947" s="6" t="e">
        <f t="shared" ref="O2947:O3010" si="187">E2947/L2947</f>
        <v>#DIV/0!</v>
      </c>
      <c r="P2947" t="s">
        <v>8272</v>
      </c>
      <c r="Q2947" t="s">
        <v>8312</v>
      </c>
      <c r="R2947" s="10">
        <f t="shared" si="184"/>
        <v>42117.931250000001</v>
      </c>
      <c r="S2947" s="10">
        <f t="shared" si="185"/>
        <v>42147.931250000001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6"/>
        <v>0.1</v>
      </c>
      <c r="O2948" s="6">
        <f t="shared" si="187"/>
        <v>1</v>
      </c>
      <c r="P2948" t="s">
        <v>8272</v>
      </c>
      <c r="Q2948" t="s">
        <v>8312</v>
      </c>
      <c r="R2948" s="10">
        <f t="shared" si="184"/>
        <v>42567.322824074072</v>
      </c>
      <c r="S2948" s="10">
        <f t="shared" si="185"/>
        <v>42597.322824074072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6"/>
        <v>4.2880000000000003</v>
      </c>
      <c r="O2949" s="6">
        <f t="shared" si="187"/>
        <v>82.461538461538467</v>
      </c>
      <c r="P2949" t="s">
        <v>8272</v>
      </c>
      <c r="Q2949" t="s">
        <v>8312</v>
      </c>
      <c r="R2949" s="10">
        <f t="shared" si="184"/>
        <v>42649.353784722225</v>
      </c>
      <c r="S2949" s="10">
        <f t="shared" si="185"/>
        <v>42698.507638888885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6"/>
        <v>4.8000000000000004E-3</v>
      </c>
      <c r="O2950" s="6">
        <f t="shared" si="187"/>
        <v>2.6666666666666665</v>
      </c>
      <c r="P2950" t="s">
        <v>8272</v>
      </c>
      <c r="Q2950" t="s">
        <v>8312</v>
      </c>
      <c r="R2950" s="10">
        <f t="shared" si="184"/>
        <v>42097.440891203696</v>
      </c>
      <c r="S2950" s="10">
        <f t="shared" si="185"/>
        <v>42157.440891203696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6"/>
        <v>2.5</v>
      </c>
      <c r="O2951" s="6">
        <f t="shared" si="187"/>
        <v>12.5</v>
      </c>
      <c r="P2951" t="s">
        <v>8272</v>
      </c>
      <c r="Q2951" t="s">
        <v>8312</v>
      </c>
      <c r="R2951" s="10">
        <f t="shared" si="184"/>
        <v>42297.61478009259</v>
      </c>
      <c r="S2951" s="10">
        <f t="shared" si="185"/>
        <v>42327.656446759262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6"/>
        <v>0</v>
      </c>
      <c r="O2952" s="6" t="e">
        <f t="shared" si="187"/>
        <v>#DIV/0!</v>
      </c>
      <c r="P2952" t="s">
        <v>8272</v>
      </c>
      <c r="Q2952" t="s">
        <v>8312</v>
      </c>
      <c r="R2952" s="10">
        <f t="shared" si="184"/>
        <v>42362.156851851854</v>
      </c>
      <c r="S2952" s="10">
        <f t="shared" si="185"/>
        <v>42392.156851851854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6"/>
        <v>2.1919999999999997</v>
      </c>
      <c r="O2953" s="6">
        <f t="shared" si="187"/>
        <v>18.896551724137932</v>
      </c>
      <c r="P2953" t="s">
        <v>8272</v>
      </c>
      <c r="Q2953" t="s">
        <v>8312</v>
      </c>
      <c r="R2953" s="10">
        <f t="shared" si="184"/>
        <v>41872.594594907401</v>
      </c>
      <c r="S2953" s="10">
        <f t="shared" si="185"/>
        <v>41917.594594907401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6"/>
        <v>8.0250000000000004</v>
      </c>
      <c r="O2954" s="6">
        <f t="shared" si="187"/>
        <v>200.625</v>
      </c>
      <c r="P2954" t="s">
        <v>8272</v>
      </c>
      <c r="Q2954" t="s">
        <v>8312</v>
      </c>
      <c r="R2954" s="10">
        <f t="shared" si="184"/>
        <v>42628.481932870367</v>
      </c>
      <c r="S2954" s="10">
        <f t="shared" si="185"/>
        <v>42659.958333333336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6"/>
        <v>0.15125</v>
      </c>
      <c r="O2955" s="6">
        <f t="shared" si="187"/>
        <v>201.66666666666666</v>
      </c>
      <c r="P2955" t="s">
        <v>8272</v>
      </c>
      <c r="Q2955" t="s">
        <v>8312</v>
      </c>
      <c r="R2955" s="10">
        <f t="shared" si="184"/>
        <v>42255.583576388883</v>
      </c>
      <c r="S2955" s="10">
        <f t="shared" si="185"/>
        <v>42285.583576388883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6"/>
        <v>0</v>
      </c>
      <c r="O2956" s="6" t="e">
        <f t="shared" si="187"/>
        <v>#DIV/0!</v>
      </c>
      <c r="P2956" t="s">
        <v>8272</v>
      </c>
      <c r="Q2956" t="s">
        <v>8312</v>
      </c>
      <c r="R2956" s="10">
        <f t="shared" si="184"/>
        <v>42790.375034722216</v>
      </c>
      <c r="S2956" s="10">
        <f t="shared" si="185"/>
        <v>42810.333368055552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6"/>
        <v>59.583333333333336</v>
      </c>
      <c r="O2957" s="6">
        <f t="shared" si="187"/>
        <v>65</v>
      </c>
      <c r="P2957" t="s">
        <v>8272</v>
      </c>
      <c r="Q2957" t="s">
        <v>8312</v>
      </c>
      <c r="R2957" s="10">
        <f t="shared" si="184"/>
        <v>42141.532974537033</v>
      </c>
      <c r="S2957" s="10">
        <f t="shared" si="185"/>
        <v>42171.532974537033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6"/>
        <v>16.734177215189874</v>
      </c>
      <c r="O2958" s="6">
        <f t="shared" si="187"/>
        <v>66.099999999999994</v>
      </c>
      <c r="P2958" t="s">
        <v>8272</v>
      </c>
      <c r="Q2958" t="s">
        <v>8312</v>
      </c>
      <c r="R2958" s="10">
        <f t="shared" si="184"/>
        <v>42464.750578703701</v>
      </c>
      <c r="S2958" s="10">
        <f t="shared" si="185"/>
        <v>42494.750578703701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6"/>
        <v>1.8666666666666669</v>
      </c>
      <c r="O2959" s="6">
        <f t="shared" si="187"/>
        <v>93.333333333333329</v>
      </c>
      <c r="P2959" t="s">
        <v>8272</v>
      </c>
      <c r="Q2959" t="s">
        <v>8312</v>
      </c>
      <c r="R2959" s="10">
        <f t="shared" si="184"/>
        <v>42030.80291666666</v>
      </c>
      <c r="S2959" s="10">
        <f t="shared" si="185"/>
        <v>42090.761249999996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6"/>
        <v>0</v>
      </c>
      <c r="O2960" s="6" t="e">
        <f t="shared" si="187"/>
        <v>#DIV/0!</v>
      </c>
      <c r="P2960" t="s">
        <v>8272</v>
      </c>
      <c r="Q2960" t="s">
        <v>8312</v>
      </c>
      <c r="R2960" s="10">
        <f t="shared" si="184"/>
        <v>42438.570798611108</v>
      </c>
      <c r="S2960" s="10">
        <f t="shared" si="185"/>
        <v>42498.529131944444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6"/>
        <v>0</v>
      </c>
      <c r="O2961" s="6" t="e">
        <f t="shared" si="187"/>
        <v>#DIV/0!</v>
      </c>
      <c r="P2961" t="s">
        <v>8272</v>
      </c>
      <c r="Q2961" t="s">
        <v>8312</v>
      </c>
      <c r="R2961" s="10">
        <f t="shared" si="184"/>
        <v>42497.800057870372</v>
      </c>
      <c r="S2961" s="10">
        <f t="shared" si="185"/>
        <v>42527.800057870372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6"/>
        <v>0</v>
      </c>
      <c r="O2962" s="6" t="e">
        <f t="shared" si="187"/>
        <v>#DIV/0!</v>
      </c>
      <c r="P2962" t="s">
        <v>8272</v>
      </c>
      <c r="Q2962" t="s">
        <v>8312</v>
      </c>
      <c r="R2962" s="10">
        <f t="shared" si="184"/>
        <v>41863.54887731481</v>
      </c>
      <c r="S2962" s="10">
        <f t="shared" si="185"/>
        <v>41893.54887731481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6"/>
        <v>109.62</v>
      </c>
      <c r="O2963" s="6">
        <f t="shared" si="187"/>
        <v>50.75</v>
      </c>
      <c r="P2963" t="s">
        <v>8272</v>
      </c>
      <c r="Q2963" t="s">
        <v>8273</v>
      </c>
      <c r="R2963" s="10">
        <f t="shared" si="184"/>
        <v>42061.004155092589</v>
      </c>
      <c r="S2963" s="10">
        <f t="shared" si="185"/>
        <v>42088.958333333336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6"/>
        <v>121.8</v>
      </c>
      <c r="O2964" s="6">
        <f t="shared" si="187"/>
        <v>60.9</v>
      </c>
      <c r="P2964" t="s">
        <v>8272</v>
      </c>
      <c r="Q2964" t="s">
        <v>8273</v>
      </c>
      <c r="R2964" s="10">
        <f t="shared" si="184"/>
        <v>42036.035949074074</v>
      </c>
      <c r="S2964" s="10">
        <f t="shared" si="185"/>
        <v>42064.082638888889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6"/>
        <v>106.85</v>
      </c>
      <c r="O2965" s="6">
        <f t="shared" si="187"/>
        <v>109.03061224489795</v>
      </c>
      <c r="P2965" t="s">
        <v>8272</v>
      </c>
      <c r="Q2965" t="s">
        <v>8273</v>
      </c>
      <c r="R2965" s="10">
        <f t="shared" si="184"/>
        <v>42157.26185185185</v>
      </c>
      <c r="S2965" s="10">
        <f t="shared" si="185"/>
        <v>42187.26185185185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6"/>
        <v>100.71379999999999</v>
      </c>
      <c r="O2966" s="6">
        <f t="shared" si="187"/>
        <v>25.692295918367346</v>
      </c>
      <c r="P2966" t="s">
        <v>8272</v>
      </c>
      <c r="Q2966" t="s">
        <v>8273</v>
      </c>
      <c r="R2966" s="10">
        <f t="shared" si="184"/>
        <v>41827.701608796291</v>
      </c>
      <c r="S2966" s="10">
        <f t="shared" si="185"/>
        <v>41857.688888888886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6"/>
        <v>109.00000000000001</v>
      </c>
      <c r="O2967" s="6">
        <f t="shared" si="187"/>
        <v>41.92307692307692</v>
      </c>
      <c r="P2967" t="s">
        <v>8272</v>
      </c>
      <c r="Q2967" t="s">
        <v>8273</v>
      </c>
      <c r="R2967" s="10">
        <f t="shared" si="184"/>
        <v>42162.521215277775</v>
      </c>
      <c r="S2967" s="10">
        <f t="shared" si="185"/>
        <v>42192.521215277775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6"/>
        <v>113.63000000000001</v>
      </c>
      <c r="O2968" s="6">
        <f t="shared" si="187"/>
        <v>88.7734375</v>
      </c>
      <c r="P2968" t="s">
        <v>8272</v>
      </c>
      <c r="Q2968" t="s">
        <v>8273</v>
      </c>
      <c r="R2968" s="10">
        <f t="shared" si="184"/>
        <v>42233.530231481483</v>
      </c>
      <c r="S2968" s="10">
        <f t="shared" si="185"/>
        <v>42263.530231481483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6"/>
        <v>113.92</v>
      </c>
      <c r="O2969" s="6">
        <f t="shared" si="187"/>
        <v>80.225352112676063</v>
      </c>
      <c r="P2969" t="s">
        <v>8272</v>
      </c>
      <c r="Q2969" t="s">
        <v>8273</v>
      </c>
      <c r="R2969" s="10">
        <f t="shared" si="184"/>
        <v>42041.989490740736</v>
      </c>
      <c r="S2969" s="10">
        <f t="shared" si="185"/>
        <v>42071.947824074072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6"/>
        <v>106</v>
      </c>
      <c r="O2970" s="6">
        <f t="shared" si="187"/>
        <v>78.936170212765958</v>
      </c>
      <c r="P2970" t="s">
        <v>8272</v>
      </c>
      <c r="Q2970" t="s">
        <v>8273</v>
      </c>
      <c r="R2970" s="10">
        <f t="shared" si="184"/>
        <v>42585.315509259257</v>
      </c>
      <c r="S2970" s="10">
        <f t="shared" si="185"/>
        <v>42598.957638888889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6"/>
        <v>162.5</v>
      </c>
      <c r="O2971" s="6">
        <f t="shared" si="187"/>
        <v>95.588235294117652</v>
      </c>
      <c r="P2971" t="s">
        <v>8272</v>
      </c>
      <c r="Q2971" t="s">
        <v>8273</v>
      </c>
      <c r="R2971" s="10">
        <f t="shared" si="184"/>
        <v>42097.578159722216</v>
      </c>
      <c r="S2971" s="10">
        <f t="shared" si="185"/>
        <v>42127.743750000001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6"/>
        <v>106</v>
      </c>
      <c r="O2972" s="6">
        <f t="shared" si="187"/>
        <v>69.890109890109883</v>
      </c>
      <c r="P2972" t="s">
        <v>8272</v>
      </c>
      <c r="Q2972" t="s">
        <v>8273</v>
      </c>
      <c r="R2972" s="10">
        <f t="shared" si="184"/>
        <v>41808.461238425924</v>
      </c>
      <c r="S2972" s="10">
        <f t="shared" si="185"/>
        <v>41838.461238425924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6"/>
        <v>100.15624999999999</v>
      </c>
      <c r="O2973" s="6">
        <f t="shared" si="187"/>
        <v>74.534883720930239</v>
      </c>
      <c r="P2973" t="s">
        <v>8272</v>
      </c>
      <c r="Q2973" t="s">
        <v>8273</v>
      </c>
      <c r="R2973" s="10">
        <f t="shared" si="184"/>
        <v>41852.449976851851</v>
      </c>
      <c r="S2973" s="10">
        <f t="shared" si="185"/>
        <v>41882.449976851851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6"/>
        <v>105.35000000000001</v>
      </c>
      <c r="O2974" s="6">
        <f t="shared" si="187"/>
        <v>123.94117647058823</v>
      </c>
      <c r="P2974" t="s">
        <v>8272</v>
      </c>
      <c r="Q2974" t="s">
        <v>8273</v>
      </c>
      <c r="R2974" s="10">
        <f t="shared" si="184"/>
        <v>42693.90185185185</v>
      </c>
      <c r="S2974" s="10">
        <f t="shared" si="185"/>
        <v>42708.833333333336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6"/>
        <v>174.8</v>
      </c>
      <c r="O2975" s="6">
        <f t="shared" si="187"/>
        <v>264.84848484848487</v>
      </c>
      <c r="P2975" t="s">
        <v>8272</v>
      </c>
      <c r="Q2975" t="s">
        <v>8273</v>
      </c>
      <c r="R2975" s="10">
        <f t="shared" si="184"/>
        <v>42341.610046296293</v>
      </c>
      <c r="S2975" s="10">
        <f t="shared" si="185"/>
        <v>42369.958333333336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6"/>
        <v>102</v>
      </c>
      <c r="O2976" s="6">
        <f t="shared" si="187"/>
        <v>58.620689655172413</v>
      </c>
      <c r="P2976" t="s">
        <v>8272</v>
      </c>
      <c r="Q2976" t="s">
        <v>8273</v>
      </c>
      <c r="R2976" s="10">
        <f t="shared" si="184"/>
        <v>41879.852673611109</v>
      </c>
      <c r="S2976" s="10">
        <f t="shared" si="185"/>
        <v>41907.857638888883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6"/>
        <v>100.125</v>
      </c>
      <c r="O2977" s="6">
        <f t="shared" si="187"/>
        <v>70.884955752212392</v>
      </c>
      <c r="P2977" t="s">
        <v>8272</v>
      </c>
      <c r="Q2977" t="s">
        <v>8273</v>
      </c>
      <c r="R2977" s="10">
        <f t="shared" si="184"/>
        <v>41941.475532407407</v>
      </c>
      <c r="S2977" s="10">
        <f t="shared" si="185"/>
        <v>41969.916666666664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6"/>
        <v>171.42857142857142</v>
      </c>
      <c r="O2978" s="6">
        <f t="shared" si="187"/>
        <v>8.5714285714285712</v>
      </c>
      <c r="P2978" t="s">
        <v>8272</v>
      </c>
      <c r="Q2978" t="s">
        <v>8273</v>
      </c>
      <c r="R2978" s="10">
        <f t="shared" si="184"/>
        <v>42425.522337962961</v>
      </c>
      <c r="S2978" s="10">
        <f t="shared" si="185"/>
        <v>42442.291666666664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6"/>
        <v>113.56666666666666</v>
      </c>
      <c r="O2979" s="6">
        <f t="shared" si="187"/>
        <v>113.56666666666666</v>
      </c>
      <c r="P2979" t="s">
        <v>8272</v>
      </c>
      <c r="Q2979" t="s">
        <v>8273</v>
      </c>
      <c r="R2979" s="10">
        <f t="shared" si="184"/>
        <v>42026.672847222224</v>
      </c>
      <c r="S2979" s="10">
        <f t="shared" si="185"/>
        <v>42085.884722222218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6"/>
        <v>129.46666666666667</v>
      </c>
      <c r="O2980" s="6">
        <f t="shared" si="187"/>
        <v>60.6875</v>
      </c>
      <c r="P2980" t="s">
        <v>8272</v>
      </c>
      <c r="Q2980" t="s">
        <v>8273</v>
      </c>
      <c r="R2980" s="10">
        <f t="shared" si="184"/>
        <v>41922.432256944441</v>
      </c>
      <c r="S2980" s="10">
        <f t="shared" si="185"/>
        <v>41932.040972222218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6"/>
        <v>101.4</v>
      </c>
      <c r="O2981" s="6">
        <f t="shared" si="187"/>
        <v>110.21739130434783</v>
      </c>
      <c r="P2981" t="s">
        <v>8272</v>
      </c>
      <c r="Q2981" t="s">
        <v>8273</v>
      </c>
      <c r="R2981" s="10">
        <f t="shared" si="184"/>
        <v>41993.616006944438</v>
      </c>
      <c r="S2981" s="10">
        <f t="shared" si="185"/>
        <v>42010.041666666664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6"/>
        <v>109.16666666666666</v>
      </c>
      <c r="O2982" s="6">
        <f t="shared" si="187"/>
        <v>136.45833333333334</v>
      </c>
      <c r="P2982" t="s">
        <v>8272</v>
      </c>
      <c r="Q2982" t="s">
        <v>8273</v>
      </c>
      <c r="R2982" s="10">
        <f t="shared" si="184"/>
        <v>42219.70752314815</v>
      </c>
      <c r="S2982" s="10">
        <f t="shared" si="185"/>
        <v>42239.874999999993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6"/>
        <v>128.92500000000001</v>
      </c>
      <c r="O2983" s="6">
        <f t="shared" si="187"/>
        <v>53.164948453608247</v>
      </c>
      <c r="P2983" t="s">
        <v>8272</v>
      </c>
      <c r="Q2983" t="s">
        <v>8312</v>
      </c>
      <c r="R2983" s="10">
        <f t="shared" si="184"/>
        <v>42225.351342592585</v>
      </c>
      <c r="S2983" s="10">
        <f t="shared" si="185"/>
        <v>42270.351342592585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6"/>
        <v>102.06</v>
      </c>
      <c r="O2984" s="6">
        <f t="shared" si="187"/>
        <v>86.491525423728817</v>
      </c>
      <c r="P2984" t="s">
        <v>8272</v>
      </c>
      <c r="Q2984" t="s">
        <v>8312</v>
      </c>
      <c r="R2984" s="10">
        <f t="shared" si="184"/>
        <v>42381.478506944441</v>
      </c>
      <c r="S2984" s="10">
        <f t="shared" si="185"/>
        <v>42411.478506944441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6"/>
        <v>146.53957758620692</v>
      </c>
      <c r="O2985" s="6">
        <f t="shared" si="187"/>
        <v>155.23827397260274</v>
      </c>
      <c r="P2985" t="s">
        <v>8272</v>
      </c>
      <c r="Q2985" t="s">
        <v>8312</v>
      </c>
      <c r="R2985" s="10">
        <f t="shared" si="184"/>
        <v>41894.424027777779</v>
      </c>
      <c r="S2985" s="10">
        <f t="shared" si="185"/>
        <v>41954.465694444443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6"/>
        <v>100.352</v>
      </c>
      <c r="O2986" s="6">
        <f t="shared" si="187"/>
        <v>115.08256880733946</v>
      </c>
      <c r="P2986" t="s">
        <v>8272</v>
      </c>
      <c r="Q2986" t="s">
        <v>8312</v>
      </c>
      <c r="R2986" s="10">
        <f t="shared" si="184"/>
        <v>42576.070381944439</v>
      </c>
      <c r="S2986" s="10">
        <f t="shared" si="185"/>
        <v>42606.070381944439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6"/>
        <v>121.64999999999999</v>
      </c>
      <c r="O2987" s="6">
        <f t="shared" si="187"/>
        <v>109.5945945945946</v>
      </c>
      <c r="P2987" t="s">
        <v>8272</v>
      </c>
      <c r="Q2987" t="s">
        <v>8312</v>
      </c>
      <c r="R2987" s="10">
        <f t="shared" si="184"/>
        <v>42654.765370370369</v>
      </c>
      <c r="S2987" s="10">
        <f t="shared" si="185"/>
        <v>42673.958333333336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6"/>
        <v>105.5</v>
      </c>
      <c r="O2988" s="6">
        <f t="shared" si="187"/>
        <v>45.214285714285715</v>
      </c>
      <c r="P2988" t="s">
        <v>8272</v>
      </c>
      <c r="Q2988" t="s">
        <v>8312</v>
      </c>
      <c r="R2988" s="10">
        <f t="shared" si="184"/>
        <v>42431.29173611111</v>
      </c>
      <c r="S2988" s="10">
        <f t="shared" si="185"/>
        <v>42491.250069444439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6"/>
        <v>110.4008</v>
      </c>
      <c r="O2989" s="6">
        <f t="shared" si="187"/>
        <v>104.15169811320754</v>
      </c>
      <c r="P2989" t="s">
        <v>8272</v>
      </c>
      <c r="Q2989" t="s">
        <v>8312</v>
      </c>
      <c r="R2989" s="10">
        <f t="shared" si="184"/>
        <v>42627.098969907405</v>
      </c>
      <c r="S2989" s="10">
        <f t="shared" si="185"/>
        <v>42655.791666666664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6"/>
        <v>100</v>
      </c>
      <c r="O2990" s="6">
        <f t="shared" si="187"/>
        <v>35.714285714285715</v>
      </c>
      <c r="P2990" t="s">
        <v>8272</v>
      </c>
      <c r="Q2990" t="s">
        <v>8312</v>
      </c>
      <c r="R2990" s="10">
        <f t="shared" si="184"/>
        <v>42511.153715277775</v>
      </c>
      <c r="S2990" s="10">
        <f t="shared" si="185"/>
        <v>42541.153715277775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6"/>
        <v>176.535</v>
      </c>
      <c r="O2991" s="6">
        <f t="shared" si="187"/>
        <v>96.997252747252745</v>
      </c>
      <c r="P2991" t="s">
        <v>8272</v>
      </c>
      <c r="Q2991" t="s">
        <v>8312</v>
      </c>
      <c r="R2991" s="10">
        <f t="shared" si="184"/>
        <v>42336.812060185184</v>
      </c>
      <c r="S2991" s="10">
        <f t="shared" si="185"/>
        <v>42358.999305555553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6"/>
        <v>100</v>
      </c>
      <c r="O2992" s="6">
        <f t="shared" si="187"/>
        <v>370.37037037037038</v>
      </c>
      <c r="P2992" t="s">
        <v>8272</v>
      </c>
      <c r="Q2992" t="s">
        <v>8312</v>
      </c>
      <c r="R2992" s="10">
        <f t="shared" si="184"/>
        <v>42341.365972222215</v>
      </c>
      <c r="S2992" s="10">
        <f t="shared" si="185"/>
        <v>42376.365972222215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6"/>
        <v>103.29411764705883</v>
      </c>
      <c r="O2993" s="6">
        <f t="shared" si="187"/>
        <v>94.408602150537632</v>
      </c>
      <c r="P2993" t="s">
        <v>8272</v>
      </c>
      <c r="Q2993" t="s">
        <v>8312</v>
      </c>
      <c r="R2993" s="10">
        <f t="shared" si="184"/>
        <v>42740.628819444442</v>
      </c>
      <c r="S2993" s="10">
        <f t="shared" si="185"/>
        <v>42762.628819444442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6"/>
        <v>104.5</v>
      </c>
      <c r="O2994" s="6">
        <f t="shared" si="187"/>
        <v>48.984375</v>
      </c>
      <c r="P2994" t="s">
        <v>8272</v>
      </c>
      <c r="Q2994" t="s">
        <v>8312</v>
      </c>
      <c r="R2994" s="10">
        <f t="shared" si="184"/>
        <v>42622.559143518512</v>
      </c>
      <c r="S2994" s="10">
        <f t="shared" si="185"/>
        <v>42652.559143518512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6"/>
        <v>100.29999999999998</v>
      </c>
      <c r="O2995" s="6">
        <f t="shared" si="187"/>
        <v>45.590909090909093</v>
      </c>
      <c r="P2995" t="s">
        <v>8272</v>
      </c>
      <c r="Q2995" t="s">
        <v>8312</v>
      </c>
      <c r="R2995" s="10">
        <f t="shared" si="184"/>
        <v>42390.63040509259</v>
      </c>
      <c r="S2995" s="10">
        <f t="shared" si="185"/>
        <v>42420.63040509259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6"/>
        <v>457.74666666666673</v>
      </c>
      <c r="O2996" s="6">
        <f t="shared" si="187"/>
        <v>23.275254237288134</v>
      </c>
      <c r="P2996" t="s">
        <v>8272</v>
      </c>
      <c r="Q2996" t="s">
        <v>8312</v>
      </c>
      <c r="R2996" s="10">
        <f t="shared" si="184"/>
        <v>41885.270509259259</v>
      </c>
      <c r="S2996" s="10">
        <f t="shared" si="185"/>
        <v>41915.270509259259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6"/>
        <v>104.96000000000001</v>
      </c>
      <c r="O2997" s="6">
        <f t="shared" si="187"/>
        <v>63.2289156626506</v>
      </c>
      <c r="P2997" t="s">
        <v>8272</v>
      </c>
      <c r="Q2997" t="s">
        <v>8312</v>
      </c>
      <c r="R2997" s="10">
        <f t="shared" si="184"/>
        <v>42724.456840277773</v>
      </c>
      <c r="S2997" s="10">
        <f t="shared" si="185"/>
        <v>42754.456840277773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6"/>
        <v>171.94285714285715</v>
      </c>
      <c r="O2998" s="6">
        <f t="shared" si="187"/>
        <v>153.5204081632653</v>
      </c>
      <c r="P2998" t="s">
        <v>8272</v>
      </c>
      <c r="Q2998" t="s">
        <v>8312</v>
      </c>
      <c r="R2998" s="10">
        <f t="shared" si="184"/>
        <v>42090.704166666663</v>
      </c>
      <c r="S2998" s="10">
        <f t="shared" si="185"/>
        <v>42150.704166666663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6"/>
        <v>103.73000000000002</v>
      </c>
      <c r="O2999" s="6">
        <f t="shared" si="187"/>
        <v>90.2</v>
      </c>
      <c r="P2999" t="s">
        <v>8272</v>
      </c>
      <c r="Q2999" t="s">
        <v>8312</v>
      </c>
      <c r="R2999" s="10">
        <f t="shared" si="184"/>
        <v>42775.525381944441</v>
      </c>
      <c r="S2999" s="10">
        <f t="shared" si="185"/>
        <v>42792.999305555553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6"/>
        <v>103.029</v>
      </c>
      <c r="O3000" s="6">
        <f t="shared" si="187"/>
        <v>118.97113163972287</v>
      </c>
      <c r="P3000" t="s">
        <v>8272</v>
      </c>
      <c r="Q3000" t="s">
        <v>8312</v>
      </c>
      <c r="R3000" s="10">
        <f t="shared" si="184"/>
        <v>41777.985289351847</v>
      </c>
      <c r="S3000" s="10">
        <f t="shared" si="185"/>
        <v>41805.975694444445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6"/>
        <v>118.88888888888889</v>
      </c>
      <c r="O3001" s="6">
        <f t="shared" si="187"/>
        <v>80.25</v>
      </c>
      <c r="P3001" t="s">
        <v>8272</v>
      </c>
      <c r="Q3001" t="s">
        <v>8312</v>
      </c>
      <c r="R3001" s="10">
        <f t="shared" si="184"/>
        <v>42780.531944444439</v>
      </c>
      <c r="S3001" s="10">
        <f t="shared" si="185"/>
        <v>42794.874999999993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6"/>
        <v>100</v>
      </c>
      <c r="O3002" s="6">
        <f t="shared" si="187"/>
        <v>62.5</v>
      </c>
      <c r="P3002" t="s">
        <v>8272</v>
      </c>
      <c r="Q3002" t="s">
        <v>8312</v>
      </c>
      <c r="R3002" s="10">
        <f t="shared" si="184"/>
        <v>42752.61886574074</v>
      </c>
      <c r="S3002" s="10">
        <f t="shared" si="185"/>
        <v>42766.541666666664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6"/>
        <v>318.69988910451895</v>
      </c>
      <c r="O3003" s="6">
        <f t="shared" si="187"/>
        <v>131.37719999999999</v>
      </c>
      <c r="P3003" t="s">
        <v>8272</v>
      </c>
      <c r="Q3003" t="s">
        <v>8312</v>
      </c>
      <c r="R3003" s="10">
        <f t="shared" si="184"/>
        <v>42534.687291666669</v>
      </c>
      <c r="S3003" s="10">
        <f t="shared" si="185"/>
        <v>42564.687291666669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6"/>
        <v>108.50614285714286</v>
      </c>
      <c r="O3004" s="6">
        <f t="shared" si="187"/>
        <v>73.032980769230775</v>
      </c>
      <c r="P3004" t="s">
        <v>8272</v>
      </c>
      <c r="Q3004" t="s">
        <v>8312</v>
      </c>
      <c r="R3004" s="10">
        <f t="shared" si="184"/>
        <v>41239.627916666665</v>
      </c>
      <c r="S3004" s="10">
        <f t="shared" si="185"/>
        <v>41269.627916666665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6"/>
        <v>101.16666666666667</v>
      </c>
      <c r="O3005" s="6">
        <f t="shared" si="187"/>
        <v>178.52941176470588</v>
      </c>
      <c r="P3005" t="s">
        <v>8272</v>
      </c>
      <c r="Q3005" t="s">
        <v>8312</v>
      </c>
      <c r="R3005" s="10">
        <f t="shared" si="184"/>
        <v>42398.640925925924</v>
      </c>
      <c r="S3005" s="10">
        <f t="shared" si="185"/>
        <v>42430.040972222218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6"/>
        <v>112.815</v>
      </c>
      <c r="O3006" s="6">
        <f t="shared" si="187"/>
        <v>162.90974729241879</v>
      </c>
      <c r="P3006" t="s">
        <v>8272</v>
      </c>
      <c r="Q3006" t="s">
        <v>8312</v>
      </c>
      <c r="R3006" s="10">
        <f t="shared" si="184"/>
        <v>41928.672731481478</v>
      </c>
      <c r="S3006" s="10">
        <f t="shared" si="185"/>
        <v>41958.714398148142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6"/>
        <v>120.49622641509434</v>
      </c>
      <c r="O3007" s="6">
        <f t="shared" si="187"/>
        <v>108.24237288135593</v>
      </c>
      <c r="P3007" t="s">
        <v>8272</v>
      </c>
      <c r="Q3007" t="s">
        <v>8312</v>
      </c>
      <c r="R3007" s="10">
        <f t="shared" si="184"/>
        <v>41888.466493055552</v>
      </c>
      <c r="S3007" s="10">
        <f t="shared" si="185"/>
        <v>41918.466493055552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6"/>
        <v>107.74999999999999</v>
      </c>
      <c r="O3008" s="6">
        <f t="shared" si="187"/>
        <v>88.865979381443296</v>
      </c>
      <c r="P3008" t="s">
        <v>8272</v>
      </c>
      <c r="Q3008" t="s">
        <v>8312</v>
      </c>
      <c r="R3008" s="10">
        <f t="shared" si="184"/>
        <v>41957.54850694444</v>
      </c>
      <c r="S3008" s="10">
        <f t="shared" si="185"/>
        <v>41987.54850694444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6"/>
        <v>180</v>
      </c>
      <c r="O3009" s="6">
        <f t="shared" si="187"/>
        <v>54</v>
      </c>
      <c r="P3009" t="s">
        <v>8272</v>
      </c>
      <c r="Q3009" t="s">
        <v>8312</v>
      </c>
      <c r="R3009" s="10">
        <f t="shared" si="184"/>
        <v>42098.007905092592</v>
      </c>
      <c r="S3009" s="10">
        <f t="shared" si="185"/>
        <v>42119.007905092592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6"/>
        <v>101.16666666666667</v>
      </c>
      <c r="O3010" s="6">
        <f t="shared" si="187"/>
        <v>116.73076923076923</v>
      </c>
      <c r="P3010" t="s">
        <v>8272</v>
      </c>
      <c r="Q3010" t="s">
        <v>8312</v>
      </c>
      <c r="R3010" s="10">
        <f t="shared" ref="R3010:R3073" si="188">(J3010/86400)+25569+(-5/24)</f>
        <v>42360.003692129627</v>
      </c>
      <c r="S3010" s="10">
        <f t="shared" ref="S3010:S3073" si="189">(I3010/86400)+25569+(-5/24)</f>
        <v>42390.003692129627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90">E3011/D3011*100</f>
        <v>119.756</v>
      </c>
      <c r="O3011" s="6">
        <f t="shared" ref="O3011:O3074" si="191">E3011/L3011</f>
        <v>233.8984375</v>
      </c>
      <c r="P3011" t="s">
        <v>8272</v>
      </c>
      <c r="Q3011" t="s">
        <v>8312</v>
      </c>
      <c r="R3011" s="10">
        <f t="shared" si="188"/>
        <v>41939.361574074072</v>
      </c>
      <c r="S3011" s="10">
        <f t="shared" si="189"/>
        <v>41969.403240740743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90"/>
        <v>158</v>
      </c>
      <c r="O3012" s="6">
        <f t="shared" si="191"/>
        <v>158</v>
      </c>
      <c r="P3012" t="s">
        <v>8272</v>
      </c>
      <c r="Q3012" t="s">
        <v>8312</v>
      </c>
      <c r="R3012" s="10">
        <f t="shared" si="188"/>
        <v>41996.624062499999</v>
      </c>
      <c r="S3012" s="10">
        <f t="shared" si="189"/>
        <v>42056.624062499999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90"/>
        <v>123.66666666666666</v>
      </c>
      <c r="O3013" s="6">
        <f t="shared" si="191"/>
        <v>14.84</v>
      </c>
      <c r="P3013" t="s">
        <v>8272</v>
      </c>
      <c r="Q3013" t="s">
        <v>8312</v>
      </c>
      <c r="R3013" s="10">
        <f t="shared" si="188"/>
        <v>42334.260601851849</v>
      </c>
      <c r="S3013" s="10">
        <f t="shared" si="189"/>
        <v>42361.749305555553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90"/>
        <v>117.12499999999999</v>
      </c>
      <c r="O3014" s="6">
        <f t="shared" si="191"/>
        <v>85.181818181818187</v>
      </c>
      <c r="P3014" t="s">
        <v>8272</v>
      </c>
      <c r="Q3014" t="s">
        <v>8312</v>
      </c>
      <c r="R3014" s="10">
        <f t="shared" si="188"/>
        <v>42024.494560185187</v>
      </c>
      <c r="S3014" s="10">
        <f t="shared" si="189"/>
        <v>42045.494560185187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90"/>
        <v>156.96</v>
      </c>
      <c r="O3015" s="6">
        <f t="shared" si="191"/>
        <v>146.69158878504672</v>
      </c>
      <c r="P3015" t="s">
        <v>8272</v>
      </c>
      <c r="Q3015" t="s">
        <v>8312</v>
      </c>
      <c r="R3015" s="10">
        <f t="shared" si="188"/>
        <v>42146.627881944441</v>
      </c>
      <c r="S3015" s="10">
        <f t="shared" si="189"/>
        <v>42176.627881944441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90"/>
        <v>113.104</v>
      </c>
      <c r="O3016" s="6">
        <f t="shared" si="191"/>
        <v>50.764811490125673</v>
      </c>
      <c r="P3016" t="s">
        <v>8272</v>
      </c>
      <c r="Q3016" t="s">
        <v>8312</v>
      </c>
      <c r="R3016" s="10">
        <f t="shared" si="188"/>
        <v>41919.915277777771</v>
      </c>
      <c r="S3016" s="10">
        <f t="shared" si="189"/>
        <v>41948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90"/>
        <v>103.17647058823529</v>
      </c>
      <c r="O3017" s="6">
        <f t="shared" si="191"/>
        <v>87.7</v>
      </c>
      <c r="P3017" t="s">
        <v>8272</v>
      </c>
      <c r="Q3017" t="s">
        <v>8312</v>
      </c>
      <c r="R3017" s="10">
        <f t="shared" si="188"/>
        <v>41785.518958333334</v>
      </c>
      <c r="S3017" s="10">
        <f t="shared" si="189"/>
        <v>41800.958333333328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90"/>
        <v>102.61176470588236</v>
      </c>
      <c r="O3018" s="6">
        <f t="shared" si="191"/>
        <v>242.27777777777777</v>
      </c>
      <c r="P3018" t="s">
        <v>8272</v>
      </c>
      <c r="Q3018" t="s">
        <v>8312</v>
      </c>
      <c r="R3018" s="10">
        <f t="shared" si="188"/>
        <v>41778.339722222219</v>
      </c>
      <c r="S3018" s="10">
        <f t="shared" si="189"/>
        <v>41838.339722222219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90"/>
        <v>105.84090909090908</v>
      </c>
      <c r="O3019" s="6">
        <f t="shared" si="191"/>
        <v>146.44654088050314</v>
      </c>
      <c r="P3019" t="s">
        <v>8272</v>
      </c>
      <c r="Q3019" t="s">
        <v>8312</v>
      </c>
      <c r="R3019" s="10">
        <f t="shared" si="188"/>
        <v>41841.641701388886</v>
      </c>
      <c r="S3019" s="10">
        <f t="shared" si="189"/>
        <v>41871.641701388886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90"/>
        <v>100.71428571428571</v>
      </c>
      <c r="O3020" s="6">
        <f t="shared" si="191"/>
        <v>103.17073170731707</v>
      </c>
      <c r="P3020" t="s">
        <v>8272</v>
      </c>
      <c r="Q3020" t="s">
        <v>8312</v>
      </c>
      <c r="R3020" s="10">
        <f t="shared" si="188"/>
        <v>42163.09</v>
      </c>
      <c r="S3020" s="10">
        <f t="shared" si="189"/>
        <v>42205.708333333336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90"/>
        <v>121.23333333333332</v>
      </c>
      <c r="O3021" s="6">
        <f t="shared" si="191"/>
        <v>80.464601769911511</v>
      </c>
      <c r="P3021" t="s">
        <v>8272</v>
      </c>
      <c r="Q3021" t="s">
        <v>8312</v>
      </c>
      <c r="R3021" s="10">
        <f t="shared" si="188"/>
        <v>41758.625231481477</v>
      </c>
      <c r="S3021" s="10">
        <f t="shared" si="189"/>
        <v>41785.916666666664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90"/>
        <v>100.57142857142858</v>
      </c>
      <c r="O3022" s="6">
        <f t="shared" si="191"/>
        <v>234.66666666666666</v>
      </c>
      <c r="P3022" t="s">
        <v>8272</v>
      </c>
      <c r="Q3022" t="s">
        <v>8312</v>
      </c>
      <c r="R3022" s="10">
        <f t="shared" si="188"/>
        <v>42170.638113425921</v>
      </c>
      <c r="S3022" s="10">
        <f t="shared" si="189"/>
        <v>42230.638113425921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90"/>
        <v>116.02222222222223</v>
      </c>
      <c r="O3023" s="6">
        <f t="shared" si="191"/>
        <v>50.689320388349515</v>
      </c>
      <c r="P3023" t="s">
        <v>8272</v>
      </c>
      <c r="Q3023" t="s">
        <v>8312</v>
      </c>
      <c r="R3023" s="10">
        <f t="shared" si="188"/>
        <v>42660.410520833328</v>
      </c>
      <c r="S3023" s="10">
        <f t="shared" si="189"/>
        <v>42696.040972222218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90"/>
        <v>100.88</v>
      </c>
      <c r="O3024" s="6">
        <f t="shared" si="191"/>
        <v>162.70967741935485</v>
      </c>
      <c r="P3024" t="s">
        <v>8272</v>
      </c>
      <c r="Q3024" t="s">
        <v>8312</v>
      </c>
      <c r="R3024" s="10">
        <f t="shared" si="188"/>
        <v>42564.745474537034</v>
      </c>
      <c r="S3024" s="10">
        <f t="shared" si="189"/>
        <v>42609.745474537034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90"/>
        <v>103</v>
      </c>
      <c r="O3025" s="6">
        <f t="shared" si="191"/>
        <v>120.16666666666667</v>
      </c>
      <c r="P3025" t="s">
        <v>8272</v>
      </c>
      <c r="Q3025" t="s">
        <v>8312</v>
      </c>
      <c r="R3025" s="10">
        <f t="shared" si="188"/>
        <v>42121.467430555553</v>
      </c>
      <c r="S3025" s="10">
        <f t="shared" si="189"/>
        <v>42166.467430555553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90"/>
        <v>246.42</v>
      </c>
      <c r="O3026" s="6">
        <f t="shared" si="191"/>
        <v>67.697802197802204</v>
      </c>
      <c r="P3026" t="s">
        <v>8272</v>
      </c>
      <c r="Q3026" t="s">
        <v>8312</v>
      </c>
      <c r="R3026" s="10">
        <f t="shared" si="188"/>
        <v>41158.785590277774</v>
      </c>
      <c r="S3026" s="10">
        <f t="shared" si="189"/>
        <v>41188.785590277774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90"/>
        <v>302.2</v>
      </c>
      <c r="O3027" s="6">
        <f t="shared" si="191"/>
        <v>52.103448275862071</v>
      </c>
      <c r="P3027" t="s">
        <v>8272</v>
      </c>
      <c r="Q3027" t="s">
        <v>8312</v>
      </c>
      <c r="R3027" s="10">
        <f t="shared" si="188"/>
        <v>41761.301076388889</v>
      </c>
      <c r="S3027" s="10">
        <f t="shared" si="189"/>
        <v>41789.458333333328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90"/>
        <v>143.33333333333334</v>
      </c>
      <c r="O3028" s="6">
        <f t="shared" si="191"/>
        <v>51.6</v>
      </c>
      <c r="P3028" t="s">
        <v>8272</v>
      </c>
      <c r="Q3028" t="s">
        <v>8312</v>
      </c>
      <c r="R3028" s="10">
        <f t="shared" si="188"/>
        <v>42783.251064814809</v>
      </c>
      <c r="S3028" s="10">
        <f t="shared" si="189"/>
        <v>42797.251064814809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90"/>
        <v>131.44</v>
      </c>
      <c r="O3029" s="6">
        <f t="shared" si="191"/>
        <v>164.3</v>
      </c>
      <c r="P3029" t="s">
        <v>8272</v>
      </c>
      <c r="Q3029" t="s">
        <v>8312</v>
      </c>
      <c r="R3029" s="10">
        <f t="shared" si="188"/>
        <v>42053.49596064815</v>
      </c>
      <c r="S3029" s="10">
        <f t="shared" si="189"/>
        <v>42083.454293981478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90"/>
        <v>168.01999999999998</v>
      </c>
      <c r="O3030" s="6">
        <f t="shared" si="191"/>
        <v>84.858585858585855</v>
      </c>
      <c r="P3030" t="s">
        <v>8272</v>
      </c>
      <c r="Q3030" t="s">
        <v>8312</v>
      </c>
      <c r="R3030" s="10">
        <f t="shared" si="188"/>
        <v>42567.055844907409</v>
      </c>
      <c r="S3030" s="10">
        <f t="shared" si="189"/>
        <v>42597.055844907409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90"/>
        <v>109.67666666666666</v>
      </c>
      <c r="O3031" s="6">
        <f t="shared" si="191"/>
        <v>94.548850574712645</v>
      </c>
      <c r="P3031" t="s">
        <v>8272</v>
      </c>
      <c r="Q3031" t="s">
        <v>8312</v>
      </c>
      <c r="R3031" s="10">
        <f t="shared" si="188"/>
        <v>41932.500543981478</v>
      </c>
      <c r="S3031" s="10">
        <f t="shared" si="189"/>
        <v>41960.982638888883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90"/>
        <v>106.6857142857143</v>
      </c>
      <c r="O3032" s="6">
        <f t="shared" si="191"/>
        <v>45.536585365853661</v>
      </c>
      <c r="P3032" t="s">
        <v>8272</v>
      </c>
      <c r="Q3032" t="s">
        <v>8312</v>
      </c>
      <c r="R3032" s="10">
        <f t="shared" si="188"/>
        <v>42233.5390162037</v>
      </c>
      <c r="S3032" s="10">
        <f t="shared" si="189"/>
        <v>42263.5390162037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90"/>
        <v>100</v>
      </c>
      <c r="O3033" s="6">
        <f t="shared" si="191"/>
        <v>51.724137931034484</v>
      </c>
      <c r="P3033" t="s">
        <v>8272</v>
      </c>
      <c r="Q3033" t="s">
        <v>8312</v>
      </c>
      <c r="R3033" s="10">
        <f t="shared" si="188"/>
        <v>42597.674155092587</v>
      </c>
      <c r="S3033" s="10">
        <f t="shared" si="189"/>
        <v>42657.674155092587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90"/>
        <v>127.2</v>
      </c>
      <c r="O3034" s="6">
        <f t="shared" si="191"/>
        <v>50.88</v>
      </c>
      <c r="P3034" t="s">
        <v>8272</v>
      </c>
      <c r="Q3034" t="s">
        <v>8312</v>
      </c>
      <c r="R3034" s="10">
        <f t="shared" si="188"/>
        <v>42227.836331018516</v>
      </c>
      <c r="S3034" s="10">
        <f t="shared" si="189"/>
        <v>42257.836331018516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90"/>
        <v>146.53333333333333</v>
      </c>
      <c r="O3035" s="6">
        <f t="shared" si="191"/>
        <v>191.13043478260869</v>
      </c>
      <c r="P3035" t="s">
        <v>8272</v>
      </c>
      <c r="Q3035" t="s">
        <v>8312</v>
      </c>
      <c r="R3035" s="10">
        <f t="shared" si="188"/>
        <v>42569.901909722219</v>
      </c>
      <c r="S3035" s="10">
        <f t="shared" si="189"/>
        <v>42599.901909722219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90"/>
        <v>112.53599999999999</v>
      </c>
      <c r="O3036" s="6">
        <f t="shared" si="191"/>
        <v>89.314285714285717</v>
      </c>
      <c r="P3036" t="s">
        <v>8272</v>
      </c>
      <c r="Q3036" t="s">
        <v>8312</v>
      </c>
      <c r="R3036" s="10">
        <f t="shared" si="188"/>
        <v>42644.327025462961</v>
      </c>
      <c r="S3036" s="10">
        <f t="shared" si="189"/>
        <v>42674.957638888889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90"/>
        <v>108.78684000000001</v>
      </c>
      <c r="O3037" s="6">
        <f t="shared" si="191"/>
        <v>88.588631921824103</v>
      </c>
      <c r="P3037" t="s">
        <v>8272</v>
      </c>
      <c r="Q3037" t="s">
        <v>8312</v>
      </c>
      <c r="R3037" s="10">
        <f t="shared" si="188"/>
        <v>41368.351956018516</v>
      </c>
      <c r="S3037" s="10">
        <f t="shared" si="189"/>
        <v>41398.351956018516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90"/>
        <v>126.732</v>
      </c>
      <c r="O3038" s="6">
        <f t="shared" si="191"/>
        <v>96.300911854103347</v>
      </c>
      <c r="P3038" t="s">
        <v>8272</v>
      </c>
      <c r="Q3038" t="s">
        <v>8312</v>
      </c>
      <c r="R3038" s="10">
        <f t="shared" si="188"/>
        <v>41466.576898148145</v>
      </c>
      <c r="S3038" s="10">
        <f t="shared" si="189"/>
        <v>41502.290972222218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90"/>
        <v>213.20000000000002</v>
      </c>
      <c r="O3039" s="6">
        <f t="shared" si="191"/>
        <v>33.3125</v>
      </c>
      <c r="P3039" t="s">
        <v>8272</v>
      </c>
      <c r="Q3039" t="s">
        <v>8312</v>
      </c>
      <c r="R3039" s="10">
        <f t="shared" si="188"/>
        <v>40378.684872685182</v>
      </c>
      <c r="S3039" s="10">
        <f t="shared" si="189"/>
        <v>40452.999305555553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90"/>
        <v>100.49999999999999</v>
      </c>
      <c r="O3040" s="6">
        <f t="shared" si="191"/>
        <v>37.222222222222221</v>
      </c>
      <c r="P3040" t="s">
        <v>8272</v>
      </c>
      <c r="Q3040" t="s">
        <v>8312</v>
      </c>
      <c r="R3040" s="10">
        <f t="shared" si="188"/>
        <v>42373.043946759259</v>
      </c>
      <c r="S3040" s="10">
        <f t="shared" si="189"/>
        <v>42433.043946759259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90"/>
        <v>108.71389999999998</v>
      </c>
      <c r="O3041" s="6">
        <f t="shared" si="191"/>
        <v>92.130423728813554</v>
      </c>
      <c r="P3041" t="s">
        <v>8272</v>
      </c>
      <c r="Q3041" t="s">
        <v>8312</v>
      </c>
      <c r="R3041" s="10">
        <f t="shared" si="188"/>
        <v>41610.586087962962</v>
      </c>
      <c r="S3041" s="10">
        <f t="shared" si="189"/>
        <v>41637.124305555553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90"/>
        <v>107.5</v>
      </c>
      <c r="O3042" s="6">
        <f t="shared" si="191"/>
        <v>76.785714285714292</v>
      </c>
      <c r="P3042" t="s">
        <v>8272</v>
      </c>
      <c r="Q3042" t="s">
        <v>8312</v>
      </c>
      <c r="R3042" s="10">
        <f t="shared" si="188"/>
        <v>42177.583576388883</v>
      </c>
      <c r="S3042" s="10">
        <f t="shared" si="189"/>
        <v>42181.749999999993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90"/>
        <v>110.48192771084338</v>
      </c>
      <c r="O3043" s="6">
        <f t="shared" si="191"/>
        <v>96.526315789473685</v>
      </c>
      <c r="P3043" t="s">
        <v>8272</v>
      </c>
      <c r="Q3043" t="s">
        <v>8312</v>
      </c>
      <c r="R3043" s="10">
        <f t="shared" si="188"/>
        <v>42359.660277777781</v>
      </c>
      <c r="S3043" s="10">
        <f t="shared" si="189"/>
        <v>42389.660277777781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90"/>
        <v>128</v>
      </c>
      <c r="O3044" s="6">
        <f t="shared" si="191"/>
        <v>51.891891891891895</v>
      </c>
      <c r="P3044" t="s">
        <v>8272</v>
      </c>
      <c r="Q3044" t="s">
        <v>8312</v>
      </c>
      <c r="R3044" s="10">
        <f t="shared" si="188"/>
        <v>42253.479710648149</v>
      </c>
      <c r="S3044" s="10">
        <f t="shared" si="189"/>
        <v>42283.479710648149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90"/>
        <v>110.00666666666667</v>
      </c>
      <c r="O3045" s="6">
        <f t="shared" si="191"/>
        <v>128.9140625</v>
      </c>
      <c r="P3045" t="s">
        <v>8272</v>
      </c>
      <c r="Q3045" t="s">
        <v>8312</v>
      </c>
      <c r="R3045" s="10">
        <f t="shared" si="188"/>
        <v>42082.862256944441</v>
      </c>
      <c r="S3045" s="10">
        <f t="shared" si="189"/>
        <v>42109.909722222219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90"/>
        <v>109.34166666666667</v>
      </c>
      <c r="O3046" s="6">
        <f t="shared" si="191"/>
        <v>84.108974358974365</v>
      </c>
      <c r="P3046" t="s">
        <v>8272</v>
      </c>
      <c r="Q3046" t="s">
        <v>8312</v>
      </c>
      <c r="R3046" s="10">
        <f t="shared" si="188"/>
        <v>42387.518495370365</v>
      </c>
      <c r="S3046" s="10">
        <f t="shared" si="189"/>
        <v>42402.518495370365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90"/>
        <v>132.70650000000001</v>
      </c>
      <c r="O3047" s="6">
        <f t="shared" si="191"/>
        <v>82.941562500000003</v>
      </c>
      <c r="P3047" t="s">
        <v>8272</v>
      </c>
      <c r="Q3047" t="s">
        <v>8312</v>
      </c>
      <c r="R3047" s="10">
        <f t="shared" si="188"/>
        <v>41842.947395833333</v>
      </c>
      <c r="S3047" s="10">
        <f t="shared" si="189"/>
        <v>41872.947395833333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90"/>
        <v>190.84810126582278</v>
      </c>
      <c r="O3048" s="6">
        <f t="shared" si="191"/>
        <v>259.94827586206895</v>
      </c>
      <c r="P3048" t="s">
        <v>8272</v>
      </c>
      <c r="Q3048" t="s">
        <v>8312</v>
      </c>
      <c r="R3048" s="10">
        <f t="shared" si="188"/>
        <v>41862.59474537037</v>
      </c>
      <c r="S3048" s="10">
        <f t="shared" si="189"/>
        <v>41891.994444444441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90"/>
        <v>149</v>
      </c>
      <c r="O3049" s="6">
        <f t="shared" si="191"/>
        <v>37.25</v>
      </c>
      <c r="P3049" t="s">
        <v>8272</v>
      </c>
      <c r="Q3049" t="s">
        <v>8312</v>
      </c>
      <c r="R3049" s="10">
        <f t="shared" si="188"/>
        <v>42443.780717592592</v>
      </c>
      <c r="S3049" s="10">
        <f t="shared" si="189"/>
        <v>42487.344444444439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90"/>
        <v>166.4</v>
      </c>
      <c r="O3050" s="6">
        <f t="shared" si="191"/>
        <v>177.02127659574469</v>
      </c>
      <c r="P3050" t="s">
        <v>8272</v>
      </c>
      <c r="Q3050" t="s">
        <v>8312</v>
      </c>
      <c r="R3050" s="10">
        <f t="shared" si="188"/>
        <v>41975.692847222221</v>
      </c>
      <c r="S3050" s="10">
        <f t="shared" si="189"/>
        <v>42004.681944444441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90"/>
        <v>106.66666666666667</v>
      </c>
      <c r="O3051" s="6">
        <f t="shared" si="191"/>
        <v>74.074074074074076</v>
      </c>
      <c r="P3051" t="s">
        <v>8272</v>
      </c>
      <c r="Q3051" t="s">
        <v>8312</v>
      </c>
      <c r="R3051" s="10">
        <f t="shared" si="188"/>
        <v>42138.806192129625</v>
      </c>
      <c r="S3051" s="10">
        <f t="shared" si="189"/>
        <v>42168.806192129625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90"/>
        <v>106</v>
      </c>
      <c r="O3052" s="6">
        <f t="shared" si="191"/>
        <v>70.666666666666671</v>
      </c>
      <c r="P3052" t="s">
        <v>8272</v>
      </c>
      <c r="Q3052" t="s">
        <v>8312</v>
      </c>
      <c r="R3052" s="10">
        <f t="shared" si="188"/>
        <v>42464.960185185184</v>
      </c>
      <c r="S3052" s="10">
        <f t="shared" si="189"/>
        <v>42494.960185185184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90"/>
        <v>23.62857142857143</v>
      </c>
      <c r="O3053" s="6">
        <f t="shared" si="191"/>
        <v>23.62857142857143</v>
      </c>
      <c r="P3053" t="s">
        <v>8272</v>
      </c>
      <c r="Q3053" t="s">
        <v>8312</v>
      </c>
      <c r="R3053" s="10">
        <f t="shared" si="188"/>
        <v>42744.207696759258</v>
      </c>
      <c r="S3053" s="10">
        <f t="shared" si="189"/>
        <v>42774.207696759258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90"/>
        <v>0.15</v>
      </c>
      <c r="O3054" s="6">
        <f t="shared" si="191"/>
        <v>37.5</v>
      </c>
      <c r="P3054" t="s">
        <v>8272</v>
      </c>
      <c r="Q3054" t="s">
        <v>8312</v>
      </c>
      <c r="R3054" s="10">
        <f t="shared" si="188"/>
        <v>42122.461736111109</v>
      </c>
      <c r="S3054" s="10">
        <f t="shared" si="189"/>
        <v>42152.457638888889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90"/>
        <v>0.4</v>
      </c>
      <c r="O3055" s="6">
        <f t="shared" si="191"/>
        <v>13.333333333333334</v>
      </c>
      <c r="P3055" t="s">
        <v>8272</v>
      </c>
      <c r="Q3055" t="s">
        <v>8312</v>
      </c>
      <c r="R3055" s="10">
        <f t="shared" si="188"/>
        <v>41862.553391203699</v>
      </c>
      <c r="S3055" s="10">
        <f t="shared" si="189"/>
        <v>41913.957638888889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90"/>
        <v>0</v>
      </c>
      <c r="O3056" s="6" t="e">
        <f t="shared" si="191"/>
        <v>#DIV/0!</v>
      </c>
      <c r="P3056" t="s">
        <v>8272</v>
      </c>
      <c r="Q3056" t="s">
        <v>8312</v>
      </c>
      <c r="R3056" s="10">
        <f t="shared" si="188"/>
        <v>42027.624467592592</v>
      </c>
      <c r="S3056" s="10">
        <f t="shared" si="189"/>
        <v>42064.836111111108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90"/>
        <v>5.0000000000000001E-3</v>
      </c>
      <c r="O3057" s="6">
        <f t="shared" si="191"/>
        <v>1</v>
      </c>
      <c r="P3057" t="s">
        <v>8272</v>
      </c>
      <c r="Q3057" t="s">
        <v>8312</v>
      </c>
      <c r="R3057" s="10">
        <f t="shared" si="188"/>
        <v>41953.749884259254</v>
      </c>
      <c r="S3057" s="10">
        <f t="shared" si="189"/>
        <v>42013.749884259254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90"/>
        <v>0</v>
      </c>
      <c r="O3058" s="6" t="e">
        <f t="shared" si="191"/>
        <v>#DIV/0!</v>
      </c>
      <c r="P3058" t="s">
        <v>8272</v>
      </c>
      <c r="Q3058" t="s">
        <v>8312</v>
      </c>
      <c r="R3058" s="10">
        <f t="shared" si="188"/>
        <v>41851.428055555552</v>
      </c>
      <c r="S3058" s="10">
        <f t="shared" si="189"/>
        <v>41911.428055555552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90"/>
        <v>0</v>
      </c>
      <c r="O3059" s="6" t="e">
        <f t="shared" si="191"/>
        <v>#DIV/0!</v>
      </c>
      <c r="P3059" t="s">
        <v>8272</v>
      </c>
      <c r="Q3059" t="s">
        <v>8312</v>
      </c>
      <c r="R3059" s="10">
        <f t="shared" si="188"/>
        <v>42433.442256944443</v>
      </c>
      <c r="S3059" s="10">
        <f t="shared" si="189"/>
        <v>42463.400590277779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90"/>
        <v>1.6666666666666666E-2</v>
      </c>
      <c r="O3060" s="6">
        <f t="shared" si="191"/>
        <v>1</v>
      </c>
      <c r="P3060" t="s">
        <v>8272</v>
      </c>
      <c r="Q3060" t="s">
        <v>8312</v>
      </c>
      <c r="R3060" s="10">
        <f t="shared" si="188"/>
        <v>42460.165972222218</v>
      </c>
      <c r="S3060" s="10">
        <f t="shared" si="189"/>
        <v>42510.165972222218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90"/>
        <v>3.0066666666666664</v>
      </c>
      <c r="O3061" s="6">
        <f t="shared" si="191"/>
        <v>41</v>
      </c>
      <c r="P3061" t="s">
        <v>8272</v>
      </c>
      <c r="Q3061" t="s">
        <v>8312</v>
      </c>
      <c r="R3061" s="10">
        <f t="shared" si="188"/>
        <v>41829.727384259255</v>
      </c>
      <c r="S3061" s="10">
        <f t="shared" si="189"/>
        <v>41859.727384259255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90"/>
        <v>0.15227272727272728</v>
      </c>
      <c r="O3062" s="6">
        <f t="shared" si="191"/>
        <v>55.833333333333336</v>
      </c>
      <c r="P3062" t="s">
        <v>8272</v>
      </c>
      <c r="Q3062" t="s">
        <v>8312</v>
      </c>
      <c r="R3062" s="10">
        <f t="shared" si="188"/>
        <v>42245.066365740735</v>
      </c>
      <c r="S3062" s="10">
        <f t="shared" si="189"/>
        <v>42275.066365740735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90"/>
        <v>0</v>
      </c>
      <c r="O3063" s="6" t="e">
        <f t="shared" si="191"/>
        <v>#DIV/0!</v>
      </c>
      <c r="P3063" t="s">
        <v>8272</v>
      </c>
      <c r="Q3063" t="s">
        <v>8312</v>
      </c>
      <c r="R3063" s="10">
        <f t="shared" si="188"/>
        <v>41834.575787037036</v>
      </c>
      <c r="S3063" s="10">
        <f t="shared" si="189"/>
        <v>41864.575787037036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90"/>
        <v>66.84</v>
      </c>
      <c r="O3064" s="6">
        <f t="shared" si="191"/>
        <v>99.761194029850742</v>
      </c>
      <c r="P3064" t="s">
        <v>8272</v>
      </c>
      <c r="Q3064" t="s">
        <v>8312</v>
      </c>
      <c r="R3064" s="10">
        <f t="shared" si="188"/>
        <v>42248.3274537037</v>
      </c>
      <c r="S3064" s="10">
        <f t="shared" si="189"/>
        <v>42277.541666666664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90"/>
        <v>19.566666666666666</v>
      </c>
      <c r="O3065" s="6">
        <f t="shared" si="191"/>
        <v>25.521739130434781</v>
      </c>
      <c r="P3065" t="s">
        <v>8272</v>
      </c>
      <c r="Q3065" t="s">
        <v>8312</v>
      </c>
      <c r="R3065" s="10">
        <f t="shared" si="188"/>
        <v>42630.714560185188</v>
      </c>
      <c r="S3065" s="10">
        <f t="shared" si="189"/>
        <v>42665.714560185188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90"/>
        <v>11.294666666666666</v>
      </c>
      <c r="O3066" s="6">
        <f t="shared" si="191"/>
        <v>117.65277777777777</v>
      </c>
      <c r="P3066" t="s">
        <v>8272</v>
      </c>
      <c r="Q3066" t="s">
        <v>8312</v>
      </c>
      <c r="R3066" s="10">
        <f t="shared" si="188"/>
        <v>42298.9218287037</v>
      </c>
      <c r="S3066" s="10">
        <f t="shared" si="189"/>
        <v>42330.082638888889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90"/>
        <v>0.04</v>
      </c>
      <c r="O3067" s="6">
        <f t="shared" si="191"/>
        <v>5</v>
      </c>
      <c r="P3067" t="s">
        <v>8272</v>
      </c>
      <c r="Q3067" t="s">
        <v>8312</v>
      </c>
      <c r="R3067" s="10">
        <f t="shared" si="188"/>
        <v>41824.846898148149</v>
      </c>
      <c r="S3067" s="10">
        <f t="shared" si="189"/>
        <v>41849.846898148149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90"/>
        <v>11.985714285714286</v>
      </c>
      <c r="O3068" s="6">
        <f t="shared" si="191"/>
        <v>2796.6666666666665</v>
      </c>
      <c r="P3068" t="s">
        <v>8272</v>
      </c>
      <c r="Q3068" t="s">
        <v>8312</v>
      </c>
      <c r="R3068" s="10">
        <f t="shared" si="188"/>
        <v>42531.020104166666</v>
      </c>
      <c r="S3068" s="10">
        <f t="shared" si="189"/>
        <v>42561.020104166666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90"/>
        <v>2.5</v>
      </c>
      <c r="O3069" s="6">
        <f t="shared" si="191"/>
        <v>200</v>
      </c>
      <c r="P3069" t="s">
        <v>8272</v>
      </c>
      <c r="Q3069" t="s">
        <v>8312</v>
      </c>
      <c r="R3069" s="10">
        <f t="shared" si="188"/>
        <v>42226.730081018519</v>
      </c>
      <c r="S3069" s="10">
        <f t="shared" si="189"/>
        <v>42256.730081018519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90"/>
        <v>6.9999999999999993E-2</v>
      </c>
      <c r="O3070" s="6">
        <f t="shared" si="191"/>
        <v>87.5</v>
      </c>
      <c r="P3070" t="s">
        <v>8272</v>
      </c>
      <c r="Q3070" t="s">
        <v>8312</v>
      </c>
      <c r="R3070" s="10">
        <f t="shared" si="188"/>
        <v>42263.483240740738</v>
      </c>
      <c r="S3070" s="10">
        <f t="shared" si="189"/>
        <v>42293.483240740738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90"/>
        <v>14.099999999999998</v>
      </c>
      <c r="O3071" s="6">
        <f t="shared" si="191"/>
        <v>20.142857142857142</v>
      </c>
      <c r="P3071" t="s">
        <v>8272</v>
      </c>
      <c r="Q3071" t="s">
        <v>8312</v>
      </c>
      <c r="R3071" s="10">
        <f t="shared" si="188"/>
        <v>41957.625393518516</v>
      </c>
      <c r="S3071" s="10">
        <f t="shared" si="189"/>
        <v>41987.625393518516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90"/>
        <v>3.34</v>
      </c>
      <c r="O3072" s="6">
        <f t="shared" si="191"/>
        <v>20.875</v>
      </c>
      <c r="P3072" t="s">
        <v>8272</v>
      </c>
      <c r="Q3072" t="s">
        <v>8312</v>
      </c>
      <c r="R3072" s="10">
        <f t="shared" si="188"/>
        <v>42690.525104166663</v>
      </c>
      <c r="S3072" s="10">
        <f t="shared" si="189"/>
        <v>42711.525104166663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90"/>
        <v>59.774999999999999</v>
      </c>
      <c r="O3073" s="6">
        <f t="shared" si="191"/>
        <v>61.307692307692307</v>
      </c>
      <c r="P3073" t="s">
        <v>8272</v>
      </c>
      <c r="Q3073" t="s">
        <v>8312</v>
      </c>
      <c r="R3073" s="10">
        <f t="shared" si="188"/>
        <v>42097.524085648147</v>
      </c>
      <c r="S3073" s="10">
        <f t="shared" si="189"/>
        <v>42115.040972222218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90"/>
        <v>1.6666666666666666E-2</v>
      </c>
      <c r="O3074" s="6">
        <f t="shared" si="191"/>
        <v>1</v>
      </c>
      <c r="P3074" t="s">
        <v>8272</v>
      </c>
      <c r="Q3074" t="s">
        <v>8312</v>
      </c>
      <c r="R3074" s="10">
        <f t="shared" ref="R3074:R3137" si="192">(J3074/86400)+25569+(-5/24)</f>
        <v>42658.482199074067</v>
      </c>
      <c r="S3074" s="10">
        <f t="shared" ref="S3074:S3137" si="193">(I3074/86400)+25569+(-5/24)</f>
        <v>42672.865277777775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4">E3075/D3075*100</f>
        <v>2.3035714285714284E-2</v>
      </c>
      <c r="O3075" s="6">
        <f t="shared" ref="O3075:O3138" si="195">E3075/L3075</f>
        <v>92.142857142857139</v>
      </c>
      <c r="P3075" t="s">
        <v>8272</v>
      </c>
      <c r="Q3075" t="s">
        <v>8312</v>
      </c>
      <c r="R3075" s="10">
        <f t="shared" si="192"/>
        <v>42111.475694444445</v>
      </c>
      <c r="S3075" s="10">
        <f t="shared" si="193"/>
        <v>42169.59652777778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4"/>
        <v>8.8000000000000009E-2</v>
      </c>
      <c r="O3076" s="6">
        <f t="shared" si="195"/>
        <v>7.333333333333333</v>
      </c>
      <c r="P3076" t="s">
        <v>8272</v>
      </c>
      <c r="Q3076" t="s">
        <v>8312</v>
      </c>
      <c r="R3076" s="10">
        <f t="shared" si="192"/>
        <v>42409.362951388888</v>
      </c>
      <c r="S3076" s="10">
        <f t="shared" si="193"/>
        <v>42439.362951388888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4"/>
        <v>8.64</v>
      </c>
      <c r="O3077" s="6">
        <f t="shared" si="195"/>
        <v>64.8</v>
      </c>
      <c r="P3077" t="s">
        <v>8272</v>
      </c>
      <c r="Q3077" t="s">
        <v>8312</v>
      </c>
      <c r="R3077" s="10">
        <f t="shared" si="192"/>
        <v>42550.89398148148</v>
      </c>
      <c r="S3077" s="10">
        <f t="shared" si="193"/>
        <v>42600.89398148148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4"/>
        <v>15.06</v>
      </c>
      <c r="O3078" s="6">
        <f t="shared" si="195"/>
        <v>30.12</v>
      </c>
      <c r="P3078" t="s">
        <v>8272</v>
      </c>
      <c r="Q3078" t="s">
        <v>8312</v>
      </c>
      <c r="R3078" s="10">
        <f t="shared" si="192"/>
        <v>42226.443553240737</v>
      </c>
      <c r="S3078" s="10">
        <f t="shared" si="193"/>
        <v>42286.443553240737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4"/>
        <v>0.47727272727272729</v>
      </c>
      <c r="O3079" s="6">
        <f t="shared" si="195"/>
        <v>52.5</v>
      </c>
      <c r="P3079" t="s">
        <v>8272</v>
      </c>
      <c r="Q3079" t="s">
        <v>8312</v>
      </c>
      <c r="R3079" s="10">
        <f t="shared" si="192"/>
        <v>42766.74858796296</v>
      </c>
      <c r="S3079" s="10">
        <f t="shared" si="193"/>
        <v>42796.74858796296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4"/>
        <v>0.11833333333333333</v>
      </c>
      <c r="O3080" s="6">
        <f t="shared" si="195"/>
        <v>23.666666666666668</v>
      </c>
      <c r="P3080" t="s">
        <v>8272</v>
      </c>
      <c r="Q3080" t="s">
        <v>8312</v>
      </c>
      <c r="R3080" s="10">
        <f t="shared" si="192"/>
        <v>42030.930497685178</v>
      </c>
      <c r="S3080" s="10">
        <f t="shared" si="193"/>
        <v>42060.930497685178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4"/>
        <v>0.8417399858735245</v>
      </c>
      <c r="O3081" s="6">
        <f t="shared" si="195"/>
        <v>415.77777777777777</v>
      </c>
      <c r="P3081" t="s">
        <v>8272</v>
      </c>
      <c r="Q3081" t="s">
        <v>8312</v>
      </c>
      <c r="R3081" s="10">
        <f t="shared" si="192"/>
        <v>42055.50503472222</v>
      </c>
      <c r="S3081" s="10">
        <f t="shared" si="193"/>
        <v>42085.463368055549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4"/>
        <v>1.8799999999999997E-2</v>
      </c>
      <c r="O3082" s="6">
        <f t="shared" si="195"/>
        <v>53.714285714285715</v>
      </c>
      <c r="P3082" t="s">
        <v>8272</v>
      </c>
      <c r="Q3082" t="s">
        <v>8312</v>
      </c>
      <c r="R3082" s="10">
        <f t="shared" si="192"/>
        <v>41939.8199537037</v>
      </c>
      <c r="S3082" s="10">
        <f t="shared" si="193"/>
        <v>41999.861620370364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4"/>
        <v>0.21029999999999999</v>
      </c>
      <c r="O3083" s="6">
        <f t="shared" si="195"/>
        <v>420.6</v>
      </c>
      <c r="P3083" t="s">
        <v>8272</v>
      </c>
      <c r="Q3083" t="s">
        <v>8312</v>
      </c>
      <c r="R3083" s="10">
        <f t="shared" si="192"/>
        <v>42236.973275462959</v>
      </c>
      <c r="S3083" s="10">
        <f t="shared" si="193"/>
        <v>42266.973275462959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4"/>
        <v>0</v>
      </c>
      <c r="O3084" s="6" t="e">
        <f t="shared" si="195"/>
        <v>#DIV/0!</v>
      </c>
      <c r="P3084" t="s">
        <v>8272</v>
      </c>
      <c r="Q3084" t="s">
        <v>8312</v>
      </c>
      <c r="R3084" s="10">
        <f t="shared" si="192"/>
        <v>42293.714652777773</v>
      </c>
      <c r="S3084" s="10">
        <f t="shared" si="193"/>
        <v>42323.756319444445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4"/>
        <v>0.27999999999999997</v>
      </c>
      <c r="O3085" s="6">
        <f t="shared" si="195"/>
        <v>18.666666666666668</v>
      </c>
      <c r="P3085" t="s">
        <v>8272</v>
      </c>
      <c r="Q3085" t="s">
        <v>8312</v>
      </c>
      <c r="R3085" s="10">
        <f t="shared" si="192"/>
        <v>41853.355069444442</v>
      </c>
      <c r="S3085" s="10">
        <f t="shared" si="193"/>
        <v>41883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4"/>
        <v>11.57920670115792</v>
      </c>
      <c r="O3086" s="6">
        <f t="shared" si="195"/>
        <v>78.333333333333329</v>
      </c>
      <c r="P3086" t="s">
        <v>8272</v>
      </c>
      <c r="Q3086" t="s">
        <v>8312</v>
      </c>
      <c r="R3086" s="10">
        <f t="shared" si="192"/>
        <v>42100.515405092585</v>
      </c>
      <c r="S3086" s="10">
        <f t="shared" si="193"/>
        <v>42129.574999999997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4"/>
        <v>2.44</v>
      </c>
      <c r="O3087" s="6">
        <f t="shared" si="195"/>
        <v>67.777777777777771</v>
      </c>
      <c r="P3087" t="s">
        <v>8272</v>
      </c>
      <c r="Q3087" t="s">
        <v>8312</v>
      </c>
      <c r="R3087" s="10">
        <f t="shared" si="192"/>
        <v>42246.675451388888</v>
      </c>
      <c r="S3087" s="10">
        <f t="shared" si="193"/>
        <v>42276.675451388888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4"/>
        <v>0.25</v>
      </c>
      <c r="O3088" s="6">
        <f t="shared" si="195"/>
        <v>16.666666666666668</v>
      </c>
      <c r="P3088" t="s">
        <v>8272</v>
      </c>
      <c r="Q3088" t="s">
        <v>8312</v>
      </c>
      <c r="R3088" s="10">
        <f t="shared" si="192"/>
        <v>42173.462488425925</v>
      </c>
      <c r="S3088" s="10">
        <f t="shared" si="193"/>
        <v>42233.462488425925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4"/>
        <v>0.625</v>
      </c>
      <c r="O3089" s="6">
        <f t="shared" si="195"/>
        <v>62.5</v>
      </c>
      <c r="P3089" t="s">
        <v>8272</v>
      </c>
      <c r="Q3089" t="s">
        <v>8312</v>
      </c>
      <c r="R3089" s="10">
        <f t="shared" si="192"/>
        <v>42664.942013888889</v>
      </c>
      <c r="S3089" s="10">
        <f t="shared" si="193"/>
        <v>42724.983680555553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4"/>
        <v>0.19384615384615383</v>
      </c>
      <c r="O3090" s="6">
        <f t="shared" si="195"/>
        <v>42</v>
      </c>
      <c r="P3090" t="s">
        <v>8272</v>
      </c>
      <c r="Q3090" t="s">
        <v>8312</v>
      </c>
      <c r="R3090" s="10">
        <f t="shared" si="192"/>
        <v>41981.363969907405</v>
      </c>
      <c r="S3090" s="10">
        <f t="shared" si="193"/>
        <v>42012.361805555549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4"/>
        <v>23.416</v>
      </c>
      <c r="O3091" s="6">
        <f t="shared" si="195"/>
        <v>130.0888888888889</v>
      </c>
      <c r="P3091" t="s">
        <v>8272</v>
      </c>
      <c r="Q3091" t="s">
        <v>8312</v>
      </c>
      <c r="R3091" s="10">
        <f t="shared" si="192"/>
        <v>42528.334293981483</v>
      </c>
      <c r="S3091" s="10">
        <f t="shared" si="193"/>
        <v>42559.874305555553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4"/>
        <v>5.0808888888888886</v>
      </c>
      <c r="O3092" s="6">
        <f t="shared" si="195"/>
        <v>1270.2222222222222</v>
      </c>
      <c r="P3092" t="s">
        <v>8272</v>
      </c>
      <c r="Q3092" t="s">
        <v>8312</v>
      </c>
      <c r="R3092" s="10">
        <f t="shared" si="192"/>
        <v>42065.610474537032</v>
      </c>
      <c r="S3092" s="10">
        <f t="shared" si="193"/>
        <v>42125.568807870368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4"/>
        <v>15.920000000000002</v>
      </c>
      <c r="O3093" s="6">
        <f t="shared" si="195"/>
        <v>88.444444444444443</v>
      </c>
      <c r="P3093" t="s">
        <v>8272</v>
      </c>
      <c r="Q3093" t="s">
        <v>8312</v>
      </c>
      <c r="R3093" s="10">
        <f t="shared" si="192"/>
        <v>42566.740081018514</v>
      </c>
      <c r="S3093" s="10">
        <f t="shared" si="193"/>
        <v>42596.740081018514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4"/>
        <v>1.1831900000000002</v>
      </c>
      <c r="O3094" s="6">
        <f t="shared" si="195"/>
        <v>56.342380952380957</v>
      </c>
      <c r="P3094" t="s">
        <v>8272</v>
      </c>
      <c r="Q3094" t="s">
        <v>8312</v>
      </c>
      <c r="R3094" s="10">
        <f t="shared" si="192"/>
        <v>42255.41101851852</v>
      </c>
      <c r="S3094" s="10">
        <f t="shared" si="193"/>
        <v>42292.708333333336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4"/>
        <v>22.75</v>
      </c>
      <c r="O3095" s="6">
        <f t="shared" si="195"/>
        <v>53.529411764705884</v>
      </c>
      <c r="P3095" t="s">
        <v>8272</v>
      </c>
      <c r="Q3095" t="s">
        <v>8312</v>
      </c>
      <c r="R3095" s="10">
        <f t="shared" si="192"/>
        <v>41760.700706018521</v>
      </c>
      <c r="S3095" s="10">
        <f t="shared" si="193"/>
        <v>41790.957638888889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4"/>
        <v>2.5000000000000001E-2</v>
      </c>
      <c r="O3096" s="6">
        <f t="shared" si="195"/>
        <v>25</v>
      </c>
      <c r="P3096" t="s">
        <v>8272</v>
      </c>
      <c r="Q3096" t="s">
        <v>8312</v>
      </c>
      <c r="R3096" s="10">
        <f t="shared" si="192"/>
        <v>42207.587453703702</v>
      </c>
      <c r="S3096" s="10">
        <f t="shared" si="193"/>
        <v>42267.587453703702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4"/>
        <v>0.33512064343163539</v>
      </c>
      <c r="O3097" s="6">
        <f t="shared" si="195"/>
        <v>50</v>
      </c>
      <c r="P3097" t="s">
        <v>8272</v>
      </c>
      <c r="Q3097" t="s">
        <v>8312</v>
      </c>
      <c r="R3097" s="10">
        <f t="shared" si="192"/>
        <v>42522.81689814815</v>
      </c>
      <c r="S3097" s="10">
        <f t="shared" si="193"/>
        <v>42582.81689814815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4"/>
        <v>3.9750000000000001</v>
      </c>
      <c r="O3098" s="6">
        <f t="shared" si="195"/>
        <v>56.785714285714285</v>
      </c>
      <c r="P3098" t="s">
        <v>8272</v>
      </c>
      <c r="Q3098" t="s">
        <v>8312</v>
      </c>
      <c r="R3098" s="10">
        <f t="shared" si="192"/>
        <v>42114.617199074077</v>
      </c>
      <c r="S3098" s="10">
        <f t="shared" si="193"/>
        <v>42144.617199074077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4"/>
        <v>17.150000000000002</v>
      </c>
      <c r="O3099" s="6">
        <f t="shared" si="195"/>
        <v>40.833333333333336</v>
      </c>
      <c r="P3099" t="s">
        <v>8272</v>
      </c>
      <c r="Q3099" t="s">
        <v>8312</v>
      </c>
      <c r="R3099" s="10">
        <f t="shared" si="192"/>
        <v>42629.29515046296</v>
      </c>
      <c r="S3099" s="10">
        <f t="shared" si="193"/>
        <v>42650.374999999993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4"/>
        <v>3.6080041046690612</v>
      </c>
      <c r="O3100" s="6">
        <f t="shared" si="195"/>
        <v>65.111111111111114</v>
      </c>
      <c r="P3100" t="s">
        <v>8272</v>
      </c>
      <c r="Q3100" t="s">
        <v>8312</v>
      </c>
      <c r="R3100" s="10">
        <f t="shared" si="192"/>
        <v>42359.58390046296</v>
      </c>
      <c r="S3100" s="10">
        <f t="shared" si="193"/>
        <v>42407.803472222215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4"/>
        <v>13.900000000000002</v>
      </c>
      <c r="O3101" s="6">
        <f t="shared" si="195"/>
        <v>55.6</v>
      </c>
      <c r="P3101" t="s">
        <v>8272</v>
      </c>
      <c r="Q3101" t="s">
        <v>8312</v>
      </c>
      <c r="R3101" s="10">
        <f t="shared" si="192"/>
        <v>42381.981377314813</v>
      </c>
      <c r="S3101" s="10">
        <f t="shared" si="193"/>
        <v>42411.981377314813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4"/>
        <v>15.225</v>
      </c>
      <c r="O3102" s="6">
        <f t="shared" si="195"/>
        <v>140.53846153846155</v>
      </c>
      <c r="P3102" t="s">
        <v>8272</v>
      </c>
      <c r="Q3102" t="s">
        <v>8312</v>
      </c>
      <c r="R3102" s="10">
        <f t="shared" si="192"/>
        <v>41902.4140625</v>
      </c>
      <c r="S3102" s="10">
        <f t="shared" si="193"/>
        <v>41932.4140625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4"/>
        <v>12</v>
      </c>
      <c r="O3103" s="6">
        <f t="shared" si="195"/>
        <v>25</v>
      </c>
      <c r="P3103" t="s">
        <v>8272</v>
      </c>
      <c r="Q3103" t="s">
        <v>8312</v>
      </c>
      <c r="R3103" s="10">
        <f t="shared" si="192"/>
        <v>42171.175196759257</v>
      </c>
      <c r="S3103" s="10">
        <f t="shared" si="193"/>
        <v>42201.12222222222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4"/>
        <v>39.112499999999997</v>
      </c>
      <c r="O3104" s="6">
        <f t="shared" si="195"/>
        <v>69.533333333333331</v>
      </c>
      <c r="P3104" t="s">
        <v>8272</v>
      </c>
      <c r="Q3104" t="s">
        <v>8312</v>
      </c>
      <c r="R3104" s="10">
        <f t="shared" si="192"/>
        <v>42555.132152777776</v>
      </c>
      <c r="S3104" s="10">
        <f t="shared" si="193"/>
        <v>42605.132152777776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4"/>
        <v>0.26829268292682928</v>
      </c>
      <c r="O3105" s="6">
        <f t="shared" si="195"/>
        <v>5.5</v>
      </c>
      <c r="P3105" t="s">
        <v>8272</v>
      </c>
      <c r="Q3105" t="s">
        <v>8312</v>
      </c>
      <c r="R3105" s="10">
        <f t="shared" si="192"/>
        <v>42106.94798611111</v>
      </c>
      <c r="S3105" s="10">
        <f t="shared" si="193"/>
        <v>42166.94798611111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4"/>
        <v>29.625</v>
      </c>
      <c r="O3106" s="6">
        <f t="shared" si="195"/>
        <v>237</v>
      </c>
      <c r="P3106" t="s">
        <v>8272</v>
      </c>
      <c r="Q3106" t="s">
        <v>8312</v>
      </c>
      <c r="R3106" s="10">
        <f t="shared" si="192"/>
        <v>42006.70035879629</v>
      </c>
      <c r="S3106" s="10">
        <f t="shared" si="193"/>
        <v>42037.874999999993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4"/>
        <v>42.360992301112063</v>
      </c>
      <c r="O3107" s="6">
        <f t="shared" si="195"/>
        <v>79.870967741935488</v>
      </c>
      <c r="P3107" t="s">
        <v>8272</v>
      </c>
      <c r="Q3107" t="s">
        <v>8312</v>
      </c>
      <c r="R3107" s="10">
        <f t="shared" si="192"/>
        <v>41876.510601851849</v>
      </c>
      <c r="S3107" s="10">
        <f t="shared" si="193"/>
        <v>41931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4"/>
        <v>4.1000000000000005</v>
      </c>
      <c r="O3108" s="6">
        <f t="shared" si="195"/>
        <v>10.25</v>
      </c>
      <c r="P3108" t="s">
        <v>8272</v>
      </c>
      <c r="Q3108" t="s">
        <v>8312</v>
      </c>
      <c r="R3108" s="10">
        <f t="shared" si="192"/>
        <v>42241.220787037033</v>
      </c>
      <c r="S3108" s="10">
        <f t="shared" si="193"/>
        <v>42263.708333333336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4"/>
        <v>19.762499999999999</v>
      </c>
      <c r="O3109" s="6">
        <f t="shared" si="195"/>
        <v>272.58620689655174</v>
      </c>
      <c r="P3109" t="s">
        <v>8272</v>
      </c>
      <c r="Q3109" t="s">
        <v>8312</v>
      </c>
      <c r="R3109" s="10">
        <f t="shared" si="192"/>
        <v>42128.605914351851</v>
      </c>
      <c r="S3109" s="10">
        <f t="shared" si="193"/>
        <v>42135.605914351851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4"/>
        <v>5.1999999999999998E-2</v>
      </c>
      <c r="O3110" s="6">
        <f t="shared" si="195"/>
        <v>13</v>
      </c>
      <c r="P3110" t="s">
        <v>8272</v>
      </c>
      <c r="Q3110" t="s">
        <v>8312</v>
      </c>
      <c r="R3110" s="10">
        <f t="shared" si="192"/>
        <v>42062.47215277778</v>
      </c>
      <c r="S3110" s="10">
        <f t="shared" si="193"/>
        <v>42122.430486111109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4"/>
        <v>25.030188679245285</v>
      </c>
      <c r="O3111" s="6">
        <f t="shared" si="195"/>
        <v>58.184210526315788</v>
      </c>
      <c r="P3111" t="s">
        <v>8272</v>
      </c>
      <c r="Q3111" t="s">
        <v>8312</v>
      </c>
      <c r="R3111" s="10">
        <f t="shared" si="192"/>
        <v>41843.916782407403</v>
      </c>
      <c r="S3111" s="10">
        <f t="shared" si="193"/>
        <v>41878.916782407403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4"/>
        <v>0.04</v>
      </c>
      <c r="O3112" s="6">
        <f t="shared" si="195"/>
        <v>10</v>
      </c>
      <c r="P3112" t="s">
        <v>8272</v>
      </c>
      <c r="Q3112" t="s">
        <v>8312</v>
      </c>
      <c r="R3112" s="10">
        <f t="shared" si="192"/>
        <v>42744.823136574072</v>
      </c>
      <c r="S3112" s="10">
        <f t="shared" si="193"/>
        <v>42784.823136574072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4"/>
        <v>26.640000000000004</v>
      </c>
      <c r="O3113" s="6">
        <f t="shared" si="195"/>
        <v>70.10526315789474</v>
      </c>
      <c r="P3113" t="s">
        <v>8272</v>
      </c>
      <c r="Q3113" t="s">
        <v>8312</v>
      </c>
      <c r="R3113" s="10">
        <f t="shared" si="192"/>
        <v>41885.386805555558</v>
      </c>
      <c r="S3113" s="10">
        <f t="shared" si="193"/>
        <v>41916.386805555558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4"/>
        <v>4.7363636363636363</v>
      </c>
      <c r="O3114" s="6">
        <f t="shared" si="195"/>
        <v>57.888888888888886</v>
      </c>
      <c r="P3114" t="s">
        <v>8272</v>
      </c>
      <c r="Q3114" t="s">
        <v>8312</v>
      </c>
      <c r="R3114" s="10">
        <f t="shared" si="192"/>
        <v>42614.913587962961</v>
      </c>
      <c r="S3114" s="10">
        <f t="shared" si="193"/>
        <v>42674.913587962961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4"/>
        <v>4.2435339894712749</v>
      </c>
      <c r="O3115" s="6">
        <f t="shared" si="195"/>
        <v>125.27027027027027</v>
      </c>
      <c r="P3115" t="s">
        <v>8272</v>
      </c>
      <c r="Q3115" t="s">
        <v>8312</v>
      </c>
      <c r="R3115" s="10">
        <f t="shared" si="192"/>
        <v>42081.522939814815</v>
      </c>
      <c r="S3115" s="10">
        <f t="shared" si="193"/>
        <v>42111.522939814815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4"/>
        <v>0</v>
      </c>
      <c r="O3116" s="6" t="e">
        <f t="shared" si="195"/>
        <v>#DIV/0!</v>
      </c>
      <c r="P3116" t="s">
        <v>8272</v>
      </c>
      <c r="Q3116" t="s">
        <v>8312</v>
      </c>
      <c r="R3116" s="10">
        <f t="shared" si="192"/>
        <v>41843.42418981481</v>
      </c>
      <c r="S3116" s="10">
        <f t="shared" si="193"/>
        <v>41903.42418981481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4"/>
        <v>3</v>
      </c>
      <c r="O3117" s="6">
        <f t="shared" si="195"/>
        <v>300</v>
      </c>
      <c r="P3117" t="s">
        <v>8272</v>
      </c>
      <c r="Q3117" t="s">
        <v>8312</v>
      </c>
      <c r="R3117" s="10">
        <f t="shared" si="192"/>
        <v>42496.238738425927</v>
      </c>
      <c r="S3117" s="10">
        <f t="shared" si="193"/>
        <v>42526.238738425927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4"/>
        <v>57.333333333333336</v>
      </c>
      <c r="O3118" s="6">
        <f t="shared" si="195"/>
        <v>43</v>
      </c>
      <c r="P3118" t="s">
        <v>8272</v>
      </c>
      <c r="Q3118" t="s">
        <v>8312</v>
      </c>
      <c r="R3118" s="10">
        <f t="shared" si="192"/>
        <v>42081.30700231481</v>
      </c>
      <c r="S3118" s="10">
        <f t="shared" si="193"/>
        <v>42095.30700231481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4"/>
        <v>0.1</v>
      </c>
      <c r="O3119" s="6">
        <f t="shared" si="195"/>
        <v>1</v>
      </c>
      <c r="P3119" t="s">
        <v>8272</v>
      </c>
      <c r="Q3119" t="s">
        <v>8312</v>
      </c>
      <c r="R3119" s="10">
        <f t="shared" si="192"/>
        <v>42509.166203703702</v>
      </c>
      <c r="S3119" s="10">
        <f t="shared" si="193"/>
        <v>42517.341666666667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4"/>
        <v>0.31</v>
      </c>
      <c r="O3120" s="6">
        <f t="shared" si="195"/>
        <v>775</v>
      </c>
      <c r="P3120" t="s">
        <v>8272</v>
      </c>
      <c r="Q3120" t="s">
        <v>8312</v>
      </c>
      <c r="R3120" s="10">
        <f t="shared" si="192"/>
        <v>42534.441238425927</v>
      </c>
      <c r="S3120" s="10">
        <f t="shared" si="193"/>
        <v>42553.441238425927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4"/>
        <v>0.05</v>
      </c>
      <c r="O3121" s="6">
        <f t="shared" si="195"/>
        <v>5</v>
      </c>
      <c r="P3121" t="s">
        <v>8272</v>
      </c>
      <c r="Q3121" t="s">
        <v>8312</v>
      </c>
      <c r="R3121" s="10">
        <f t="shared" si="192"/>
        <v>42059.837175925924</v>
      </c>
      <c r="S3121" s="10">
        <f t="shared" si="193"/>
        <v>42089.795509259253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4"/>
        <v>9.8461538461538465E-3</v>
      </c>
      <c r="O3122" s="6">
        <f t="shared" si="195"/>
        <v>12.8</v>
      </c>
      <c r="P3122" t="s">
        <v>8272</v>
      </c>
      <c r="Q3122" t="s">
        <v>8312</v>
      </c>
      <c r="R3122" s="10">
        <f t="shared" si="192"/>
        <v>42435.733749999992</v>
      </c>
      <c r="S3122" s="10">
        <f t="shared" si="193"/>
        <v>42495.692083333335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4"/>
        <v>0.66666666666666674</v>
      </c>
      <c r="O3123" s="6">
        <f t="shared" si="195"/>
        <v>10</v>
      </c>
      <c r="P3123" t="s">
        <v>8272</v>
      </c>
      <c r="Q3123" t="s">
        <v>8312</v>
      </c>
      <c r="R3123" s="10">
        <f t="shared" si="192"/>
        <v>41848.471469907403</v>
      </c>
      <c r="S3123" s="10">
        <f t="shared" si="193"/>
        <v>41908.471469907403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4"/>
        <v>58.291457286432156</v>
      </c>
      <c r="O3124" s="6">
        <f t="shared" si="195"/>
        <v>58</v>
      </c>
      <c r="P3124" t="s">
        <v>8272</v>
      </c>
      <c r="Q3124" t="s">
        <v>8312</v>
      </c>
      <c r="R3124" s="10">
        <f t="shared" si="192"/>
        <v>42678.723749999997</v>
      </c>
      <c r="S3124" s="10">
        <f t="shared" si="193"/>
        <v>42683.765416666669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4"/>
        <v>68.153599999999997</v>
      </c>
      <c r="O3125" s="6">
        <f t="shared" si="195"/>
        <v>244.80459770114942</v>
      </c>
      <c r="P3125" t="s">
        <v>8272</v>
      </c>
      <c r="Q3125" t="s">
        <v>8312</v>
      </c>
      <c r="R3125" s="10">
        <f t="shared" si="192"/>
        <v>42530.784699074073</v>
      </c>
      <c r="S3125" s="10">
        <f t="shared" si="193"/>
        <v>42560.784699074073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4"/>
        <v>3.2499999999999999E-3</v>
      </c>
      <c r="O3126" s="6">
        <f t="shared" si="195"/>
        <v>6.5</v>
      </c>
      <c r="P3126" t="s">
        <v>8272</v>
      </c>
      <c r="Q3126" t="s">
        <v>8312</v>
      </c>
      <c r="R3126" s="10">
        <f t="shared" si="192"/>
        <v>41977.571770833332</v>
      </c>
      <c r="S3126" s="10">
        <f t="shared" si="193"/>
        <v>42037.571770833332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4"/>
        <v>0</v>
      </c>
      <c r="O3127" s="6" t="e">
        <f t="shared" si="195"/>
        <v>#DIV/0!</v>
      </c>
      <c r="P3127" t="s">
        <v>8272</v>
      </c>
      <c r="Q3127" t="s">
        <v>8312</v>
      </c>
      <c r="R3127" s="10">
        <f t="shared" si="192"/>
        <v>42345.998518518514</v>
      </c>
      <c r="S3127" s="10">
        <f t="shared" si="193"/>
        <v>42375.998518518514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4"/>
        <v>4.16</v>
      </c>
      <c r="O3128" s="6">
        <f t="shared" si="195"/>
        <v>61.176470588235297</v>
      </c>
      <c r="P3128" t="s">
        <v>8272</v>
      </c>
      <c r="Q3128" t="s">
        <v>8312</v>
      </c>
      <c r="R3128" s="10">
        <f t="shared" si="192"/>
        <v>42426.809745370367</v>
      </c>
      <c r="S3128" s="10">
        <f t="shared" si="193"/>
        <v>42456.768078703702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4"/>
        <v>0</v>
      </c>
      <c r="O3129" s="6" t="e">
        <f t="shared" si="195"/>
        <v>#DIV/0!</v>
      </c>
      <c r="P3129" t="s">
        <v>8272</v>
      </c>
      <c r="Q3129" t="s">
        <v>8312</v>
      </c>
      <c r="R3129" s="10">
        <f t="shared" si="192"/>
        <v>42034.648483796293</v>
      </c>
      <c r="S3129" s="10">
        <f t="shared" si="193"/>
        <v>42064.648483796293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4"/>
        <v>108.60666666666667</v>
      </c>
      <c r="O3130" s="6">
        <f t="shared" si="195"/>
        <v>139.23931623931625</v>
      </c>
      <c r="P3130" t="s">
        <v>8272</v>
      </c>
      <c r="Q3130" t="s">
        <v>8273</v>
      </c>
      <c r="R3130" s="10">
        <f t="shared" si="192"/>
        <v>42780.617372685178</v>
      </c>
      <c r="S3130" s="10">
        <f t="shared" si="193"/>
        <v>42810.575706018521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4"/>
        <v>0.8</v>
      </c>
      <c r="O3131" s="6">
        <f t="shared" si="195"/>
        <v>10</v>
      </c>
      <c r="P3131" t="s">
        <v>8272</v>
      </c>
      <c r="Q3131" t="s">
        <v>8273</v>
      </c>
      <c r="R3131" s="10">
        <f t="shared" si="192"/>
        <v>42803.634479166663</v>
      </c>
      <c r="S3131" s="10">
        <f t="shared" si="193"/>
        <v>42843.592812499999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4"/>
        <v>3.75</v>
      </c>
      <c r="O3132" s="6">
        <f t="shared" si="195"/>
        <v>93.75</v>
      </c>
      <c r="P3132" t="s">
        <v>8272</v>
      </c>
      <c r="Q3132" t="s">
        <v>8273</v>
      </c>
      <c r="R3132" s="10">
        <f t="shared" si="192"/>
        <v>42808.431898148141</v>
      </c>
      <c r="S3132" s="10">
        <f t="shared" si="193"/>
        <v>42838.999305555553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4"/>
        <v>15.731707317073171</v>
      </c>
      <c r="O3133" s="6">
        <f t="shared" si="195"/>
        <v>53.75</v>
      </c>
      <c r="P3133" t="s">
        <v>8272</v>
      </c>
      <c r="Q3133" t="s">
        <v>8273</v>
      </c>
      <c r="R3133" s="10">
        <f t="shared" si="192"/>
        <v>42803.370891203704</v>
      </c>
      <c r="S3133" s="10">
        <f t="shared" si="193"/>
        <v>42833.329224537032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4"/>
        <v>3.3333333333333333E-2</v>
      </c>
      <c r="O3134" s="6">
        <f t="shared" si="195"/>
        <v>10</v>
      </c>
      <c r="P3134" t="s">
        <v>8272</v>
      </c>
      <c r="Q3134" t="s">
        <v>8273</v>
      </c>
      <c r="R3134" s="10">
        <f t="shared" si="192"/>
        <v>42786.141898148147</v>
      </c>
      <c r="S3134" s="10">
        <f t="shared" si="193"/>
        <v>42846.100231481476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4"/>
        <v>108</v>
      </c>
      <c r="O3135" s="6">
        <f t="shared" si="195"/>
        <v>33.75</v>
      </c>
      <c r="P3135" t="s">
        <v>8272</v>
      </c>
      <c r="Q3135" t="s">
        <v>8273</v>
      </c>
      <c r="R3135" s="10">
        <f t="shared" si="192"/>
        <v>42788.356874999998</v>
      </c>
      <c r="S3135" s="10">
        <f t="shared" si="193"/>
        <v>42818.315208333333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4"/>
        <v>22.5</v>
      </c>
      <c r="O3136" s="6">
        <f t="shared" si="195"/>
        <v>18.75</v>
      </c>
      <c r="P3136" t="s">
        <v>8272</v>
      </c>
      <c r="Q3136" t="s">
        <v>8273</v>
      </c>
      <c r="R3136" s="10">
        <f t="shared" si="192"/>
        <v>42800.511793981474</v>
      </c>
      <c r="S3136" s="10">
        <f t="shared" si="193"/>
        <v>42821.470127314817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4"/>
        <v>20.849420849420849</v>
      </c>
      <c r="O3137" s="6">
        <f t="shared" si="195"/>
        <v>23.142857142857142</v>
      </c>
      <c r="P3137" t="s">
        <v>8272</v>
      </c>
      <c r="Q3137" t="s">
        <v>8273</v>
      </c>
      <c r="R3137" s="10">
        <f t="shared" si="192"/>
        <v>42806.943530092591</v>
      </c>
      <c r="S3137" s="10">
        <f t="shared" si="193"/>
        <v>42828.943530092591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4"/>
        <v>127.8</v>
      </c>
      <c r="O3138" s="6">
        <f t="shared" si="195"/>
        <v>29.045454545454547</v>
      </c>
      <c r="P3138" t="s">
        <v>8272</v>
      </c>
      <c r="Q3138" t="s">
        <v>8273</v>
      </c>
      <c r="R3138" s="10">
        <f t="shared" ref="R3138:R3201" si="196">(J3138/86400)+25569+(-5/24)</f>
        <v>42789.25409722222</v>
      </c>
      <c r="S3138" s="10">
        <f t="shared" ref="S3138:S3201" si="197">(I3138/86400)+25569+(-5/24)</f>
        <v>42825.749305555553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8">E3139/D3139*100</f>
        <v>3.3333333333333335</v>
      </c>
      <c r="O3139" s="6">
        <f t="shared" ref="O3139:O3202" si="199">E3139/L3139</f>
        <v>50</v>
      </c>
      <c r="P3139" t="s">
        <v>8272</v>
      </c>
      <c r="Q3139" t="s">
        <v>8273</v>
      </c>
      <c r="R3139" s="10">
        <f t="shared" si="196"/>
        <v>42807.676724537036</v>
      </c>
      <c r="S3139" s="10">
        <f t="shared" si="197"/>
        <v>42858.591666666667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8"/>
        <v>0</v>
      </c>
      <c r="O3140" s="6" t="e">
        <f t="shared" si="199"/>
        <v>#DIV/0!</v>
      </c>
      <c r="P3140" t="s">
        <v>8272</v>
      </c>
      <c r="Q3140" t="s">
        <v>8273</v>
      </c>
      <c r="R3140" s="10">
        <f t="shared" si="196"/>
        <v>42809.437581018516</v>
      </c>
      <c r="S3140" s="10">
        <f t="shared" si="197"/>
        <v>42828.437581018516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8"/>
        <v>5.4</v>
      </c>
      <c r="O3141" s="6">
        <f t="shared" si="199"/>
        <v>450</v>
      </c>
      <c r="P3141" t="s">
        <v>8272</v>
      </c>
      <c r="Q3141" t="s">
        <v>8273</v>
      </c>
      <c r="R3141" s="10">
        <f t="shared" si="196"/>
        <v>42785.062037037038</v>
      </c>
      <c r="S3141" s="10">
        <f t="shared" si="197"/>
        <v>42818.981249999997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8"/>
        <v>0.96</v>
      </c>
      <c r="O3142" s="6">
        <f t="shared" si="199"/>
        <v>24</v>
      </c>
      <c r="P3142" t="s">
        <v>8272</v>
      </c>
      <c r="Q3142" t="s">
        <v>8273</v>
      </c>
      <c r="R3142" s="10">
        <f t="shared" si="196"/>
        <v>42802.510451388887</v>
      </c>
      <c r="S3142" s="10">
        <f t="shared" si="197"/>
        <v>42832.468784722216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8"/>
        <v>51.6</v>
      </c>
      <c r="O3143" s="6">
        <f t="shared" si="199"/>
        <v>32.25</v>
      </c>
      <c r="P3143" t="s">
        <v>8272</v>
      </c>
      <c r="Q3143" t="s">
        <v>8273</v>
      </c>
      <c r="R3143" s="10">
        <f t="shared" si="196"/>
        <v>42800.544999999998</v>
      </c>
      <c r="S3143" s="10">
        <f t="shared" si="197"/>
        <v>42841.624999999993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8"/>
        <v>1.6363636363636365</v>
      </c>
      <c r="O3144" s="6">
        <f t="shared" si="199"/>
        <v>15</v>
      </c>
      <c r="P3144" t="s">
        <v>8272</v>
      </c>
      <c r="Q3144" t="s">
        <v>8273</v>
      </c>
      <c r="R3144" s="10">
        <f t="shared" si="196"/>
        <v>42783.304849537039</v>
      </c>
      <c r="S3144" s="10">
        <f t="shared" si="197"/>
        <v>42813.263182870367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8"/>
        <v>0</v>
      </c>
      <c r="O3145" s="6" t="e">
        <f t="shared" si="199"/>
        <v>#DIV/0!</v>
      </c>
      <c r="P3145" t="s">
        <v>8272</v>
      </c>
      <c r="Q3145" t="s">
        <v>8273</v>
      </c>
      <c r="R3145" s="10">
        <f t="shared" si="196"/>
        <v>42808.149953703702</v>
      </c>
      <c r="S3145" s="10">
        <f t="shared" si="197"/>
        <v>42834.149953703702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8"/>
        <v>75.400000000000006</v>
      </c>
      <c r="O3146" s="6">
        <f t="shared" si="199"/>
        <v>251.33333333333334</v>
      </c>
      <c r="P3146" t="s">
        <v>8272</v>
      </c>
      <c r="Q3146" t="s">
        <v>8273</v>
      </c>
      <c r="R3146" s="10">
        <f t="shared" si="196"/>
        <v>42796.329942129632</v>
      </c>
      <c r="S3146" s="10">
        <f t="shared" si="197"/>
        <v>42813.041666666664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8"/>
        <v>0</v>
      </c>
      <c r="O3147" s="6" t="e">
        <f t="shared" si="199"/>
        <v>#DIV/0!</v>
      </c>
      <c r="P3147" t="s">
        <v>8272</v>
      </c>
      <c r="Q3147" t="s">
        <v>8273</v>
      </c>
      <c r="R3147" s="10">
        <f t="shared" si="196"/>
        <v>42761.832569444443</v>
      </c>
      <c r="S3147" s="10">
        <f t="shared" si="197"/>
        <v>42821.790902777771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8"/>
        <v>10.5</v>
      </c>
      <c r="O3148" s="6">
        <f t="shared" si="199"/>
        <v>437.5</v>
      </c>
      <c r="P3148" t="s">
        <v>8272</v>
      </c>
      <c r="Q3148" t="s">
        <v>8273</v>
      </c>
      <c r="R3148" s="10">
        <f t="shared" si="196"/>
        <v>42796.474143518521</v>
      </c>
      <c r="S3148" s="10">
        <f t="shared" si="197"/>
        <v>42841.432476851849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8"/>
        <v>117.52499999999999</v>
      </c>
      <c r="O3149" s="6">
        <f t="shared" si="199"/>
        <v>110.35211267605634</v>
      </c>
      <c r="P3149" t="s">
        <v>8272</v>
      </c>
      <c r="Q3149" t="s">
        <v>8273</v>
      </c>
      <c r="R3149" s="10">
        <f t="shared" si="196"/>
        <v>41909.761053240734</v>
      </c>
      <c r="S3149" s="10">
        <f t="shared" si="197"/>
        <v>41949.802719907406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8"/>
        <v>131.16666666666669</v>
      </c>
      <c r="O3150" s="6">
        <f t="shared" si="199"/>
        <v>41.421052631578945</v>
      </c>
      <c r="P3150" t="s">
        <v>8272</v>
      </c>
      <c r="Q3150" t="s">
        <v>8273</v>
      </c>
      <c r="R3150" s="10">
        <f t="shared" si="196"/>
        <v>41891.456990740735</v>
      </c>
      <c r="S3150" s="10">
        <f t="shared" si="197"/>
        <v>41912.958333333328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8"/>
        <v>104</v>
      </c>
      <c r="O3151" s="6">
        <f t="shared" si="199"/>
        <v>52</v>
      </c>
      <c r="P3151" t="s">
        <v>8272</v>
      </c>
      <c r="Q3151" t="s">
        <v>8273</v>
      </c>
      <c r="R3151" s="10">
        <f t="shared" si="196"/>
        <v>41225.809027777774</v>
      </c>
      <c r="S3151" s="10">
        <f t="shared" si="197"/>
        <v>41249.875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8"/>
        <v>101</v>
      </c>
      <c r="O3152" s="6">
        <f t="shared" si="199"/>
        <v>33.990384615384613</v>
      </c>
      <c r="P3152" t="s">
        <v>8272</v>
      </c>
      <c r="Q3152" t="s">
        <v>8273</v>
      </c>
      <c r="R3152" s="10">
        <f t="shared" si="196"/>
        <v>40478.055590277778</v>
      </c>
      <c r="S3152" s="10">
        <f t="shared" si="197"/>
        <v>40567.958333333328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8"/>
        <v>100.4</v>
      </c>
      <c r="O3153" s="6">
        <f t="shared" si="199"/>
        <v>103.35294117647059</v>
      </c>
      <c r="P3153" t="s">
        <v>8272</v>
      </c>
      <c r="Q3153" t="s">
        <v>8273</v>
      </c>
      <c r="R3153" s="10">
        <f t="shared" si="196"/>
        <v>41862.631643518514</v>
      </c>
      <c r="S3153" s="10">
        <f t="shared" si="197"/>
        <v>41892.631643518514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8"/>
        <v>105.95454545454545</v>
      </c>
      <c r="O3154" s="6">
        <f t="shared" si="199"/>
        <v>34.791044776119406</v>
      </c>
      <c r="P3154" t="s">
        <v>8272</v>
      </c>
      <c r="Q3154" t="s">
        <v>8273</v>
      </c>
      <c r="R3154" s="10">
        <f t="shared" si="196"/>
        <v>41550.659340277773</v>
      </c>
      <c r="S3154" s="10">
        <f t="shared" si="197"/>
        <v>41580.659340277773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8"/>
        <v>335.58333333333337</v>
      </c>
      <c r="O3155" s="6">
        <f t="shared" si="199"/>
        <v>41.773858921161825</v>
      </c>
      <c r="P3155" t="s">
        <v>8272</v>
      </c>
      <c r="Q3155" t="s">
        <v>8273</v>
      </c>
      <c r="R3155" s="10">
        <f t="shared" si="196"/>
        <v>40632.946030092593</v>
      </c>
      <c r="S3155" s="10">
        <f t="shared" si="197"/>
        <v>40663.999305555553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8"/>
        <v>112.92857142857142</v>
      </c>
      <c r="O3156" s="6">
        <f t="shared" si="199"/>
        <v>64.268292682926827</v>
      </c>
      <c r="P3156" t="s">
        <v>8272</v>
      </c>
      <c r="Q3156" t="s">
        <v>8273</v>
      </c>
      <c r="R3156" s="10">
        <f t="shared" si="196"/>
        <v>40970.667337962957</v>
      </c>
      <c r="S3156" s="10">
        <f t="shared" si="197"/>
        <v>41000.625671296293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8"/>
        <v>188.50460000000001</v>
      </c>
      <c r="O3157" s="6">
        <f t="shared" si="199"/>
        <v>31.209370860927152</v>
      </c>
      <c r="P3157" t="s">
        <v>8272</v>
      </c>
      <c r="Q3157" t="s">
        <v>8273</v>
      </c>
      <c r="R3157" s="10">
        <f t="shared" si="196"/>
        <v>41233.290798611109</v>
      </c>
      <c r="S3157" s="10">
        <f t="shared" si="197"/>
        <v>41263.290798611109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8"/>
        <v>101.81818181818181</v>
      </c>
      <c r="O3158" s="6">
        <f t="shared" si="199"/>
        <v>62.921348314606739</v>
      </c>
      <c r="P3158" t="s">
        <v>8272</v>
      </c>
      <c r="Q3158" t="s">
        <v>8273</v>
      </c>
      <c r="R3158" s="10">
        <f t="shared" si="196"/>
        <v>41026.744722222218</v>
      </c>
      <c r="S3158" s="10">
        <f t="shared" si="197"/>
        <v>41061.744722222218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8"/>
        <v>101</v>
      </c>
      <c r="O3159" s="6">
        <f t="shared" si="199"/>
        <v>98.536585365853654</v>
      </c>
      <c r="P3159" t="s">
        <v>8272</v>
      </c>
      <c r="Q3159" t="s">
        <v>8273</v>
      </c>
      <c r="R3159" s="10">
        <f t="shared" si="196"/>
        <v>41829.579918981479</v>
      </c>
      <c r="S3159" s="10">
        <f t="shared" si="197"/>
        <v>41839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8"/>
        <v>113.99999999999999</v>
      </c>
      <c r="O3160" s="6">
        <f t="shared" si="199"/>
        <v>82.608695652173907</v>
      </c>
      <c r="P3160" t="s">
        <v>8272</v>
      </c>
      <c r="Q3160" t="s">
        <v>8273</v>
      </c>
      <c r="R3160" s="10">
        <f t="shared" si="196"/>
        <v>41447.631388888891</v>
      </c>
      <c r="S3160" s="10">
        <f t="shared" si="197"/>
        <v>41477.631388888891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8"/>
        <v>133.48133333333334</v>
      </c>
      <c r="O3161" s="6">
        <f t="shared" si="199"/>
        <v>38.504230769230773</v>
      </c>
      <c r="P3161" t="s">
        <v>8272</v>
      </c>
      <c r="Q3161" t="s">
        <v>8273</v>
      </c>
      <c r="R3161" s="10">
        <f t="shared" si="196"/>
        <v>40883.858344907407</v>
      </c>
      <c r="S3161" s="10">
        <f t="shared" si="197"/>
        <v>40926.75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8"/>
        <v>101.53333333333335</v>
      </c>
      <c r="O3162" s="6">
        <f t="shared" si="199"/>
        <v>80.15789473684211</v>
      </c>
      <c r="P3162" t="s">
        <v>8272</v>
      </c>
      <c r="Q3162" t="s">
        <v>8273</v>
      </c>
      <c r="R3162" s="10">
        <f t="shared" si="196"/>
        <v>41841.056562499994</v>
      </c>
      <c r="S3162" s="10">
        <f t="shared" si="197"/>
        <v>41863.999305555553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8"/>
        <v>105.1</v>
      </c>
      <c r="O3163" s="6">
        <f t="shared" si="199"/>
        <v>28.405405405405407</v>
      </c>
      <c r="P3163" t="s">
        <v>8272</v>
      </c>
      <c r="Q3163" t="s">
        <v>8273</v>
      </c>
      <c r="R3163" s="10">
        <f t="shared" si="196"/>
        <v>41897.327800925923</v>
      </c>
      <c r="S3163" s="10">
        <f t="shared" si="197"/>
        <v>41927.327800925923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8"/>
        <v>127.15</v>
      </c>
      <c r="O3164" s="6">
        <f t="shared" si="199"/>
        <v>80.730158730158735</v>
      </c>
      <c r="P3164" t="s">
        <v>8272</v>
      </c>
      <c r="Q3164" t="s">
        <v>8273</v>
      </c>
      <c r="R3164" s="10">
        <f t="shared" si="196"/>
        <v>41799.47756944444</v>
      </c>
      <c r="S3164" s="10">
        <f t="shared" si="197"/>
        <v>41826.875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8"/>
        <v>111.15384615384616</v>
      </c>
      <c r="O3165" s="6">
        <f t="shared" si="199"/>
        <v>200.69444444444446</v>
      </c>
      <c r="P3165" t="s">
        <v>8272</v>
      </c>
      <c r="Q3165" t="s">
        <v>8273</v>
      </c>
      <c r="R3165" s="10">
        <f t="shared" si="196"/>
        <v>41775.545428240737</v>
      </c>
      <c r="S3165" s="10">
        <f t="shared" si="197"/>
        <v>41805.545428240737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8"/>
        <v>106.76</v>
      </c>
      <c r="O3166" s="6">
        <f t="shared" si="199"/>
        <v>37.591549295774648</v>
      </c>
      <c r="P3166" t="s">
        <v>8272</v>
      </c>
      <c r="Q3166" t="s">
        <v>8273</v>
      </c>
      <c r="R3166" s="10">
        <f t="shared" si="196"/>
        <v>41766.597395833327</v>
      </c>
      <c r="S3166" s="10">
        <f t="shared" si="197"/>
        <v>41799.597395833327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8"/>
        <v>162.66666666666666</v>
      </c>
      <c r="O3167" s="6">
        <f t="shared" si="199"/>
        <v>58.095238095238095</v>
      </c>
      <c r="P3167" t="s">
        <v>8272</v>
      </c>
      <c r="Q3167" t="s">
        <v>8273</v>
      </c>
      <c r="R3167" s="10">
        <f t="shared" si="196"/>
        <v>40643.950925925921</v>
      </c>
      <c r="S3167" s="10">
        <f t="shared" si="197"/>
        <v>40665.957638888889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8"/>
        <v>160.22808571428573</v>
      </c>
      <c r="O3168" s="6">
        <f t="shared" si="199"/>
        <v>60.300892473118282</v>
      </c>
      <c r="P3168" t="s">
        <v>8272</v>
      </c>
      <c r="Q3168" t="s">
        <v>8273</v>
      </c>
      <c r="R3168" s="10">
        <f t="shared" si="196"/>
        <v>41940.483252314814</v>
      </c>
      <c r="S3168" s="10">
        <f t="shared" si="197"/>
        <v>41969.124305555553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8"/>
        <v>116.16666666666666</v>
      </c>
      <c r="O3169" s="6">
        <f t="shared" si="199"/>
        <v>63.363636363636367</v>
      </c>
      <c r="P3169" t="s">
        <v>8272</v>
      </c>
      <c r="Q3169" t="s">
        <v>8273</v>
      </c>
      <c r="R3169" s="10">
        <f t="shared" si="196"/>
        <v>41838.967372685183</v>
      </c>
      <c r="S3169" s="10">
        <f t="shared" si="197"/>
        <v>41852.967372685183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8"/>
        <v>124.2</v>
      </c>
      <c r="O3170" s="6">
        <f t="shared" si="199"/>
        <v>50.901639344262293</v>
      </c>
      <c r="P3170" t="s">
        <v>8272</v>
      </c>
      <c r="Q3170" t="s">
        <v>8273</v>
      </c>
      <c r="R3170" s="10">
        <f t="shared" si="196"/>
        <v>41771.897604166668</v>
      </c>
      <c r="S3170" s="10">
        <f t="shared" si="197"/>
        <v>41803.708333333328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8"/>
        <v>103.01249999999999</v>
      </c>
      <c r="O3171" s="6">
        <f t="shared" si="199"/>
        <v>100.5</v>
      </c>
      <c r="P3171" t="s">
        <v>8272</v>
      </c>
      <c r="Q3171" t="s">
        <v>8273</v>
      </c>
      <c r="R3171" s="10">
        <f t="shared" si="196"/>
        <v>41591.529641203699</v>
      </c>
      <c r="S3171" s="10">
        <f t="shared" si="197"/>
        <v>41620.999305555553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8"/>
        <v>112.25</v>
      </c>
      <c r="O3172" s="6">
        <f t="shared" si="199"/>
        <v>31.619718309859156</v>
      </c>
      <c r="P3172" t="s">
        <v>8272</v>
      </c>
      <c r="Q3172" t="s">
        <v>8273</v>
      </c>
      <c r="R3172" s="10">
        <f t="shared" si="196"/>
        <v>41788.872037037036</v>
      </c>
      <c r="S3172" s="10">
        <f t="shared" si="197"/>
        <v>41821.958333333328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8"/>
        <v>108.8142857142857</v>
      </c>
      <c r="O3173" s="6">
        <f t="shared" si="199"/>
        <v>65.102564102564102</v>
      </c>
      <c r="P3173" t="s">
        <v>8272</v>
      </c>
      <c r="Q3173" t="s">
        <v>8273</v>
      </c>
      <c r="R3173" s="10">
        <f t="shared" si="196"/>
        <v>42466.399976851848</v>
      </c>
      <c r="S3173" s="10">
        <f t="shared" si="197"/>
        <v>42496.399976851848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8"/>
        <v>114.99999999999999</v>
      </c>
      <c r="O3174" s="6">
        <f t="shared" si="199"/>
        <v>79.310344827586206</v>
      </c>
      <c r="P3174" t="s">
        <v>8272</v>
      </c>
      <c r="Q3174" t="s">
        <v>8273</v>
      </c>
      <c r="R3174" s="10">
        <f t="shared" si="196"/>
        <v>40923.521620370368</v>
      </c>
      <c r="S3174" s="10">
        <f t="shared" si="197"/>
        <v>40953.521620370368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8"/>
        <v>103</v>
      </c>
      <c r="O3175" s="6">
        <f t="shared" si="199"/>
        <v>139.18918918918919</v>
      </c>
      <c r="P3175" t="s">
        <v>8272</v>
      </c>
      <c r="Q3175" t="s">
        <v>8273</v>
      </c>
      <c r="R3175" s="10">
        <f t="shared" si="196"/>
        <v>41878.670046296298</v>
      </c>
      <c r="S3175" s="10">
        <f t="shared" si="197"/>
        <v>41908.670046296298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8"/>
        <v>101.13333333333334</v>
      </c>
      <c r="O3176" s="6">
        <f t="shared" si="199"/>
        <v>131.91304347826087</v>
      </c>
      <c r="P3176" t="s">
        <v>8272</v>
      </c>
      <c r="Q3176" t="s">
        <v>8273</v>
      </c>
      <c r="R3176" s="10">
        <f t="shared" si="196"/>
        <v>41862.656342592592</v>
      </c>
      <c r="S3176" s="10">
        <f t="shared" si="197"/>
        <v>41876.656342592592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8"/>
        <v>109.55999999999999</v>
      </c>
      <c r="O3177" s="6">
        <f t="shared" si="199"/>
        <v>91.3</v>
      </c>
      <c r="P3177" t="s">
        <v>8272</v>
      </c>
      <c r="Q3177" t="s">
        <v>8273</v>
      </c>
      <c r="R3177" s="10">
        <f t="shared" si="196"/>
        <v>40531.678553240738</v>
      </c>
      <c r="S3177" s="10">
        <f t="shared" si="197"/>
        <v>40591.678553240738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8"/>
        <v>114.8421052631579</v>
      </c>
      <c r="O3178" s="6">
        <f t="shared" si="199"/>
        <v>39.672727272727272</v>
      </c>
      <c r="P3178" t="s">
        <v>8272</v>
      </c>
      <c r="Q3178" t="s">
        <v>8273</v>
      </c>
      <c r="R3178" s="10">
        <f t="shared" si="196"/>
        <v>41477.722581018512</v>
      </c>
      <c r="S3178" s="10">
        <f t="shared" si="197"/>
        <v>41504.416666666664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8"/>
        <v>117.39999999999999</v>
      </c>
      <c r="O3179" s="6">
        <f t="shared" si="199"/>
        <v>57.549019607843135</v>
      </c>
      <c r="P3179" t="s">
        <v>8272</v>
      </c>
      <c r="Q3179" t="s">
        <v>8273</v>
      </c>
      <c r="R3179" s="10">
        <f t="shared" si="196"/>
        <v>41781.458437499998</v>
      </c>
      <c r="S3179" s="10">
        <f t="shared" si="197"/>
        <v>41811.458437499998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8"/>
        <v>171.73333333333335</v>
      </c>
      <c r="O3180" s="6">
        <f t="shared" si="199"/>
        <v>33.025641025641029</v>
      </c>
      <c r="P3180" t="s">
        <v>8272</v>
      </c>
      <c r="Q3180" t="s">
        <v>8273</v>
      </c>
      <c r="R3180" s="10">
        <f t="shared" si="196"/>
        <v>41806.396701388883</v>
      </c>
      <c r="S3180" s="10">
        <f t="shared" si="197"/>
        <v>41836.396701388883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8"/>
        <v>114.16238095238094</v>
      </c>
      <c r="O3181" s="6">
        <f t="shared" si="199"/>
        <v>77.335806451612896</v>
      </c>
      <c r="P3181" t="s">
        <v>8272</v>
      </c>
      <c r="Q3181" t="s">
        <v>8273</v>
      </c>
      <c r="R3181" s="10">
        <f t="shared" si="196"/>
        <v>41375.49387731481</v>
      </c>
      <c r="S3181" s="10">
        <f t="shared" si="197"/>
        <v>41400.49387731481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8"/>
        <v>119.75</v>
      </c>
      <c r="O3182" s="6">
        <f t="shared" si="199"/>
        <v>31.933333333333334</v>
      </c>
      <c r="P3182" t="s">
        <v>8272</v>
      </c>
      <c r="Q3182" t="s">
        <v>8273</v>
      </c>
      <c r="R3182" s="10">
        <f t="shared" si="196"/>
        <v>41780.204270833332</v>
      </c>
      <c r="S3182" s="10">
        <f t="shared" si="197"/>
        <v>41810.204270833332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8"/>
        <v>109.00000000000001</v>
      </c>
      <c r="O3183" s="6">
        <f t="shared" si="199"/>
        <v>36.333333333333336</v>
      </c>
      <c r="P3183" t="s">
        <v>8272</v>
      </c>
      <c r="Q3183" t="s">
        <v>8273</v>
      </c>
      <c r="R3183" s="10">
        <f t="shared" si="196"/>
        <v>41779.101701388885</v>
      </c>
      <c r="S3183" s="10">
        <f t="shared" si="197"/>
        <v>41805.458333333328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8"/>
        <v>100.88571428571429</v>
      </c>
      <c r="O3184" s="6">
        <f t="shared" si="199"/>
        <v>46.768211920529801</v>
      </c>
      <c r="P3184" t="s">
        <v>8272</v>
      </c>
      <c r="Q3184" t="s">
        <v>8273</v>
      </c>
      <c r="R3184" s="10">
        <f t="shared" si="196"/>
        <v>40883.740983796291</v>
      </c>
      <c r="S3184" s="10">
        <f t="shared" si="197"/>
        <v>40939.5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8"/>
        <v>109.00000000000001</v>
      </c>
      <c r="O3185" s="6">
        <f t="shared" si="199"/>
        <v>40.073529411764703</v>
      </c>
      <c r="P3185" t="s">
        <v>8272</v>
      </c>
      <c r="Q3185" t="s">
        <v>8273</v>
      </c>
      <c r="R3185" s="10">
        <f t="shared" si="196"/>
        <v>41491.586446759255</v>
      </c>
      <c r="S3185" s="10">
        <f t="shared" si="197"/>
        <v>41509.586446759255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8"/>
        <v>107.20930232558139</v>
      </c>
      <c r="O3186" s="6">
        <f t="shared" si="199"/>
        <v>100.21739130434783</v>
      </c>
      <c r="P3186" t="s">
        <v>8272</v>
      </c>
      <c r="Q3186" t="s">
        <v>8273</v>
      </c>
      <c r="R3186" s="10">
        <f t="shared" si="196"/>
        <v>41791.785081018512</v>
      </c>
      <c r="S3186" s="10">
        <f t="shared" si="197"/>
        <v>41821.785081018512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8"/>
        <v>100</v>
      </c>
      <c r="O3187" s="6">
        <f t="shared" si="199"/>
        <v>41.666666666666664</v>
      </c>
      <c r="P3187" t="s">
        <v>8272</v>
      </c>
      <c r="Q3187" t="s">
        <v>8273</v>
      </c>
      <c r="R3187" s="10">
        <f t="shared" si="196"/>
        <v>41829.768993055557</v>
      </c>
      <c r="S3187" s="10">
        <f t="shared" si="197"/>
        <v>41836.768993055557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8"/>
        <v>102.18750000000001</v>
      </c>
      <c r="O3188" s="6">
        <f t="shared" si="199"/>
        <v>46.714285714285715</v>
      </c>
      <c r="P3188" t="s">
        <v>8272</v>
      </c>
      <c r="Q3188" t="s">
        <v>8273</v>
      </c>
      <c r="R3188" s="10">
        <f t="shared" si="196"/>
        <v>41868.715717592589</v>
      </c>
      <c r="S3188" s="10">
        <f t="shared" si="197"/>
        <v>41898.666666666664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8"/>
        <v>116.29333333333334</v>
      </c>
      <c r="O3189" s="6">
        <f t="shared" si="199"/>
        <v>71.491803278688522</v>
      </c>
      <c r="P3189" t="s">
        <v>8272</v>
      </c>
      <c r="Q3189" t="s">
        <v>8273</v>
      </c>
      <c r="R3189" s="10">
        <f t="shared" si="196"/>
        <v>41835.458020833328</v>
      </c>
      <c r="S3189" s="10">
        <f t="shared" si="197"/>
        <v>41855.458020833328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8"/>
        <v>65</v>
      </c>
      <c r="O3190" s="6">
        <f t="shared" si="199"/>
        <v>14.444444444444445</v>
      </c>
      <c r="P3190" t="s">
        <v>8272</v>
      </c>
      <c r="Q3190" t="s">
        <v>8314</v>
      </c>
      <c r="R3190" s="10">
        <f t="shared" si="196"/>
        <v>42144.207199074073</v>
      </c>
      <c r="S3190" s="10">
        <f t="shared" si="197"/>
        <v>42165.207199074073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8"/>
        <v>12.327272727272726</v>
      </c>
      <c r="O3191" s="6">
        <f t="shared" si="199"/>
        <v>356.84210526315792</v>
      </c>
      <c r="P3191" t="s">
        <v>8272</v>
      </c>
      <c r="Q3191" t="s">
        <v>8314</v>
      </c>
      <c r="R3191" s="10">
        <f t="shared" si="196"/>
        <v>42118.138101851851</v>
      </c>
      <c r="S3191" s="10">
        <f t="shared" si="197"/>
        <v>42148.138101851851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8"/>
        <v>0</v>
      </c>
      <c r="O3192" s="6" t="e">
        <f t="shared" si="199"/>
        <v>#DIV/0!</v>
      </c>
      <c r="P3192" t="s">
        <v>8272</v>
      </c>
      <c r="Q3192" t="s">
        <v>8314</v>
      </c>
      <c r="R3192" s="10">
        <f t="shared" si="196"/>
        <v>42682.942997685182</v>
      </c>
      <c r="S3192" s="10">
        <f t="shared" si="197"/>
        <v>42712.984664351847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8"/>
        <v>4.0266666666666664</v>
      </c>
      <c r="O3193" s="6">
        <f t="shared" si="199"/>
        <v>37.75</v>
      </c>
      <c r="P3193" t="s">
        <v>8272</v>
      </c>
      <c r="Q3193" t="s">
        <v>8314</v>
      </c>
      <c r="R3193" s="10">
        <f t="shared" si="196"/>
        <v>42538.547094907401</v>
      </c>
      <c r="S3193" s="10">
        <f t="shared" si="197"/>
        <v>42598.547094907401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8"/>
        <v>1.02</v>
      </c>
      <c r="O3194" s="6">
        <f t="shared" si="199"/>
        <v>12.75</v>
      </c>
      <c r="P3194" t="s">
        <v>8272</v>
      </c>
      <c r="Q3194" t="s">
        <v>8314</v>
      </c>
      <c r="R3194" s="10">
        <f t="shared" si="196"/>
        <v>42018.732164351844</v>
      </c>
      <c r="S3194" s="10">
        <f t="shared" si="197"/>
        <v>42063.708333333336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8"/>
        <v>11.74</v>
      </c>
      <c r="O3195" s="6">
        <f t="shared" si="199"/>
        <v>24.458333333333332</v>
      </c>
      <c r="P3195" t="s">
        <v>8272</v>
      </c>
      <c r="Q3195" t="s">
        <v>8314</v>
      </c>
      <c r="R3195" s="10">
        <f t="shared" si="196"/>
        <v>42010.759907407402</v>
      </c>
      <c r="S3195" s="10">
        <f t="shared" si="197"/>
        <v>42055.759907407402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8"/>
        <v>0</v>
      </c>
      <c r="O3196" s="6" t="e">
        <f t="shared" si="199"/>
        <v>#DIV/0!</v>
      </c>
      <c r="P3196" t="s">
        <v>8272</v>
      </c>
      <c r="Q3196" t="s">
        <v>8314</v>
      </c>
      <c r="R3196" s="10">
        <f t="shared" si="196"/>
        <v>42181.854143518511</v>
      </c>
      <c r="S3196" s="10">
        <f t="shared" si="197"/>
        <v>42211.854143518511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8"/>
        <v>59.142857142857139</v>
      </c>
      <c r="O3197" s="6">
        <f t="shared" si="199"/>
        <v>53.07692307692308</v>
      </c>
      <c r="P3197" t="s">
        <v>8272</v>
      </c>
      <c r="Q3197" t="s">
        <v>8314</v>
      </c>
      <c r="R3197" s="10">
        <f t="shared" si="196"/>
        <v>42017.385902777773</v>
      </c>
      <c r="S3197" s="10">
        <f t="shared" si="197"/>
        <v>42047.385902777773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8"/>
        <v>0.06</v>
      </c>
      <c r="O3198" s="6">
        <f t="shared" si="199"/>
        <v>300</v>
      </c>
      <c r="P3198" t="s">
        <v>8272</v>
      </c>
      <c r="Q3198" t="s">
        <v>8314</v>
      </c>
      <c r="R3198" s="10">
        <f t="shared" si="196"/>
        <v>42157.389756944445</v>
      </c>
      <c r="S3198" s="10">
        <f t="shared" si="197"/>
        <v>42217.374999999993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8"/>
        <v>11.450000000000001</v>
      </c>
      <c r="O3199" s="6">
        <f t="shared" si="199"/>
        <v>286.25</v>
      </c>
      <c r="P3199" t="s">
        <v>8272</v>
      </c>
      <c r="Q3199" t="s">
        <v>8314</v>
      </c>
      <c r="R3199" s="10">
        <f t="shared" si="196"/>
        <v>42009.28493055555</v>
      </c>
      <c r="S3199" s="10">
        <f t="shared" si="197"/>
        <v>42039.28493055555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8"/>
        <v>0.36666666666666664</v>
      </c>
      <c r="O3200" s="6">
        <f t="shared" si="199"/>
        <v>36.666666666666664</v>
      </c>
      <c r="P3200" t="s">
        <v>8272</v>
      </c>
      <c r="Q3200" t="s">
        <v>8314</v>
      </c>
      <c r="R3200" s="10">
        <f t="shared" si="196"/>
        <v>42013.216168981475</v>
      </c>
      <c r="S3200" s="10">
        <f t="shared" si="197"/>
        <v>42051.216168981475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8"/>
        <v>52.16</v>
      </c>
      <c r="O3201" s="6">
        <f t="shared" si="199"/>
        <v>49.20754716981132</v>
      </c>
      <c r="P3201" t="s">
        <v>8272</v>
      </c>
      <c r="Q3201" t="s">
        <v>8314</v>
      </c>
      <c r="R3201" s="10">
        <f t="shared" si="196"/>
        <v>41858.553449074076</v>
      </c>
      <c r="S3201" s="10">
        <f t="shared" si="197"/>
        <v>41888.666666666664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8"/>
        <v>2E-3</v>
      </c>
      <c r="O3202" s="6">
        <f t="shared" si="199"/>
        <v>1</v>
      </c>
      <c r="P3202" t="s">
        <v>8272</v>
      </c>
      <c r="Q3202" t="s">
        <v>8314</v>
      </c>
      <c r="R3202" s="10">
        <f t="shared" ref="R3202:R3265" si="200">(J3202/86400)+25569+(-5/24)</f>
        <v>42460.112280092588</v>
      </c>
      <c r="S3202" s="10">
        <f t="shared" ref="S3202:S3265" si="201">(I3202/86400)+25569+(-5/24)</f>
        <v>42490.023611111108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2">E3203/D3203*100</f>
        <v>1.25</v>
      </c>
      <c r="O3203" s="6">
        <f t="shared" ref="O3203:O3266" si="203">E3203/L3203</f>
        <v>12.5</v>
      </c>
      <c r="P3203" t="s">
        <v>8272</v>
      </c>
      <c r="Q3203" t="s">
        <v>8314</v>
      </c>
      <c r="R3203" s="10">
        <f t="shared" si="200"/>
        <v>41861.558761574073</v>
      </c>
      <c r="S3203" s="10">
        <f t="shared" si="201"/>
        <v>41882.558761574073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2"/>
        <v>54.52</v>
      </c>
      <c r="O3204" s="6">
        <f t="shared" si="203"/>
        <v>109.04</v>
      </c>
      <c r="P3204" t="s">
        <v>8272</v>
      </c>
      <c r="Q3204" t="s">
        <v>8314</v>
      </c>
      <c r="R3204" s="10">
        <f t="shared" si="200"/>
        <v>42293.645208333335</v>
      </c>
      <c r="S3204" s="10">
        <f t="shared" si="201"/>
        <v>42352.040972222218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2"/>
        <v>25</v>
      </c>
      <c r="O3205" s="6">
        <f t="shared" si="203"/>
        <v>41.666666666666664</v>
      </c>
      <c r="P3205" t="s">
        <v>8272</v>
      </c>
      <c r="Q3205" t="s">
        <v>8314</v>
      </c>
      <c r="R3205" s="10">
        <f t="shared" si="200"/>
        <v>42242.780347222222</v>
      </c>
      <c r="S3205" s="10">
        <f t="shared" si="201"/>
        <v>42272.780347222222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2"/>
        <v>0</v>
      </c>
      <c r="O3206" s="6" t="e">
        <f t="shared" si="203"/>
        <v>#DIV/0!</v>
      </c>
      <c r="P3206" t="s">
        <v>8272</v>
      </c>
      <c r="Q3206" t="s">
        <v>8314</v>
      </c>
      <c r="R3206" s="10">
        <f t="shared" si="200"/>
        <v>42172.477766203701</v>
      </c>
      <c r="S3206" s="10">
        <f t="shared" si="201"/>
        <v>42202.468055555553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2"/>
        <v>3.4125000000000001</v>
      </c>
      <c r="O3207" s="6">
        <f t="shared" si="203"/>
        <v>22.75</v>
      </c>
      <c r="P3207" t="s">
        <v>8272</v>
      </c>
      <c r="Q3207" t="s">
        <v>8314</v>
      </c>
      <c r="R3207" s="10">
        <f t="shared" si="200"/>
        <v>42095.166342592587</v>
      </c>
      <c r="S3207" s="10">
        <f t="shared" si="201"/>
        <v>42125.166342592587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2"/>
        <v>0</v>
      </c>
      <c r="O3208" s="6" t="e">
        <f t="shared" si="203"/>
        <v>#DIV/0!</v>
      </c>
      <c r="P3208" t="s">
        <v>8272</v>
      </c>
      <c r="Q3208" t="s">
        <v>8314</v>
      </c>
      <c r="R3208" s="10">
        <f t="shared" si="200"/>
        <v>42236.067719907405</v>
      </c>
      <c r="S3208" s="10">
        <f t="shared" si="201"/>
        <v>42266.067719907405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2"/>
        <v>46.36363636363636</v>
      </c>
      <c r="O3209" s="6">
        <f t="shared" si="203"/>
        <v>70.833333333333329</v>
      </c>
      <c r="P3209" t="s">
        <v>8272</v>
      </c>
      <c r="Q3209" t="s">
        <v>8314</v>
      </c>
      <c r="R3209" s="10">
        <f t="shared" si="200"/>
        <v>42057.069525462961</v>
      </c>
      <c r="S3209" s="10">
        <f t="shared" si="201"/>
        <v>42117.027858796289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2"/>
        <v>103.49999999999999</v>
      </c>
      <c r="O3210" s="6">
        <f t="shared" si="203"/>
        <v>63.109756097560975</v>
      </c>
      <c r="P3210" t="s">
        <v>8272</v>
      </c>
      <c r="Q3210" t="s">
        <v>8273</v>
      </c>
      <c r="R3210" s="10">
        <f t="shared" si="200"/>
        <v>41827.396724537037</v>
      </c>
      <c r="S3210" s="10">
        <f t="shared" si="201"/>
        <v>41848.396724537037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2"/>
        <v>119.32315789473684</v>
      </c>
      <c r="O3211" s="6">
        <f t="shared" si="203"/>
        <v>50.157964601769912</v>
      </c>
      <c r="P3211" t="s">
        <v>8272</v>
      </c>
      <c r="Q3211" t="s">
        <v>8273</v>
      </c>
      <c r="R3211" s="10">
        <f t="shared" si="200"/>
        <v>41778.42891203703</v>
      </c>
      <c r="S3211" s="10">
        <f t="shared" si="201"/>
        <v>41810.75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2"/>
        <v>125.76666666666667</v>
      </c>
      <c r="O3212" s="6">
        <f t="shared" si="203"/>
        <v>62.883333333333333</v>
      </c>
      <c r="P3212" t="s">
        <v>8272</v>
      </c>
      <c r="Q3212" t="s">
        <v>8273</v>
      </c>
      <c r="R3212" s="10">
        <f t="shared" si="200"/>
        <v>41013.728229166663</v>
      </c>
      <c r="S3212" s="10">
        <f t="shared" si="201"/>
        <v>41060.957638888889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2"/>
        <v>119.74347826086958</v>
      </c>
      <c r="O3213" s="6">
        <f t="shared" si="203"/>
        <v>85.531055900621112</v>
      </c>
      <c r="P3213" t="s">
        <v>8272</v>
      </c>
      <c r="Q3213" t="s">
        <v>8273</v>
      </c>
      <c r="R3213" s="10">
        <f t="shared" si="200"/>
        <v>41834.378240740734</v>
      </c>
      <c r="S3213" s="10">
        <f t="shared" si="201"/>
        <v>41865.875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2"/>
        <v>126.25</v>
      </c>
      <c r="O3214" s="6">
        <f t="shared" si="203"/>
        <v>53.723404255319146</v>
      </c>
      <c r="P3214" t="s">
        <v>8272</v>
      </c>
      <c r="Q3214" t="s">
        <v>8273</v>
      </c>
      <c r="R3214" s="10">
        <f t="shared" si="200"/>
        <v>41829.587395833332</v>
      </c>
      <c r="S3214" s="10">
        <f t="shared" si="201"/>
        <v>41859.587395833332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2"/>
        <v>100.11666666666667</v>
      </c>
      <c r="O3215" s="6">
        <f t="shared" si="203"/>
        <v>127.80851063829788</v>
      </c>
      <c r="P3215" t="s">
        <v>8272</v>
      </c>
      <c r="Q3215" t="s">
        <v>8273</v>
      </c>
      <c r="R3215" s="10">
        <f t="shared" si="200"/>
        <v>42171.555081018516</v>
      </c>
      <c r="S3215" s="10">
        <f t="shared" si="201"/>
        <v>42211.555081018516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2"/>
        <v>102.13333333333334</v>
      </c>
      <c r="O3216" s="6">
        <f t="shared" si="203"/>
        <v>106.57391304347826</v>
      </c>
      <c r="P3216" t="s">
        <v>8272</v>
      </c>
      <c r="Q3216" t="s">
        <v>8273</v>
      </c>
      <c r="R3216" s="10">
        <f t="shared" si="200"/>
        <v>42337.584178240737</v>
      </c>
      <c r="S3216" s="10">
        <f t="shared" si="201"/>
        <v>42374.788194444445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2"/>
        <v>100.35142857142858</v>
      </c>
      <c r="O3217" s="6">
        <f t="shared" si="203"/>
        <v>262.11194029850748</v>
      </c>
      <c r="P3217" t="s">
        <v>8272</v>
      </c>
      <c r="Q3217" t="s">
        <v>8273</v>
      </c>
      <c r="R3217" s="10">
        <f t="shared" si="200"/>
        <v>42219.456840277773</v>
      </c>
      <c r="S3217" s="10">
        <f t="shared" si="201"/>
        <v>42256.957638888889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2"/>
        <v>100.05</v>
      </c>
      <c r="O3218" s="6">
        <f t="shared" si="203"/>
        <v>57.171428571428571</v>
      </c>
      <c r="P3218" t="s">
        <v>8272</v>
      </c>
      <c r="Q3218" t="s">
        <v>8273</v>
      </c>
      <c r="R3218" s="10">
        <f t="shared" si="200"/>
        <v>42165.254293981481</v>
      </c>
      <c r="S3218" s="10">
        <f t="shared" si="201"/>
        <v>42196.395833333336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2"/>
        <v>116.02222222222223</v>
      </c>
      <c r="O3219" s="6">
        <f t="shared" si="203"/>
        <v>50.20192307692308</v>
      </c>
      <c r="P3219" t="s">
        <v>8272</v>
      </c>
      <c r="Q3219" t="s">
        <v>8273</v>
      </c>
      <c r="R3219" s="10">
        <f t="shared" si="200"/>
        <v>42648.337777777771</v>
      </c>
      <c r="S3219" s="10">
        <f t="shared" si="201"/>
        <v>42678.337777777771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2"/>
        <v>102.1</v>
      </c>
      <c r="O3220" s="6">
        <f t="shared" si="203"/>
        <v>66.586956521739125</v>
      </c>
      <c r="P3220" t="s">
        <v>8272</v>
      </c>
      <c r="Q3220" t="s">
        <v>8273</v>
      </c>
      <c r="R3220" s="10">
        <f t="shared" si="200"/>
        <v>41970.793819444443</v>
      </c>
      <c r="S3220" s="10">
        <f t="shared" si="201"/>
        <v>42003.791666666664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2"/>
        <v>100.11000000000001</v>
      </c>
      <c r="O3221" s="6">
        <f t="shared" si="203"/>
        <v>168.25210084033614</v>
      </c>
      <c r="P3221" t="s">
        <v>8272</v>
      </c>
      <c r="Q3221" t="s">
        <v>8273</v>
      </c>
      <c r="R3221" s="10">
        <f t="shared" si="200"/>
        <v>42050.77484953704</v>
      </c>
      <c r="S3221" s="10">
        <f t="shared" si="201"/>
        <v>42085.733182870368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2"/>
        <v>100.84</v>
      </c>
      <c r="O3222" s="6">
        <f t="shared" si="203"/>
        <v>256.37288135593218</v>
      </c>
      <c r="P3222" t="s">
        <v>8272</v>
      </c>
      <c r="Q3222" t="s">
        <v>8273</v>
      </c>
      <c r="R3222" s="10">
        <f t="shared" si="200"/>
        <v>42772.625046296293</v>
      </c>
      <c r="S3222" s="10">
        <f t="shared" si="201"/>
        <v>42806.666666666664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2"/>
        <v>103.42499999999998</v>
      </c>
      <c r="O3223" s="6">
        <f t="shared" si="203"/>
        <v>36.610619469026545</v>
      </c>
      <c r="P3223" t="s">
        <v>8272</v>
      </c>
      <c r="Q3223" t="s">
        <v>8273</v>
      </c>
      <c r="R3223" s="10">
        <f t="shared" si="200"/>
        <v>42155.488460648143</v>
      </c>
      <c r="S3223" s="10">
        <f t="shared" si="201"/>
        <v>42190.488460648143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2"/>
        <v>124.8</v>
      </c>
      <c r="O3224" s="6">
        <f t="shared" si="203"/>
        <v>37.142857142857146</v>
      </c>
      <c r="P3224" t="s">
        <v>8272</v>
      </c>
      <c r="Q3224" t="s">
        <v>8273</v>
      </c>
      <c r="R3224" s="10">
        <f t="shared" si="200"/>
        <v>42270.373807870368</v>
      </c>
      <c r="S3224" s="10">
        <f t="shared" si="201"/>
        <v>42301.686805555553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2"/>
        <v>109.51612903225806</v>
      </c>
      <c r="O3225" s="6">
        <f t="shared" si="203"/>
        <v>45.878378378378379</v>
      </c>
      <c r="P3225" t="s">
        <v>8272</v>
      </c>
      <c r="Q3225" t="s">
        <v>8273</v>
      </c>
      <c r="R3225" s="10">
        <f t="shared" si="200"/>
        <v>42206.627037037033</v>
      </c>
      <c r="S3225" s="10">
        <f t="shared" si="201"/>
        <v>42236.627037037033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2"/>
        <v>102.03333333333333</v>
      </c>
      <c r="O3226" s="6">
        <f t="shared" si="203"/>
        <v>141.71296296296296</v>
      </c>
      <c r="P3226" t="s">
        <v>8272</v>
      </c>
      <c r="Q3226" t="s">
        <v>8273</v>
      </c>
      <c r="R3226" s="10">
        <f t="shared" si="200"/>
        <v>42697.642511574071</v>
      </c>
      <c r="S3226" s="10">
        <f t="shared" si="201"/>
        <v>42744.999999999993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2"/>
        <v>102.35000000000001</v>
      </c>
      <c r="O3227" s="6">
        <f t="shared" si="203"/>
        <v>52.487179487179489</v>
      </c>
      <c r="P3227" t="s">
        <v>8272</v>
      </c>
      <c r="Q3227" t="s">
        <v>8273</v>
      </c>
      <c r="R3227" s="10">
        <f t="shared" si="200"/>
        <v>42503.351134259261</v>
      </c>
      <c r="S3227" s="10">
        <f t="shared" si="201"/>
        <v>42524.666666666664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2"/>
        <v>104.16666666666667</v>
      </c>
      <c r="O3228" s="6">
        <f t="shared" si="203"/>
        <v>59.523809523809526</v>
      </c>
      <c r="P3228" t="s">
        <v>8272</v>
      </c>
      <c r="Q3228" t="s">
        <v>8273</v>
      </c>
      <c r="R3228" s="10">
        <f t="shared" si="200"/>
        <v>42277.375138888885</v>
      </c>
      <c r="S3228" s="10">
        <f t="shared" si="201"/>
        <v>42307.375138888885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2"/>
        <v>125</v>
      </c>
      <c r="O3229" s="6">
        <f t="shared" si="203"/>
        <v>50</v>
      </c>
      <c r="P3229" t="s">
        <v>8272</v>
      </c>
      <c r="Q3229" t="s">
        <v>8273</v>
      </c>
      <c r="R3229" s="10">
        <f t="shared" si="200"/>
        <v>42722.674027777779</v>
      </c>
      <c r="S3229" s="10">
        <f t="shared" si="201"/>
        <v>42752.674027777779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2"/>
        <v>102.34285714285714</v>
      </c>
      <c r="O3230" s="6">
        <f t="shared" si="203"/>
        <v>193.62162162162161</v>
      </c>
      <c r="P3230" t="s">
        <v>8272</v>
      </c>
      <c r="Q3230" t="s">
        <v>8273</v>
      </c>
      <c r="R3230" s="10">
        <f t="shared" si="200"/>
        <v>42323.500972222224</v>
      </c>
      <c r="S3230" s="10">
        <f t="shared" si="201"/>
        <v>42354.999305555553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2"/>
        <v>107.86500000000001</v>
      </c>
      <c r="O3231" s="6">
        <f t="shared" si="203"/>
        <v>106.79702970297029</v>
      </c>
      <c r="P3231" t="s">
        <v>8272</v>
      </c>
      <c r="Q3231" t="s">
        <v>8273</v>
      </c>
      <c r="R3231" s="10">
        <f t="shared" si="200"/>
        <v>41933.083310185182</v>
      </c>
      <c r="S3231" s="10">
        <f t="shared" si="201"/>
        <v>41963.124976851854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2"/>
        <v>109.88461538461539</v>
      </c>
      <c r="O3232" s="6">
        <f t="shared" si="203"/>
        <v>77.21621621621621</v>
      </c>
      <c r="P3232" t="s">
        <v>8272</v>
      </c>
      <c r="Q3232" t="s">
        <v>8273</v>
      </c>
      <c r="R3232" s="10">
        <f t="shared" si="200"/>
        <v>41897.959791666661</v>
      </c>
      <c r="S3232" s="10">
        <f t="shared" si="201"/>
        <v>41912.957638888889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2"/>
        <v>161</v>
      </c>
      <c r="O3233" s="6">
        <f t="shared" si="203"/>
        <v>57.5</v>
      </c>
      <c r="P3233" t="s">
        <v>8272</v>
      </c>
      <c r="Q3233" t="s">
        <v>8273</v>
      </c>
      <c r="R3233" s="10">
        <f t="shared" si="200"/>
        <v>42446.735497685186</v>
      </c>
      <c r="S3233" s="10">
        <f t="shared" si="201"/>
        <v>42476.735497685186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2"/>
        <v>131.20000000000002</v>
      </c>
      <c r="O3234" s="6">
        <f t="shared" si="203"/>
        <v>50.46153846153846</v>
      </c>
      <c r="P3234" t="s">
        <v>8272</v>
      </c>
      <c r="Q3234" t="s">
        <v>8273</v>
      </c>
      <c r="R3234" s="10">
        <f t="shared" si="200"/>
        <v>42463.605520833335</v>
      </c>
      <c r="S3234" s="10">
        <f t="shared" si="201"/>
        <v>42493.957638888889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2"/>
        <v>118.8</v>
      </c>
      <c r="O3235" s="6">
        <f t="shared" si="203"/>
        <v>97.377049180327873</v>
      </c>
      <c r="P3235" t="s">
        <v>8272</v>
      </c>
      <c r="Q3235" t="s">
        <v>8273</v>
      </c>
      <c r="R3235" s="10">
        <f t="shared" si="200"/>
        <v>42766.596701388888</v>
      </c>
      <c r="S3235" s="10">
        <f t="shared" si="201"/>
        <v>42796.596701388888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2"/>
        <v>100.39275000000001</v>
      </c>
      <c r="O3236" s="6">
        <f t="shared" si="203"/>
        <v>34.91921739130435</v>
      </c>
      <c r="P3236" t="s">
        <v>8272</v>
      </c>
      <c r="Q3236" t="s">
        <v>8273</v>
      </c>
      <c r="R3236" s="10">
        <f t="shared" si="200"/>
        <v>42734.581111111103</v>
      </c>
      <c r="S3236" s="10">
        <f t="shared" si="201"/>
        <v>42767.771527777775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2"/>
        <v>103.20666666666666</v>
      </c>
      <c r="O3237" s="6">
        <f t="shared" si="203"/>
        <v>85.530386740331494</v>
      </c>
      <c r="P3237" t="s">
        <v>8272</v>
      </c>
      <c r="Q3237" t="s">
        <v>8273</v>
      </c>
      <c r="R3237" s="10">
        <f t="shared" si="200"/>
        <v>42522.139479166661</v>
      </c>
      <c r="S3237" s="10">
        <f t="shared" si="201"/>
        <v>42552.139479166661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2"/>
        <v>100.6</v>
      </c>
      <c r="O3238" s="6">
        <f t="shared" si="203"/>
        <v>182.90909090909091</v>
      </c>
      <c r="P3238" t="s">
        <v>8272</v>
      </c>
      <c r="Q3238" t="s">
        <v>8273</v>
      </c>
      <c r="R3238" s="10">
        <f t="shared" si="200"/>
        <v>42702.708715277775</v>
      </c>
      <c r="S3238" s="10">
        <f t="shared" si="201"/>
        <v>42732.708715277775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2"/>
        <v>100.78754285714287</v>
      </c>
      <c r="O3239" s="6">
        <f t="shared" si="203"/>
        <v>131.13620817843866</v>
      </c>
      <c r="P3239" t="s">
        <v>8272</v>
      </c>
      <c r="Q3239" t="s">
        <v>8273</v>
      </c>
      <c r="R3239" s="10">
        <f t="shared" si="200"/>
        <v>42252.266018518516</v>
      </c>
      <c r="S3239" s="10">
        <f t="shared" si="201"/>
        <v>42275.957638888889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2"/>
        <v>112.32142857142857</v>
      </c>
      <c r="O3240" s="6">
        <f t="shared" si="203"/>
        <v>39.810126582278478</v>
      </c>
      <c r="P3240" t="s">
        <v>8272</v>
      </c>
      <c r="Q3240" t="s">
        <v>8273</v>
      </c>
      <c r="R3240" s="10">
        <f t="shared" si="200"/>
        <v>42156.302060185182</v>
      </c>
      <c r="S3240" s="10">
        <f t="shared" si="201"/>
        <v>42186.302060185182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2"/>
        <v>105.91914022517912</v>
      </c>
      <c r="O3241" s="6">
        <f t="shared" si="203"/>
        <v>59.701730769230764</v>
      </c>
      <c r="P3241" t="s">
        <v>8272</v>
      </c>
      <c r="Q3241" t="s">
        <v>8273</v>
      </c>
      <c r="R3241" s="10">
        <f t="shared" si="200"/>
        <v>42277.880706018514</v>
      </c>
      <c r="S3241" s="10">
        <f t="shared" si="201"/>
        <v>42302.790972222218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2"/>
        <v>100.56666666666668</v>
      </c>
      <c r="O3242" s="6">
        <f t="shared" si="203"/>
        <v>88.735294117647058</v>
      </c>
      <c r="P3242" t="s">
        <v>8272</v>
      </c>
      <c r="Q3242" t="s">
        <v>8273</v>
      </c>
      <c r="R3242" s="10">
        <f t="shared" si="200"/>
        <v>42754.485509259255</v>
      </c>
      <c r="S3242" s="10">
        <f t="shared" si="201"/>
        <v>42782.749999999993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2"/>
        <v>115.30588235294117</v>
      </c>
      <c r="O3243" s="6">
        <f t="shared" si="203"/>
        <v>58.688622754491021</v>
      </c>
      <c r="P3243" t="s">
        <v>8272</v>
      </c>
      <c r="Q3243" t="s">
        <v>8273</v>
      </c>
      <c r="R3243" s="10">
        <f t="shared" si="200"/>
        <v>41893.116550925923</v>
      </c>
      <c r="S3243" s="10">
        <f t="shared" si="201"/>
        <v>41926.082638888889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2"/>
        <v>127.30419999999999</v>
      </c>
      <c r="O3244" s="6">
        <f t="shared" si="203"/>
        <v>69.56513661202186</v>
      </c>
      <c r="P3244" t="s">
        <v>8272</v>
      </c>
      <c r="Q3244" t="s">
        <v>8273</v>
      </c>
      <c r="R3244" s="10">
        <f t="shared" si="200"/>
        <v>41871.547361111108</v>
      </c>
      <c r="S3244" s="10">
        <f t="shared" si="201"/>
        <v>41901.547361111108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2"/>
        <v>102.83750000000001</v>
      </c>
      <c r="O3245" s="6">
        <f t="shared" si="203"/>
        <v>115.87323943661971</v>
      </c>
      <c r="P3245" t="s">
        <v>8272</v>
      </c>
      <c r="Q3245" t="s">
        <v>8273</v>
      </c>
      <c r="R3245" s="10">
        <f t="shared" si="200"/>
        <v>42261.888449074067</v>
      </c>
      <c r="S3245" s="10">
        <f t="shared" si="201"/>
        <v>42285.791666666664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2"/>
        <v>102.9375</v>
      </c>
      <c r="O3246" s="6">
        <f t="shared" si="203"/>
        <v>23.869565217391305</v>
      </c>
      <c r="P3246" t="s">
        <v>8272</v>
      </c>
      <c r="Q3246" t="s">
        <v>8273</v>
      </c>
      <c r="R3246" s="10">
        <f t="shared" si="200"/>
        <v>42675.485902777778</v>
      </c>
      <c r="S3246" s="10">
        <f t="shared" si="201"/>
        <v>42705.527569444443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2"/>
        <v>104.3047619047619</v>
      </c>
      <c r="O3247" s="6">
        <f t="shared" si="203"/>
        <v>81.125925925925927</v>
      </c>
      <c r="P3247" t="s">
        <v>8272</v>
      </c>
      <c r="Q3247" t="s">
        <v>8273</v>
      </c>
      <c r="R3247" s="10">
        <f t="shared" si="200"/>
        <v>42135.391874999994</v>
      </c>
      <c r="S3247" s="10">
        <f t="shared" si="201"/>
        <v>42166.874999999993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2"/>
        <v>111.22000000000001</v>
      </c>
      <c r="O3248" s="6">
        <f t="shared" si="203"/>
        <v>57.626943005181346</v>
      </c>
      <c r="P3248" t="s">
        <v>8272</v>
      </c>
      <c r="Q3248" t="s">
        <v>8273</v>
      </c>
      <c r="R3248" s="10">
        <f t="shared" si="200"/>
        <v>42230.263888888883</v>
      </c>
      <c r="S3248" s="10">
        <f t="shared" si="201"/>
        <v>42258.957638888889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2"/>
        <v>105.86</v>
      </c>
      <c r="O3249" s="6">
        <f t="shared" si="203"/>
        <v>46.429824561403507</v>
      </c>
      <c r="P3249" t="s">
        <v>8272</v>
      </c>
      <c r="Q3249" t="s">
        <v>8273</v>
      </c>
      <c r="R3249" s="10">
        <f t="shared" si="200"/>
        <v>42167.22583333333</v>
      </c>
      <c r="S3249" s="10">
        <f t="shared" si="201"/>
        <v>42197.22583333333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2"/>
        <v>100.79166666666666</v>
      </c>
      <c r="O3250" s="6">
        <f t="shared" si="203"/>
        <v>60.475000000000001</v>
      </c>
      <c r="P3250" t="s">
        <v>8272</v>
      </c>
      <c r="Q3250" t="s">
        <v>8273</v>
      </c>
      <c r="R3250" s="10">
        <f t="shared" si="200"/>
        <v>42068.68005787037</v>
      </c>
      <c r="S3250" s="10">
        <f t="shared" si="201"/>
        <v>42098.638391203705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2"/>
        <v>104.92727272727274</v>
      </c>
      <c r="O3251" s="6">
        <f t="shared" si="203"/>
        <v>65.579545454545453</v>
      </c>
      <c r="P3251" t="s">
        <v>8272</v>
      </c>
      <c r="Q3251" t="s">
        <v>8273</v>
      </c>
      <c r="R3251" s="10">
        <f t="shared" si="200"/>
        <v>42145.538356481477</v>
      </c>
      <c r="S3251" s="10">
        <f t="shared" si="201"/>
        <v>42175.538356481477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2"/>
        <v>101.55199999999999</v>
      </c>
      <c r="O3252" s="6">
        <f t="shared" si="203"/>
        <v>119.1924882629108</v>
      </c>
      <c r="P3252" t="s">
        <v>8272</v>
      </c>
      <c r="Q3252" t="s">
        <v>8273</v>
      </c>
      <c r="R3252" s="10">
        <f t="shared" si="200"/>
        <v>41918.533842592587</v>
      </c>
      <c r="S3252" s="10">
        <f t="shared" si="201"/>
        <v>41948.575509259259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2"/>
        <v>110.73333333333333</v>
      </c>
      <c r="O3253" s="6">
        <f t="shared" si="203"/>
        <v>83.05</v>
      </c>
      <c r="P3253" t="s">
        <v>8272</v>
      </c>
      <c r="Q3253" t="s">
        <v>8273</v>
      </c>
      <c r="R3253" s="10">
        <f t="shared" si="200"/>
        <v>42146.52275462963</v>
      </c>
      <c r="S3253" s="10">
        <f t="shared" si="201"/>
        <v>42176.52275462963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2"/>
        <v>127.82222222222221</v>
      </c>
      <c r="O3254" s="6">
        <f t="shared" si="203"/>
        <v>57.52</v>
      </c>
      <c r="P3254" t="s">
        <v>8272</v>
      </c>
      <c r="Q3254" t="s">
        <v>8273</v>
      </c>
      <c r="R3254" s="10">
        <f t="shared" si="200"/>
        <v>42590.264351851853</v>
      </c>
      <c r="S3254" s="10">
        <f t="shared" si="201"/>
        <v>42620.264351851853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2"/>
        <v>101.82500000000002</v>
      </c>
      <c r="O3255" s="6">
        <f t="shared" si="203"/>
        <v>177.08695652173913</v>
      </c>
      <c r="P3255" t="s">
        <v>8272</v>
      </c>
      <c r="Q3255" t="s">
        <v>8273</v>
      </c>
      <c r="R3255" s="10">
        <f t="shared" si="200"/>
        <v>42602.368379629632</v>
      </c>
      <c r="S3255" s="10">
        <f t="shared" si="201"/>
        <v>42620.947916666664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2"/>
        <v>101.25769230769231</v>
      </c>
      <c r="O3256" s="6">
        <f t="shared" si="203"/>
        <v>70.771505376344081</v>
      </c>
      <c r="P3256" t="s">
        <v>8272</v>
      </c>
      <c r="Q3256" t="s">
        <v>8273</v>
      </c>
      <c r="R3256" s="10">
        <f t="shared" si="200"/>
        <v>42058.877418981479</v>
      </c>
      <c r="S3256" s="10">
        <f t="shared" si="201"/>
        <v>42088.835752314808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2"/>
        <v>175</v>
      </c>
      <c r="O3257" s="6">
        <f t="shared" si="203"/>
        <v>29.166666666666668</v>
      </c>
      <c r="P3257" t="s">
        <v>8272</v>
      </c>
      <c r="Q3257" t="s">
        <v>8273</v>
      </c>
      <c r="R3257" s="10">
        <f t="shared" si="200"/>
        <v>41889.559895833328</v>
      </c>
      <c r="S3257" s="10">
        <f t="shared" si="201"/>
        <v>41919.559895833328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2"/>
        <v>128.06</v>
      </c>
      <c r="O3258" s="6">
        <f t="shared" si="203"/>
        <v>72.76136363636364</v>
      </c>
      <c r="P3258" t="s">
        <v>8272</v>
      </c>
      <c r="Q3258" t="s">
        <v>8273</v>
      </c>
      <c r="R3258" s="10">
        <f t="shared" si="200"/>
        <v>42144.365474537037</v>
      </c>
      <c r="S3258" s="10">
        <f t="shared" si="201"/>
        <v>42165.957638888889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2"/>
        <v>106.29949999999999</v>
      </c>
      <c r="O3259" s="6">
        <f t="shared" si="203"/>
        <v>51.853414634146333</v>
      </c>
      <c r="P3259" t="s">
        <v>8272</v>
      </c>
      <c r="Q3259" t="s">
        <v>8273</v>
      </c>
      <c r="R3259" s="10">
        <f t="shared" si="200"/>
        <v>42758.351296296292</v>
      </c>
      <c r="S3259" s="10">
        <f t="shared" si="201"/>
        <v>42788.351296296292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2"/>
        <v>105.21428571428571</v>
      </c>
      <c r="O3260" s="6">
        <f t="shared" si="203"/>
        <v>98.2</v>
      </c>
      <c r="P3260" t="s">
        <v>8272</v>
      </c>
      <c r="Q3260" t="s">
        <v>8273</v>
      </c>
      <c r="R3260" s="10">
        <f t="shared" si="200"/>
        <v>41982.678946759253</v>
      </c>
      <c r="S3260" s="10">
        <f t="shared" si="201"/>
        <v>42012.678946759253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2"/>
        <v>106.16782608695652</v>
      </c>
      <c r="O3261" s="6">
        <f t="shared" si="203"/>
        <v>251.7381443298969</v>
      </c>
      <c r="P3261" t="s">
        <v>8272</v>
      </c>
      <c r="Q3261" t="s">
        <v>8273</v>
      </c>
      <c r="R3261" s="10">
        <f t="shared" si="200"/>
        <v>42614.552604166667</v>
      </c>
      <c r="S3261" s="10">
        <f t="shared" si="201"/>
        <v>42643.957638888889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2"/>
        <v>109.24000000000001</v>
      </c>
      <c r="O3262" s="6">
        <f t="shared" si="203"/>
        <v>74.821917808219183</v>
      </c>
      <c r="P3262" t="s">
        <v>8272</v>
      </c>
      <c r="Q3262" t="s">
        <v>8273</v>
      </c>
      <c r="R3262" s="10">
        <f t="shared" si="200"/>
        <v>42303.464328703696</v>
      </c>
      <c r="S3262" s="10">
        <f t="shared" si="201"/>
        <v>42338.505995370368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2"/>
        <v>100.45454545454547</v>
      </c>
      <c r="O3263" s="6">
        <f t="shared" si="203"/>
        <v>67.65306122448979</v>
      </c>
      <c r="P3263" t="s">
        <v>8272</v>
      </c>
      <c r="Q3263" t="s">
        <v>8273</v>
      </c>
      <c r="R3263" s="10">
        <f t="shared" si="200"/>
        <v>42171.517083333332</v>
      </c>
      <c r="S3263" s="10">
        <f t="shared" si="201"/>
        <v>42201.517083333332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2"/>
        <v>103.04098360655738</v>
      </c>
      <c r="O3264" s="6">
        <f t="shared" si="203"/>
        <v>93.81343283582089</v>
      </c>
      <c r="P3264" t="s">
        <v>8272</v>
      </c>
      <c r="Q3264" t="s">
        <v>8273</v>
      </c>
      <c r="R3264" s="10">
        <f t="shared" si="200"/>
        <v>41964.107199074067</v>
      </c>
      <c r="S3264" s="10">
        <f t="shared" si="201"/>
        <v>41994.958333333336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2"/>
        <v>112.1664</v>
      </c>
      <c r="O3265" s="6">
        <f t="shared" si="203"/>
        <v>41.237647058823526</v>
      </c>
      <c r="P3265" t="s">
        <v>8272</v>
      </c>
      <c r="Q3265" t="s">
        <v>8273</v>
      </c>
      <c r="R3265" s="10">
        <f t="shared" si="200"/>
        <v>42284.30773148148</v>
      </c>
      <c r="S3265" s="10">
        <f t="shared" si="201"/>
        <v>42307.666666666664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2"/>
        <v>103</v>
      </c>
      <c r="O3266" s="6">
        <f t="shared" si="203"/>
        <v>52.551020408163268</v>
      </c>
      <c r="P3266" t="s">
        <v>8272</v>
      </c>
      <c r="Q3266" t="s">
        <v>8273</v>
      </c>
      <c r="R3266" s="10">
        <f t="shared" ref="R3266:R3329" si="204">(J3266/86400)+25569+(-5/24)</f>
        <v>42016.591874999998</v>
      </c>
      <c r="S3266" s="10">
        <f t="shared" ref="S3266:S3329" si="205">(I3266/86400)+25569+(-5/24)</f>
        <v>42032.708333333336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6">E3267/D3267*100</f>
        <v>164</v>
      </c>
      <c r="O3267" s="6">
        <f t="shared" ref="O3267:O3330" si="207">E3267/L3267</f>
        <v>70.285714285714292</v>
      </c>
      <c r="P3267" t="s">
        <v>8272</v>
      </c>
      <c r="Q3267" t="s">
        <v>8273</v>
      </c>
      <c r="R3267" s="10">
        <f t="shared" si="204"/>
        <v>42311.503645833327</v>
      </c>
      <c r="S3267" s="10">
        <f t="shared" si="205"/>
        <v>42341.499999999993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6"/>
        <v>131.28333333333333</v>
      </c>
      <c r="O3268" s="6">
        <f t="shared" si="207"/>
        <v>48.325153374233132</v>
      </c>
      <c r="P3268" t="s">
        <v>8272</v>
      </c>
      <c r="Q3268" t="s">
        <v>8273</v>
      </c>
      <c r="R3268" s="10">
        <f t="shared" si="204"/>
        <v>42136.327800925923</v>
      </c>
      <c r="S3268" s="10">
        <f t="shared" si="205"/>
        <v>42167.666666666664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6"/>
        <v>102.1</v>
      </c>
      <c r="O3269" s="6">
        <f t="shared" si="207"/>
        <v>53.177083333333336</v>
      </c>
      <c r="P3269" t="s">
        <v>8272</v>
      </c>
      <c r="Q3269" t="s">
        <v>8273</v>
      </c>
      <c r="R3269" s="10">
        <f t="shared" si="204"/>
        <v>42172.549305555549</v>
      </c>
      <c r="S3269" s="10">
        <f t="shared" si="205"/>
        <v>42202.549305555549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6"/>
        <v>128</v>
      </c>
      <c r="O3270" s="6">
        <f t="shared" si="207"/>
        <v>60.952380952380949</v>
      </c>
      <c r="P3270" t="s">
        <v>8272</v>
      </c>
      <c r="Q3270" t="s">
        <v>8273</v>
      </c>
      <c r="R3270" s="10">
        <f t="shared" si="204"/>
        <v>42590.695925925924</v>
      </c>
      <c r="S3270" s="10">
        <f t="shared" si="205"/>
        <v>42606.695925925924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6"/>
        <v>101.49999999999999</v>
      </c>
      <c r="O3271" s="6">
        <f t="shared" si="207"/>
        <v>116</v>
      </c>
      <c r="P3271" t="s">
        <v>8272</v>
      </c>
      <c r="Q3271" t="s">
        <v>8273</v>
      </c>
      <c r="R3271" s="10">
        <f t="shared" si="204"/>
        <v>42137.187465277777</v>
      </c>
      <c r="S3271" s="10">
        <f t="shared" si="205"/>
        <v>42171.249999999993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6"/>
        <v>101.66666666666666</v>
      </c>
      <c r="O3272" s="6">
        <f t="shared" si="207"/>
        <v>61</v>
      </c>
      <c r="P3272" t="s">
        <v>8272</v>
      </c>
      <c r="Q3272" t="s">
        <v>8273</v>
      </c>
      <c r="R3272" s="10">
        <f t="shared" si="204"/>
        <v>42167.324826388889</v>
      </c>
      <c r="S3272" s="10">
        <f t="shared" si="205"/>
        <v>42197.324826388889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6"/>
        <v>130</v>
      </c>
      <c r="O3273" s="6">
        <f t="shared" si="207"/>
        <v>38.235294117647058</v>
      </c>
      <c r="P3273" t="s">
        <v>8272</v>
      </c>
      <c r="Q3273" t="s">
        <v>8273</v>
      </c>
      <c r="R3273" s="10">
        <f t="shared" si="204"/>
        <v>41915.22887731481</v>
      </c>
      <c r="S3273" s="10">
        <f t="shared" si="205"/>
        <v>41945.270543981482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6"/>
        <v>154.43</v>
      </c>
      <c r="O3274" s="6">
        <f t="shared" si="207"/>
        <v>106.50344827586207</v>
      </c>
      <c r="P3274" t="s">
        <v>8272</v>
      </c>
      <c r="Q3274" t="s">
        <v>8273</v>
      </c>
      <c r="R3274" s="10">
        <f t="shared" si="204"/>
        <v>42284.291770833333</v>
      </c>
      <c r="S3274" s="10">
        <f t="shared" si="205"/>
        <v>42314.333437499998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6"/>
        <v>107.4</v>
      </c>
      <c r="O3275" s="6">
        <f t="shared" si="207"/>
        <v>204.57142857142858</v>
      </c>
      <c r="P3275" t="s">
        <v>8272</v>
      </c>
      <c r="Q3275" t="s">
        <v>8273</v>
      </c>
      <c r="R3275" s="10">
        <f t="shared" si="204"/>
        <v>42611.5930787037</v>
      </c>
      <c r="S3275" s="10">
        <f t="shared" si="205"/>
        <v>42627.583333333336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6"/>
        <v>101.32258064516128</v>
      </c>
      <c r="O3276" s="6">
        <f t="shared" si="207"/>
        <v>54.912587412587413</v>
      </c>
      <c r="P3276" t="s">
        <v>8272</v>
      </c>
      <c r="Q3276" t="s">
        <v>8273</v>
      </c>
      <c r="R3276" s="10">
        <f t="shared" si="204"/>
        <v>42400.496203703697</v>
      </c>
      <c r="S3276" s="10">
        <f t="shared" si="205"/>
        <v>42444.666666666664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6"/>
        <v>100.27777777777777</v>
      </c>
      <c r="O3277" s="6">
        <f t="shared" si="207"/>
        <v>150.41666666666666</v>
      </c>
      <c r="P3277" t="s">
        <v>8272</v>
      </c>
      <c r="Q3277" t="s">
        <v>8273</v>
      </c>
      <c r="R3277" s="10">
        <f t="shared" si="204"/>
        <v>42017.672118055554</v>
      </c>
      <c r="S3277" s="10">
        <f t="shared" si="205"/>
        <v>42043.979166666664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6"/>
        <v>116.84444444444443</v>
      </c>
      <c r="O3278" s="6">
        <f t="shared" si="207"/>
        <v>52.58</v>
      </c>
      <c r="P3278" t="s">
        <v>8272</v>
      </c>
      <c r="Q3278" t="s">
        <v>8273</v>
      </c>
      <c r="R3278" s="10">
        <f t="shared" si="204"/>
        <v>42426.741655092592</v>
      </c>
      <c r="S3278" s="10">
        <f t="shared" si="205"/>
        <v>42460.957638888889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6"/>
        <v>108.60000000000001</v>
      </c>
      <c r="O3279" s="6">
        <f t="shared" si="207"/>
        <v>54.3</v>
      </c>
      <c r="P3279" t="s">
        <v>8272</v>
      </c>
      <c r="Q3279" t="s">
        <v>8273</v>
      </c>
      <c r="R3279" s="10">
        <f t="shared" si="204"/>
        <v>41931.474606481475</v>
      </c>
      <c r="S3279" s="10">
        <f t="shared" si="205"/>
        <v>41961.516273148147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6"/>
        <v>103.4</v>
      </c>
      <c r="O3280" s="6">
        <f t="shared" si="207"/>
        <v>76.029411764705884</v>
      </c>
      <c r="P3280" t="s">
        <v>8272</v>
      </c>
      <c r="Q3280" t="s">
        <v>8273</v>
      </c>
      <c r="R3280" s="10">
        <f t="shared" si="204"/>
        <v>42124.640081018515</v>
      </c>
      <c r="S3280" s="10">
        <f t="shared" si="205"/>
        <v>42154.640081018515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6"/>
        <v>114.27586206896552</v>
      </c>
      <c r="O3281" s="6">
        <f t="shared" si="207"/>
        <v>105.2063492063492</v>
      </c>
      <c r="P3281" t="s">
        <v>8272</v>
      </c>
      <c r="Q3281" t="s">
        <v>8273</v>
      </c>
      <c r="R3281" s="10">
        <f t="shared" si="204"/>
        <v>42430.894201388888</v>
      </c>
      <c r="S3281" s="10">
        <f t="shared" si="205"/>
        <v>42460.852534722224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6"/>
        <v>103</v>
      </c>
      <c r="O3282" s="6">
        <f t="shared" si="207"/>
        <v>68.666666666666671</v>
      </c>
      <c r="P3282" t="s">
        <v>8272</v>
      </c>
      <c r="Q3282" t="s">
        <v>8273</v>
      </c>
      <c r="R3282" s="10">
        <f t="shared" si="204"/>
        <v>42121.548587962963</v>
      </c>
      <c r="S3282" s="10">
        <f t="shared" si="205"/>
        <v>42155.999999999993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6"/>
        <v>121.6</v>
      </c>
      <c r="O3283" s="6">
        <f t="shared" si="207"/>
        <v>129.36170212765958</v>
      </c>
      <c r="P3283" t="s">
        <v>8272</v>
      </c>
      <c r="Q3283" t="s">
        <v>8273</v>
      </c>
      <c r="R3283" s="10">
        <f t="shared" si="204"/>
        <v>42218.811400462961</v>
      </c>
      <c r="S3283" s="10">
        <f t="shared" si="205"/>
        <v>42248.811400462961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6"/>
        <v>102.6467741935484</v>
      </c>
      <c r="O3284" s="6">
        <f t="shared" si="207"/>
        <v>134.26371308016877</v>
      </c>
      <c r="P3284" t="s">
        <v>8272</v>
      </c>
      <c r="Q3284" t="s">
        <v>8273</v>
      </c>
      <c r="R3284" s="10">
        <f t="shared" si="204"/>
        <v>42444.985972222225</v>
      </c>
      <c r="S3284" s="10">
        <f t="shared" si="205"/>
        <v>42488.985972222225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6"/>
        <v>104.75000000000001</v>
      </c>
      <c r="O3285" s="6">
        <f t="shared" si="207"/>
        <v>17.829787234042552</v>
      </c>
      <c r="P3285" t="s">
        <v>8272</v>
      </c>
      <c r="Q3285" t="s">
        <v>8273</v>
      </c>
      <c r="R3285" s="10">
        <f t="shared" si="204"/>
        <v>42379.535856481474</v>
      </c>
      <c r="S3285" s="10">
        <f t="shared" si="205"/>
        <v>42410.666666666664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6"/>
        <v>101.6</v>
      </c>
      <c r="O3286" s="6">
        <f t="shared" si="207"/>
        <v>203.2</v>
      </c>
      <c r="P3286" t="s">
        <v>8272</v>
      </c>
      <c r="Q3286" t="s">
        <v>8273</v>
      </c>
      <c r="R3286" s="10">
        <f t="shared" si="204"/>
        <v>42380.676539351851</v>
      </c>
      <c r="S3286" s="10">
        <f t="shared" si="205"/>
        <v>42398.040972222218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6"/>
        <v>112.10242048409683</v>
      </c>
      <c r="O3287" s="6">
        <f t="shared" si="207"/>
        <v>69.18518518518519</v>
      </c>
      <c r="P3287" t="s">
        <v>8272</v>
      </c>
      <c r="Q3287" t="s">
        <v>8273</v>
      </c>
      <c r="R3287" s="10">
        <f t="shared" si="204"/>
        <v>42762.734097222223</v>
      </c>
      <c r="S3287" s="10">
        <f t="shared" si="205"/>
        <v>42793.999999999993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6"/>
        <v>101.76666666666667</v>
      </c>
      <c r="O3288" s="6">
        <f t="shared" si="207"/>
        <v>125.12295081967213</v>
      </c>
      <c r="P3288" t="s">
        <v>8272</v>
      </c>
      <c r="Q3288" t="s">
        <v>8273</v>
      </c>
      <c r="R3288" s="10">
        <f t="shared" si="204"/>
        <v>42567.631736111107</v>
      </c>
      <c r="S3288" s="10">
        <f t="shared" si="205"/>
        <v>42597.631736111107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6"/>
        <v>100</v>
      </c>
      <c r="O3289" s="6">
        <f t="shared" si="207"/>
        <v>73.529411764705884</v>
      </c>
      <c r="P3289" t="s">
        <v>8272</v>
      </c>
      <c r="Q3289" t="s">
        <v>8273</v>
      </c>
      <c r="R3289" s="10">
        <f t="shared" si="204"/>
        <v>42311.541990740741</v>
      </c>
      <c r="S3289" s="10">
        <f t="shared" si="205"/>
        <v>42336.541990740741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6"/>
        <v>100.26489999999998</v>
      </c>
      <c r="O3290" s="6">
        <f t="shared" si="207"/>
        <v>48.437149758454105</v>
      </c>
      <c r="P3290" t="s">
        <v>8272</v>
      </c>
      <c r="Q3290" t="s">
        <v>8273</v>
      </c>
      <c r="R3290" s="10">
        <f t="shared" si="204"/>
        <v>42505.566145833327</v>
      </c>
      <c r="S3290" s="10">
        <f t="shared" si="205"/>
        <v>42541.749999999993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6"/>
        <v>133.04200000000003</v>
      </c>
      <c r="O3291" s="6">
        <f t="shared" si="207"/>
        <v>26.608400000000003</v>
      </c>
      <c r="P3291" t="s">
        <v>8272</v>
      </c>
      <c r="Q3291" t="s">
        <v>8273</v>
      </c>
      <c r="R3291" s="10">
        <f t="shared" si="204"/>
        <v>42758.159745370365</v>
      </c>
      <c r="S3291" s="10">
        <f t="shared" si="205"/>
        <v>42786.159745370365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6"/>
        <v>121.2</v>
      </c>
      <c r="O3292" s="6">
        <f t="shared" si="207"/>
        <v>33.666666666666664</v>
      </c>
      <c r="P3292" t="s">
        <v>8272</v>
      </c>
      <c r="Q3292" t="s">
        <v>8273</v>
      </c>
      <c r="R3292" s="10">
        <f t="shared" si="204"/>
        <v>42775.306608796294</v>
      </c>
      <c r="S3292" s="10">
        <f t="shared" si="205"/>
        <v>42805.306608796294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6"/>
        <v>113.99999999999999</v>
      </c>
      <c r="O3293" s="6">
        <f t="shared" si="207"/>
        <v>40.714285714285715</v>
      </c>
      <c r="P3293" t="s">
        <v>8272</v>
      </c>
      <c r="Q3293" t="s">
        <v>8273</v>
      </c>
      <c r="R3293" s="10">
        <f t="shared" si="204"/>
        <v>42232.494212962956</v>
      </c>
      <c r="S3293" s="10">
        <f t="shared" si="205"/>
        <v>42263.957638888889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6"/>
        <v>286.13861386138615</v>
      </c>
      <c r="O3294" s="6">
        <f t="shared" si="207"/>
        <v>19.266666666666666</v>
      </c>
      <c r="P3294" t="s">
        <v>8272</v>
      </c>
      <c r="Q3294" t="s">
        <v>8273</v>
      </c>
      <c r="R3294" s="10">
        <f t="shared" si="204"/>
        <v>42282.561898148146</v>
      </c>
      <c r="S3294" s="10">
        <f t="shared" si="205"/>
        <v>42342.603564814817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6"/>
        <v>170.44444444444446</v>
      </c>
      <c r="O3295" s="6">
        <f t="shared" si="207"/>
        <v>84.285714285714292</v>
      </c>
      <c r="P3295" t="s">
        <v>8272</v>
      </c>
      <c r="Q3295" t="s">
        <v>8273</v>
      </c>
      <c r="R3295" s="10">
        <f t="shared" si="204"/>
        <v>42768.217037037037</v>
      </c>
      <c r="S3295" s="10">
        <f t="shared" si="205"/>
        <v>42798.217037037037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6"/>
        <v>118.33333333333333</v>
      </c>
      <c r="O3296" s="6">
        <f t="shared" si="207"/>
        <v>29.583333333333332</v>
      </c>
      <c r="P3296" t="s">
        <v>8272</v>
      </c>
      <c r="Q3296" t="s">
        <v>8273</v>
      </c>
      <c r="R3296" s="10">
        <f t="shared" si="204"/>
        <v>42141.33280092592</v>
      </c>
      <c r="S3296" s="10">
        <f t="shared" si="205"/>
        <v>42171.33280092592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6"/>
        <v>102.85857142857142</v>
      </c>
      <c r="O3297" s="6">
        <f t="shared" si="207"/>
        <v>26.667037037037037</v>
      </c>
      <c r="P3297" t="s">
        <v>8272</v>
      </c>
      <c r="Q3297" t="s">
        <v>8273</v>
      </c>
      <c r="R3297" s="10">
        <f t="shared" si="204"/>
        <v>42609.234131944446</v>
      </c>
      <c r="S3297" s="10">
        <f t="shared" si="205"/>
        <v>42639.234131944446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6"/>
        <v>144.06666666666666</v>
      </c>
      <c r="O3298" s="6">
        <f t="shared" si="207"/>
        <v>45.978723404255319</v>
      </c>
      <c r="P3298" t="s">
        <v>8272</v>
      </c>
      <c r="Q3298" t="s">
        <v>8273</v>
      </c>
      <c r="R3298" s="10">
        <f t="shared" si="204"/>
        <v>42309.54828703704</v>
      </c>
      <c r="S3298" s="10">
        <f t="shared" si="205"/>
        <v>42330.708333333336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6"/>
        <v>100.07272727272726</v>
      </c>
      <c r="O3299" s="6">
        <f t="shared" si="207"/>
        <v>125.09090909090909</v>
      </c>
      <c r="P3299" t="s">
        <v>8272</v>
      </c>
      <c r="Q3299" t="s">
        <v>8273</v>
      </c>
      <c r="R3299" s="10">
        <f t="shared" si="204"/>
        <v>42193.563148148147</v>
      </c>
      <c r="S3299" s="10">
        <f t="shared" si="205"/>
        <v>42212.749305555553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6"/>
        <v>101.73</v>
      </c>
      <c r="O3300" s="6">
        <f t="shared" si="207"/>
        <v>141.29166666666666</v>
      </c>
      <c r="P3300" t="s">
        <v>8272</v>
      </c>
      <c r="Q3300" t="s">
        <v>8273</v>
      </c>
      <c r="R3300" s="10">
        <f t="shared" si="204"/>
        <v>42239.749629629623</v>
      </c>
      <c r="S3300" s="10">
        <f t="shared" si="205"/>
        <v>42259.791666666664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6"/>
        <v>116.19999999999999</v>
      </c>
      <c r="O3301" s="6">
        <f t="shared" si="207"/>
        <v>55.333333333333336</v>
      </c>
      <c r="P3301" t="s">
        <v>8272</v>
      </c>
      <c r="Q3301" t="s">
        <v>8273</v>
      </c>
      <c r="R3301" s="10">
        <f t="shared" si="204"/>
        <v>42261.709062499998</v>
      </c>
      <c r="S3301" s="10">
        <f t="shared" si="205"/>
        <v>42291.709062499998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6"/>
        <v>136.16666666666666</v>
      </c>
      <c r="O3302" s="6">
        <f t="shared" si="207"/>
        <v>46.420454545454547</v>
      </c>
      <c r="P3302" t="s">
        <v>8272</v>
      </c>
      <c r="Q3302" t="s">
        <v>8273</v>
      </c>
      <c r="R3302" s="10">
        <f t="shared" si="204"/>
        <v>42102.535439814812</v>
      </c>
      <c r="S3302" s="10">
        <f t="shared" si="205"/>
        <v>42123.535439814812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6"/>
        <v>133.46666666666667</v>
      </c>
      <c r="O3303" s="6">
        <f t="shared" si="207"/>
        <v>57.2</v>
      </c>
      <c r="P3303" t="s">
        <v>8272</v>
      </c>
      <c r="Q3303" t="s">
        <v>8273</v>
      </c>
      <c r="R3303" s="10">
        <f t="shared" si="204"/>
        <v>42538.527499999997</v>
      </c>
      <c r="S3303" s="10">
        <f t="shared" si="205"/>
        <v>42583.082638888889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6"/>
        <v>103.39285714285715</v>
      </c>
      <c r="O3304" s="6">
        <f t="shared" si="207"/>
        <v>173.7</v>
      </c>
      <c r="P3304" t="s">
        <v>8272</v>
      </c>
      <c r="Q3304" t="s">
        <v>8273</v>
      </c>
      <c r="R3304" s="10">
        <f t="shared" si="204"/>
        <v>42681.143240740734</v>
      </c>
      <c r="S3304" s="10">
        <f t="shared" si="205"/>
        <v>42711.143240740734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6"/>
        <v>115.88888888888889</v>
      </c>
      <c r="O3305" s="6">
        <f t="shared" si="207"/>
        <v>59.6</v>
      </c>
      <c r="P3305" t="s">
        <v>8272</v>
      </c>
      <c r="Q3305" t="s">
        <v>8273</v>
      </c>
      <c r="R3305" s="10">
        <f t="shared" si="204"/>
        <v>42056.443101851844</v>
      </c>
      <c r="S3305" s="10">
        <f t="shared" si="205"/>
        <v>42091.401435185187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6"/>
        <v>104.51666666666665</v>
      </c>
      <c r="O3306" s="6">
        <f t="shared" si="207"/>
        <v>89.585714285714289</v>
      </c>
      <c r="P3306" t="s">
        <v>8272</v>
      </c>
      <c r="Q3306" t="s">
        <v>8273</v>
      </c>
      <c r="R3306" s="10">
        <f t="shared" si="204"/>
        <v>42696.41611111111</v>
      </c>
      <c r="S3306" s="10">
        <f t="shared" si="205"/>
        <v>42726.41611111111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6"/>
        <v>102.02500000000001</v>
      </c>
      <c r="O3307" s="6">
        <f t="shared" si="207"/>
        <v>204.05</v>
      </c>
      <c r="P3307" t="s">
        <v>8272</v>
      </c>
      <c r="Q3307" t="s">
        <v>8273</v>
      </c>
      <c r="R3307" s="10">
        <f t="shared" si="204"/>
        <v>42186.647546296292</v>
      </c>
      <c r="S3307" s="10">
        <f t="shared" si="205"/>
        <v>42216.647546296292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6"/>
        <v>175.33333333333334</v>
      </c>
      <c r="O3308" s="6">
        <f t="shared" si="207"/>
        <v>48.703703703703702</v>
      </c>
      <c r="P3308" t="s">
        <v>8272</v>
      </c>
      <c r="Q3308" t="s">
        <v>8273</v>
      </c>
      <c r="R3308" s="10">
        <f t="shared" si="204"/>
        <v>42493.010902777773</v>
      </c>
      <c r="S3308" s="10">
        <f t="shared" si="205"/>
        <v>42530.916666666664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6"/>
        <v>106.67999999999999</v>
      </c>
      <c r="O3309" s="6">
        <f t="shared" si="207"/>
        <v>53.339999999999996</v>
      </c>
      <c r="P3309" t="s">
        <v>8272</v>
      </c>
      <c r="Q3309" t="s">
        <v>8273</v>
      </c>
      <c r="R3309" s="10">
        <f t="shared" si="204"/>
        <v>42474.848831018513</v>
      </c>
      <c r="S3309" s="10">
        <f t="shared" si="205"/>
        <v>42504.848831018513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6"/>
        <v>122.28571428571429</v>
      </c>
      <c r="O3310" s="6">
        <f t="shared" si="207"/>
        <v>75.087719298245617</v>
      </c>
      <c r="P3310" t="s">
        <v>8272</v>
      </c>
      <c r="Q3310" t="s">
        <v>8273</v>
      </c>
      <c r="R3310" s="10">
        <f t="shared" si="204"/>
        <v>42452.668576388889</v>
      </c>
      <c r="S3310" s="10">
        <f t="shared" si="205"/>
        <v>42473.668576388889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6"/>
        <v>159.42857142857144</v>
      </c>
      <c r="O3311" s="6">
        <f t="shared" si="207"/>
        <v>18</v>
      </c>
      <c r="P3311" t="s">
        <v>8272</v>
      </c>
      <c r="Q3311" t="s">
        <v>8273</v>
      </c>
      <c r="R3311" s="10">
        <f t="shared" si="204"/>
        <v>42628.441874999997</v>
      </c>
      <c r="S3311" s="10">
        <f t="shared" si="205"/>
        <v>42659.441874999997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6"/>
        <v>100.07692307692308</v>
      </c>
      <c r="O3312" s="6">
        <f t="shared" si="207"/>
        <v>209.83870967741936</v>
      </c>
      <c r="P3312" t="s">
        <v>8272</v>
      </c>
      <c r="Q3312" t="s">
        <v>8273</v>
      </c>
      <c r="R3312" s="10">
        <f t="shared" si="204"/>
        <v>42253.720196759255</v>
      </c>
      <c r="S3312" s="10">
        <f t="shared" si="205"/>
        <v>42283.720196759255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6"/>
        <v>109.84</v>
      </c>
      <c r="O3313" s="6">
        <f t="shared" si="207"/>
        <v>61.022222222222226</v>
      </c>
      <c r="P3313" t="s">
        <v>8272</v>
      </c>
      <c r="Q3313" t="s">
        <v>8273</v>
      </c>
      <c r="R3313" s="10">
        <f t="shared" si="204"/>
        <v>42264.083449074074</v>
      </c>
      <c r="S3313" s="10">
        <f t="shared" si="205"/>
        <v>42294.083449074074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6"/>
        <v>100.03999999999999</v>
      </c>
      <c r="O3314" s="6">
        <f t="shared" si="207"/>
        <v>61</v>
      </c>
      <c r="P3314" t="s">
        <v>8272</v>
      </c>
      <c r="Q3314" t="s">
        <v>8273</v>
      </c>
      <c r="R3314" s="10">
        <f t="shared" si="204"/>
        <v>42664.601226851846</v>
      </c>
      <c r="S3314" s="10">
        <f t="shared" si="205"/>
        <v>42685.708333333336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6"/>
        <v>116.05000000000001</v>
      </c>
      <c r="O3315" s="6">
        <f t="shared" si="207"/>
        <v>80.034482758620683</v>
      </c>
      <c r="P3315" t="s">
        <v>8272</v>
      </c>
      <c r="Q3315" t="s">
        <v>8273</v>
      </c>
      <c r="R3315" s="10">
        <f t="shared" si="204"/>
        <v>42382.036076388882</v>
      </c>
      <c r="S3315" s="10">
        <f t="shared" si="205"/>
        <v>42395.833333333336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6"/>
        <v>210.75</v>
      </c>
      <c r="O3316" s="6">
        <f t="shared" si="207"/>
        <v>29.068965517241381</v>
      </c>
      <c r="P3316" t="s">
        <v>8272</v>
      </c>
      <c r="Q3316" t="s">
        <v>8273</v>
      </c>
      <c r="R3316" s="10">
        <f t="shared" si="204"/>
        <v>42105.059155092589</v>
      </c>
      <c r="S3316" s="10">
        <f t="shared" si="205"/>
        <v>42132.628472222219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6"/>
        <v>110.00000000000001</v>
      </c>
      <c r="O3317" s="6">
        <f t="shared" si="207"/>
        <v>49.438202247191015</v>
      </c>
      <c r="P3317" t="s">
        <v>8272</v>
      </c>
      <c r="Q3317" t="s">
        <v>8273</v>
      </c>
      <c r="R3317" s="10">
        <f t="shared" si="204"/>
        <v>42466.09538194444</v>
      </c>
      <c r="S3317" s="10">
        <f t="shared" si="205"/>
        <v>42496.09538194444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6"/>
        <v>100.08673425918037</v>
      </c>
      <c r="O3318" s="6">
        <f t="shared" si="207"/>
        <v>93.977440000000001</v>
      </c>
      <c r="P3318" t="s">
        <v>8272</v>
      </c>
      <c r="Q3318" t="s">
        <v>8273</v>
      </c>
      <c r="R3318" s="10">
        <f t="shared" si="204"/>
        <v>41826.662905092591</v>
      </c>
      <c r="S3318" s="10">
        <f t="shared" si="205"/>
        <v>41859.370833333327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6"/>
        <v>106.19047619047619</v>
      </c>
      <c r="O3319" s="6">
        <f t="shared" si="207"/>
        <v>61.944444444444443</v>
      </c>
      <c r="P3319" t="s">
        <v>8272</v>
      </c>
      <c r="Q3319" t="s">
        <v>8273</v>
      </c>
      <c r="R3319" s="10">
        <f t="shared" si="204"/>
        <v>42498.831296296295</v>
      </c>
      <c r="S3319" s="10">
        <f t="shared" si="205"/>
        <v>42528.831296296295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6"/>
        <v>125.6</v>
      </c>
      <c r="O3320" s="6">
        <f t="shared" si="207"/>
        <v>78.5</v>
      </c>
      <c r="P3320" t="s">
        <v>8272</v>
      </c>
      <c r="Q3320" t="s">
        <v>8273</v>
      </c>
      <c r="R3320" s="10">
        <f t="shared" si="204"/>
        <v>42431.093668981477</v>
      </c>
      <c r="S3320" s="10">
        <f t="shared" si="205"/>
        <v>42470.895833333336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6"/>
        <v>108</v>
      </c>
      <c r="O3321" s="6">
        <f t="shared" si="207"/>
        <v>33.75</v>
      </c>
      <c r="P3321" t="s">
        <v>8272</v>
      </c>
      <c r="Q3321" t="s">
        <v>8273</v>
      </c>
      <c r="R3321" s="10">
        <f t="shared" si="204"/>
        <v>41990.377152777779</v>
      </c>
      <c r="S3321" s="10">
        <f t="shared" si="205"/>
        <v>42035.377152777779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6"/>
        <v>101</v>
      </c>
      <c r="O3322" s="6">
        <f t="shared" si="207"/>
        <v>66.44736842105263</v>
      </c>
      <c r="P3322" t="s">
        <v>8272</v>
      </c>
      <c r="Q3322" t="s">
        <v>8273</v>
      </c>
      <c r="R3322" s="10">
        <f t="shared" si="204"/>
        <v>42512.837465277778</v>
      </c>
      <c r="S3322" s="10">
        <f t="shared" si="205"/>
        <v>42542.837465277778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6"/>
        <v>107.4</v>
      </c>
      <c r="O3323" s="6">
        <f t="shared" si="207"/>
        <v>35.799999999999997</v>
      </c>
      <c r="P3323" t="s">
        <v>8272</v>
      </c>
      <c r="Q3323" t="s">
        <v>8273</v>
      </c>
      <c r="R3323" s="10">
        <f t="shared" si="204"/>
        <v>41913.891956018517</v>
      </c>
      <c r="S3323" s="10">
        <f t="shared" si="205"/>
        <v>41927.957638888889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6"/>
        <v>101.51515151515152</v>
      </c>
      <c r="O3324" s="6">
        <f t="shared" si="207"/>
        <v>145.65217391304347</v>
      </c>
      <c r="P3324" t="s">
        <v>8272</v>
      </c>
      <c r="Q3324" t="s">
        <v>8273</v>
      </c>
      <c r="R3324" s="10">
        <f t="shared" si="204"/>
        <v>42520.802037037036</v>
      </c>
      <c r="S3324" s="10">
        <f t="shared" si="205"/>
        <v>42542.954861111109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6"/>
        <v>125.89999999999999</v>
      </c>
      <c r="O3325" s="6">
        <f t="shared" si="207"/>
        <v>25.693877551020407</v>
      </c>
      <c r="P3325" t="s">
        <v>8272</v>
      </c>
      <c r="Q3325" t="s">
        <v>8273</v>
      </c>
      <c r="R3325" s="10">
        <f t="shared" si="204"/>
        <v>42608.157499999994</v>
      </c>
      <c r="S3325" s="10">
        <f t="shared" si="205"/>
        <v>42638.157499999994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6"/>
        <v>101.66666666666666</v>
      </c>
      <c r="O3326" s="6">
        <f t="shared" si="207"/>
        <v>152.5</v>
      </c>
      <c r="P3326" t="s">
        <v>8272</v>
      </c>
      <c r="Q3326" t="s">
        <v>8273</v>
      </c>
      <c r="R3326" s="10">
        <f t="shared" si="204"/>
        <v>42512.374884259254</v>
      </c>
      <c r="S3326" s="10">
        <f t="shared" si="205"/>
        <v>42526.374884259254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6"/>
        <v>112.5</v>
      </c>
      <c r="O3327" s="6">
        <f t="shared" si="207"/>
        <v>30</v>
      </c>
      <c r="P3327" t="s">
        <v>8272</v>
      </c>
      <c r="Q3327" t="s">
        <v>8273</v>
      </c>
      <c r="R3327" s="10">
        <f t="shared" si="204"/>
        <v>42064.577280092592</v>
      </c>
      <c r="S3327" s="10">
        <f t="shared" si="205"/>
        <v>42099.535613425927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6"/>
        <v>101.375</v>
      </c>
      <c r="O3328" s="6">
        <f t="shared" si="207"/>
        <v>142.28070175438597</v>
      </c>
      <c r="P3328" t="s">
        <v>8272</v>
      </c>
      <c r="Q3328" t="s">
        <v>8273</v>
      </c>
      <c r="R3328" s="10">
        <f t="shared" si="204"/>
        <v>42041.505844907406</v>
      </c>
      <c r="S3328" s="10">
        <f t="shared" si="205"/>
        <v>42071.464178240734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6"/>
        <v>101.25</v>
      </c>
      <c r="O3329" s="6">
        <f t="shared" si="207"/>
        <v>24.545454545454547</v>
      </c>
      <c r="P3329" t="s">
        <v>8272</v>
      </c>
      <c r="Q3329" t="s">
        <v>8273</v>
      </c>
      <c r="R3329" s="10">
        <f t="shared" si="204"/>
        <v>42468.166273148141</v>
      </c>
      <c r="S3329" s="10">
        <f t="shared" si="205"/>
        <v>42498.166273148141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6"/>
        <v>146.38888888888889</v>
      </c>
      <c r="O3330" s="6">
        <f t="shared" si="207"/>
        <v>292.77777777777777</v>
      </c>
      <c r="P3330" t="s">
        <v>8272</v>
      </c>
      <c r="Q3330" t="s">
        <v>8273</v>
      </c>
      <c r="R3330" s="10">
        <f t="shared" ref="R3330:R3393" si="208">(J3330/86400)+25569+(-5/24)</f>
        <v>41822.366701388884</v>
      </c>
      <c r="S3330" s="10">
        <f t="shared" ref="S3330:S3393" si="209">(I3330/86400)+25569+(-5/24)</f>
        <v>41824.833333333328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10">E3331/D3331*100</f>
        <v>116.8</v>
      </c>
      <c r="O3331" s="6">
        <f t="shared" ref="O3331:O3394" si="211">E3331/L3331</f>
        <v>44.92307692307692</v>
      </c>
      <c r="P3331" t="s">
        <v>8272</v>
      </c>
      <c r="Q3331" t="s">
        <v>8273</v>
      </c>
      <c r="R3331" s="10">
        <f t="shared" si="208"/>
        <v>41837.114675925921</v>
      </c>
      <c r="S3331" s="10">
        <f t="shared" si="209"/>
        <v>41847.75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10"/>
        <v>106.26666666666667</v>
      </c>
      <c r="O3332" s="6">
        <f t="shared" si="211"/>
        <v>23.10144927536232</v>
      </c>
      <c r="P3332" t="s">
        <v>8272</v>
      </c>
      <c r="Q3332" t="s">
        <v>8273</v>
      </c>
      <c r="R3332" s="10">
        <f t="shared" si="208"/>
        <v>42065.679027777776</v>
      </c>
      <c r="S3332" s="10">
        <f t="shared" si="209"/>
        <v>42095.637361111112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10"/>
        <v>104.52</v>
      </c>
      <c r="O3333" s="6">
        <f t="shared" si="211"/>
        <v>80.400000000000006</v>
      </c>
      <c r="P3333" t="s">
        <v>8272</v>
      </c>
      <c r="Q3333" t="s">
        <v>8273</v>
      </c>
      <c r="R3333" s="10">
        <f t="shared" si="208"/>
        <v>42248.48942129629</v>
      </c>
      <c r="S3333" s="10">
        <f t="shared" si="209"/>
        <v>42283.48942129629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10"/>
        <v>100</v>
      </c>
      <c r="O3334" s="6">
        <f t="shared" si="211"/>
        <v>72.289156626506028</v>
      </c>
      <c r="P3334" t="s">
        <v>8272</v>
      </c>
      <c r="Q3334" t="s">
        <v>8273</v>
      </c>
      <c r="R3334" s="10">
        <f t="shared" si="208"/>
        <v>41809.651967592588</v>
      </c>
      <c r="S3334" s="10">
        <f t="shared" si="209"/>
        <v>41839.651967592588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10"/>
        <v>104.57142857142858</v>
      </c>
      <c r="O3335" s="6">
        <f t="shared" si="211"/>
        <v>32.972972972972975</v>
      </c>
      <c r="P3335" t="s">
        <v>8272</v>
      </c>
      <c r="Q3335" t="s">
        <v>8273</v>
      </c>
      <c r="R3335" s="10">
        <f t="shared" si="208"/>
        <v>42148.468518518515</v>
      </c>
      <c r="S3335" s="10">
        <f t="shared" si="209"/>
        <v>42170.468518518515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10"/>
        <v>138.62051149573753</v>
      </c>
      <c r="O3336" s="6">
        <f t="shared" si="211"/>
        <v>116.65217391304348</v>
      </c>
      <c r="P3336" t="s">
        <v>8272</v>
      </c>
      <c r="Q3336" t="s">
        <v>8273</v>
      </c>
      <c r="R3336" s="10">
        <f t="shared" si="208"/>
        <v>42185.312754629624</v>
      </c>
      <c r="S3336" s="10">
        <f t="shared" si="209"/>
        <v>42215.312754629624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10"/>
        <v>100.32000000000001</v>
      </c>
      <c r="O3337" s="6">
        <f t="shared" si="211"/>
        <v>79.61904761904762</v>
      </c>
      <c r="P3337" t="s">
        <v>8272</v>
      </c>
      <c r="Q3337" t="s">
        <v>8273</v>
      </c>
      <c r="R3337" s="10">
        <f t="shared" si="208"/>
        <v>41827.465810185182</v>
      </c>
      <c r="S3337" s="10">
        <f t="shared" si="209"/>
        <v>41854.75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10"/>
        <v>100</v>
      </c>
      <c r="O3338" s="6">
        <f t="shared" si="211"/>
        <v>27.777777777777779</v>
      </c>
      <c r="P3338" t="s">
        <v>8272</v>
      </c>
      <c r="Q3338" t="s">
        <v>8273</v>
      </c>
      <c r="R3338" s="10">
        <f t="shared" si="208"/>
        <v>42437.190347222218</v>
      </c>
      <c r="S3338" s="10">
        <f t="shared" si="209"/>
        <v>42465.148680555554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10"/>
        <v>110.2</v>
      </c>
      <c r="O3339" s="6">
        <f t="shared" si="211"/>
        <v>81.029411764705884</v>
      </c>
      <c r="P3339" t="s">
        <v>8272</v>
      </c>
      <c r="Q3339" t="s">
        <v>8273</v>
      </c>
      <c r="R3339" s="10">
        <f t="shared" si="208"/>
        <v>41901.073692129627</v>
      </c>
      <c r="S3339" s="10">
        <f t="shared" si="209"/>
        <v>41922.666666666664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10"/>
        <v>102.18</v>
      </c>
      <c r="O3340" s="6">
        <f t="shared" si="211"/>
        <v>136.84821428571428</v>
      </c>
      <c r="P3340" t="s">
        <v>8272</v>
      </c>
      <c r="Q3340" t="s">
        <v>8273</v>
      </c>
      <c r="R3340" s="10">
        <f t="shared" si="208"/>
        <v>42769.366666666661</v>
      </c>
      <c r="S3340" s="10">
        <f t="shared" si="209"/>
        <v>42790.366666666661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10"/>
        <v>104.35000000000001</v>
      </c>
      <c r="O3341" s="6">
        <f t="shared" si="211"/>
        <v>177.61702127659575</v>
      </c>
      <c r="P3341" t="s">
        <v>8272</v>
      </c>
      <c r="Q3341" t="s">
        <v>8273</v>
      </c>
      <c r="R3341" s="10">
        <f t="shared" si="208"/>
        <v>42549.457384259258</v>
      </c>
      <c r="S3341" s="10">
        <f t="shared" si="209"/>
        <v>42579.457384259258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10"/>
        <v>138.16666666666666</v>
      </c>
      <c r="O3342" s="6">
        <f t="shared" si="211"/>
        <v>109.07894736842105</v>
      </c>
      <c r="P3342" t="s">
        <v>8272</v>
      </c>
      <c r="Q3342" t="s">
        <v>8273</v>
      </c>
      <c r="R3342" s="10">
        <f t="shared" si="208"/>
        <v>42685.765671296293</v>
      </c>
      <c r="S3342" s="10">
        <f t="shared" si="209"/>
        <v>42710.765671296293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10"/>
        <v>100</v>
      </c>
      <c r="O3343" s="6">
        <f t="shared" si="211"/>
        <v>119.64285714285714</v>
      </c>
      <c r="P3343" t="s">
        <v>8272</v>
      </c>
      <c r="Q3343" t="s">
        <v>8273</v>
      </c>
      <c r="R3343" s="10">
        <f t="shared" si="208"/>
        <v>42510.590520833335</v>
      </c>
      <c r="S3343" s="10">
        <f t="shared" si="209"/>
        <v>42533.499999999993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10"/>
        <v>101.66666666666666</v>
      </c>
      <c r="O3344" s="6">
        <f t="shared" si="211"/>
        <v>78.205128205128204</v>
      </c>
      <c r="P3344" t="s">
        <v>8272</v>
      </c>
      <c r="Q3344" t="s">
        <v>8273</v>
      </c>
      <c r="R3344" s="10">
        <f t="shared" si="208"/>
        <v>42062.088078703702</v>
      </c>
      <c r="S3344" s="10">
        <f t="shared" si="209"/>
        <v>42094.999305555553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10"/>
        <v>171.42857142857142</v>
      </c>
      <c r="O3345" s="6">
        <f t="shared" si="211"/>
        <v>52.173913043478258</v>
      </c>
      <c r="P3345" t="s">
        <v>8272</v>
      </c>
      <c r="Q3345" t="s">
        <v>8273</v>
      </c>
      <c r="R3345" s="10">
        <f t="shared" si="208"/>
        <v>42452.708148148151</v>
      </c>
      <c r="S3345" s="10">
        <f t="shared" si="209"/>
        <v>42473.345833333333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10"/>
        <v>101.44444444444444</v>
      </c>
      <c r="O3346" s="6">
        <f t="shared" si="211"/>
        <v>114.125</v>
      </c>
      <c r="P3346" t="s">
        <v>8272</v>
      </c>
      <c r="Q3346" t="s">
        <v>8273</v>
      </c>
      <c r="R3346" s="10">
        <f t="shared" si="208"/>
        <v>41850.991817129623</v>
      </c>
      <c r="S3346" s="10">
        <f t="shared" si="209"/>
        <v>41880.991817129623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10"/>
        <v>130</v>
      </c>
      <c r="O3347" s="6">
        <f t="shared" si="211"/>
        <v>50</v>
      </c>
      <c r="P3347" t="s">
        <v>8272</v>
      </c>
      <c r="Q3347" t="s">
        <v>8273</v>
      </c>
      <c r="R3347" s="10">
        <f t="shared" si="208"/>
        <v>42052.897777777776</v>
      </c>
      <c r="S3347" s="10">
        <f t="shared" si="209"/>
        <v>42111.817361111105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10"/>
        <v>110.00000000000001</v>
      </c>
      <c r="O3348" s="6">
        <f t="shared" si="211"/>
        <v>91.666666666666671</v>
      </c>
      <c r="P3348" t="s">
        <v>8272</v>
      </c>
      <c r="Q3348" t="s">
        <v>8273</v>
      </c>
      <c r="R3348" s="10">
        <f t="shared" si="208"/>
        <v>42053.816087962965</v>
      </c>
      <c r="S3348" s="10">
        <f t="shared" si="209"/>
        <v>42060.816087962965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10"/>
        <v>119.44999999999999</v>
      </c>
      <c r="O3349" s="6">
        <f t="shared" si="211"/>
        <v>108.59090909090909</v>
      </c>
      <c r="P3349" t="s">
        <v>8272</v>
      </c>
      <c r="Q3349" t="s">
        <v>8273</v>
      </c>
      <c r="R3349" s="10">
        <f t="shared" si="208"/>
        <v>42484.343217592592</v>
      </c>
      <c r="S3349" s="10">
        <f t="shared" si="209"/>
        <v>42498.666666666664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10"/>
        <v>100.2909090909091</v>
      </c>
      <c r="O3350" s="6">
        <f t="shared" si="211"/>
        <v>69.822784810126578</v>
      </c>
      <c r="P3350" t="s">
        <v>8272</v>
      </c>
      <c r="Q3350" t="s">
        <v>8273</v>
      </c>
      <c r="R3350" s="10">
        <f t="shared" si="208"/>
        <v>42466.350462962961</v>
      </c>
      <c r="S3350" s="10">
        <f t="shared" si="209"/>
        <v>42489.957638888889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10"/>
        <v>153.4</v>
      </c>
      <c r="O3351" s="6">
        <f t="shared" si="211"/>
        <v>109.57142857142857</v>
      </c>
      <c r="P3351" t="s">
        <v>8272</v>
      </c>
      <c r="Q3351" t="s">
        <v>8273</v>
      </c>
      <c r="R3351" s="10">
        <f t="shared" si="208"/>
        <v>42512.902453703697</v>
      </c>
      <c r="S3351" s="10">
        <f t="shared" si="209"/>
        <v>42534.499999999993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10"/>
        <v>104.42857142857143</v>
      </c>
      <c r="O3352" s="6">
        <f t="shared" si="211"/>
        <v>71.666666666666671</v>
      </c>
      <c r="P3352" t="s">
        <v>8272</v>
      </c>
      <c r="Q3352" t="s">
        <v>8273</v>
      </c>
      <c r="R3352" s="10">
        <f t="shared" si="208"/>
        <v>42302.493182870363</v>
      </c>
      <c r="S3352" s="10">
        <f t="shared" si="209"/>
        <v>42337.749999999993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10"/>
        <v>101.1</v>
      </c>
      <c r="O3353" s="6">
        <f t="shared" si="211"/>
        <v>93.611111111111114</v>
      </c>
      <c r="P3353" t="s">
        <v>8272</v>
      </c>
      <c r="Q3353" t="s">
        <v>8273</v>
      </c>
      <c r="R3353" s="10">
        <f t="shared" si="208"/>
        <v>41806.187094907407</v>
      </c>
      <c r="S3353" s="10">
        <f t="shared" si="209"/>
        <v>41843.25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10"/>
        <v>107.52</v>
      </c>
      <c r="O3354" s="6">
        <f t="shared" si="211"/>
        <v>76.8</v>
      </c>
      <c r="P3354" t="s">
        <v>8272</v>
      </c>
      <c r="Q3354" t="s">
        <v>8273</v>
      </c>
      <c r="R3354" s="10">
        <f t="shared" si="208"/>
        <v>42495.784467592595</v>
      </c>
      <c r="S3354" s="10">
        <f t="shared" si="209"/>
        <v>42552.749999999993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10"/>
        <v>315</v>
      </c>
      <c r="O3355" s="6">
        <f t="shared" si="211"/>
        <v>35.795454545454547</v>
      </c>
      <c r="P3355" t="s">
        <v>8272</v>
      </c>
      <c r="Q3355" t="s">
        <v>8273</v>
      </c>
      <c r="R3355" s="10">
        <f t="shared" si="208"/>
        <v>42479.223958333336</v>
      </c>
      <c r="S3355" s="10">
        <f t="shared" si="209"/>
        <v>42492.749999999993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10"/>
        <v>101.93333333333334</v>
      </c>
      <c r="O3356" s="6">
        <f t="shared" si="211"/>
        <v>55.6</v>
      </c>
      <c r="P3356" t="s">
        <v>8272</v>
      </c>
      <c r="Q3356" t="s">
        <v>8273</v>
      </c>
      <c r="R3356" s="10">
        <f t="shared" si="208"/>
        <v>42270.518587962964</v>
      </c>
      <c r="S3356" s="10">
        <f t="shared" si="209"/>
        <v>42305.959027777775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10"/>
        <v>126.28571428571429</v>
      </c>
      <c r="O3357" s="6">
        <f t="shared" si="211"/>
        <v>147.33333333333334</v>
      </c>
      <c r="P3357" t="s">
        <v>8272</v>
      </c>
      <c r="Q3357" t="s">
        <v>8273</v>
      </c>
      <c r="R3357" s="10">
        <f t="shared" si="208"/>
        <v>42489.411192129628</v>
      </c>
      <c r="S3357" s="10">
        <f t="shared" si="209"/>
        <v>42500.261805555558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10"/>
        <v>101.4</v>
      </c>
      <c r="O3358" s="6">
        <f t="shared" si="211"/>
        <v>56.333333333333336</v>
      </c>
      <c r="P3358" t="s">
        <v>8272</v>
      </c>
      <c r="Q3358" t="s">
        <v>8273</v>
      </c>
      <c r="R3358" s="10">
        <f t="shared" si="208"/>
        <v>42536.607314814813</v>
      </c>
      <c r="S3358" s="10">
        <f t="shared" si="209"/>
        <v>42566.607314814813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10"/>
        <v>101</v>
      </c>
      <c r="O3359" s="6">
        <f t="shared" si="211"/>
        <v>96.19047619047619</v>
      </c>
      <c r="P3359" t="s">
        <v>8272</v>
      </c>
      <c r="Q3359" t="s">
        <v>8273</v>
      </c>
      <c r="R3359" s="10">
        <f t="shared" si="208"/>
        <v>41822.209606481476</v>
      </c>
      <c r="S3359" s="10">
        <f t="shared" si="209"/>
        <v>41852.209606481476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10"/>
        <v>102.99000000000001</v>
      </c>
      <c r="O3360" s="6">
        <f t="shared" si="211"/>
        <v>63.574074074074076</v>
      </c>
      <c r="P3360" t="s">
        <v>8272</v>
      </c>
      <c r="Q3360" t="s">
        <v>8273</v>
      </c>
      <c r="R3360" s="10">
        <f t="shared" si="208"/>
        <v>41932.102766203701</v>
      </c>
      <c r="S3360" s="10">
        <f t="shared" si="209"/>
        <v>41962.144432870373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10"/>
        <v>106.25</v>
      </c>
      <c r="O3361" s="6">
        <f t="shared" si="211"/>
        <v>184.78260869565219</v>
      </c>
      <c r="P3361" t="s">
        <v>8272</v>
      </c>
      <c r="Q3361" t="s">
        <v>8273</v>
      </c>
      <c r="R3361" s="10">
        <f t="shared" si="208"/>
        <v>42745.848773148151</v>
      </c>
      <c r="S3361" s="10">
        <f t="shared" si="209"/>
        <v>42790.848773148151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10"/>
        <v>101.37777777777779</v>
      </c>
      <c r="O3362" s="6">
        <f t="shared" si="211"/>
        <v>126.72222222222223</v>
      </c>
      <c r="P3362" t="s">
        <v>8272</v>
      </c>
      <c r="Q3362" t="s">
        <v>8273</v>
      </c>
      <c r="R3362" s="10">
        <f t="shared" si="208"/>
        <v>42696.874340277776</v>
      </c>
      <c r="S3362" s="10">
        <f t="shared" si="209"/>
        <v>42718.457638888889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10"/>
        <v>113.46000000000001</v>
      </c>
      <c r="O3363" s="6">
        <f t="shared" si="211"/>
        <v>83.42647058823529</v>
      </c>
      <c r="P3363" t="s">
        <v>8272</v>
      </c>
      <c r="Q3363" t="s">
        <v>8273</v>
      </c>
      <c r="R3363" s="10">
        <f t="shared" si="208"/>
        <v>41865.817013888889</v>
      </c>
      <c r="S3363" s="10">
        <f t="shared" si="209"/>
        <v>41883.457638888889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10"/>
        <v>218.00000000000003</v>
      </c>
      <c r="O3364" s="6">
        <f t="shared" si="211"/>
        <v>54.5</v>
      </c>
      <c r="P3364" t="s">
        <v>8272</v>
      </c>
      <c r="Q3364" t="s">
        <v>8273</v>
      </c>
      <c r="R3364" s="10">
        <f t="shared" si="208"/>
        <v>42055.883298611108</v>
      </c>
      <c r="S3364" s="10">
        <f t="shared" si="209"/>
        <v>42069.996527777774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10"/>
        <v>101.41935483870968</v>
      </c>
      <c r="O3365" s="6">
        <f t="shared" si="211"/>
        <v>302.30769230769232</v>
      </c>
      <c r="P3365" t="s">
        <v>8272</v>
      </c>
      <c r="Q3365" t="s">
        <v>8273</v>
      </c>
      <c r="R3365" s="10">
        <f t="shared" si="208"/>
        <v>41851.563020833331</v>
      </c>
      <c r="S3365" s="10">
        <f t="shared" si="209"/>
        <v>41870.458333333328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10"/>
        <v>105.93333333333332</v>
      </c>
      <c r="O3366" s="6">
        <f t="shared" si="211"/>
        <v>44.138888888888886</v>
      </c>
      <c r="P3366" t="s">
        <v>8272</v>
      </c>
      <c r="Q3366" t="s">
        <v>8273</v>
      </c>
      <c r="R3366" s="10">
        <f t="shared" si="208"/>
        <v>42422.769085648142</v>
      </c>
      <c r="S3366" s="10">
        <f t="shared" si="209"/>
        <v>42444.666666666664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10"/>
        <v>104</v>
      </c>
      <c r="O3367" s="6">
        <f t="shared" si="211"/>
        <v>866.66666666666663</v>
      </c>
      <c r="P3367" t="s">
        <v>8272</v>
      </c>
      <c r="Q3367" t="s">
        <v>8273</v>
      </c>
      <c r="R3367" s="10">
        <f t="shared" si="208"/>
        <v>42320.893425925919</v>
      </c>
      <c r="S3367" s="10">
        <f t="shared" si="209"/>
        <v>42350.893425925919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10"/>
        <v>221</v>
      </c>
      <c r="O3368" s="6">
        <f t="shared" si="211"/>
        <v>61.388888888888886</v>
      </c>
      <c r="P3368" t="s">
        <v>8272</v>
      </c>
      <c r="Q3368" t="s">
        <v>8273</v>
      </c>
      <c r="R3368" s="10">
        <f t="shared" si="208"/>
        <v>42106.859224537031</v>
      </c>
      <c r="S3368" s="10">
        <f t="shared" si="209"/>
        <v>42136.859224537031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10"/>
        <v>118.66666666666667</v>
      </c>
      <c r="O3369" s="6">
        <f t="shared" si="211"/>
        <v>29.666666666666668</v>
      </c>
      <c r="P3369" t="s">
        <v>8272</v>
      </c>
      <c r="Q3369" t="s">
        <v>8273</v>
      </c>
      <c r="R3369" s="10">
        <f t="shared" si="208"/>
        <v>42192.725624999999</v>
      </c>
      <c r="S3369" s="10">
        <f t="shared" si="209"/>
        <v>42217.725624999999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10"/>
        <v>104.60000000000001</v>
      </c>
      <c r="O3370" s="6">
        <f t="shared" si="211"/>
        <v>45.478260869565219</v>
      </c>
      <c r="P3370" t="s">
        <v>8272</v>
      </c>
      <c r="Q3370" t="s">
        <v>8273</v>
      </c>
      <c r="R3370" s="10">
        <f t="shared" si="208"/>
        <v>41968.991423611107</v>
      </c>
      <c r="S3370" s="10">
        <f t="shared" si="209"/>
        <v>42004.999999999993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10"/>
        <v>103.89999999999999</v>
      </c>
      <c r="O3371" s="6">
        <f t="shared" si="211"/>
        <v>96.203703703703709</v>
      </c>
      <c r="P3371" t="s">
        <v>8272</v>
      </c>
      <c r="Q3371" t="s">
        <v>8273</v>
      </c>
      <c r="R3371" s="10">
        <f t="shared" si="208"/>
        <v>42689.833101851851</v>
      </c>
      <c r="S3371" s="10">
        <f t="shared" si="209"/>
        <v>42749.833101851851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10"/>
        <v>117.73333333333333</v>
      </c>
      <c r="O3372" s="6">
        <f t="shared" si="211"/>
        <v>67.92307692307692</v>
      </c>
      <c r="P3372" t="s">
        <v>8272</v>
      </c>
      <c r="Q3372" t="s">
        <v>8273</v>
      </c>
      <c r="R3372" s="10">
        <f t="shared" si="208"/>
        <v>42690.125983796293</v>
      </c>
      <c r="S3372" s="10">
        <f t="shared" si="209"/>
        <v>42721.124999999993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10"/>
        <v>138.5</v>
      </c>
      <c r="O3373" s="6">
        <f t="shared" si="211"/>
        <v>30.777777777777779</v>
      </c>
      <c r="P3373" t="s">
        <v>8272</v>
      </c>
      <c r="Q3373" t="s">
        <v>8273</v>
      </c>
      <c r="R3373" s="10">
        <f t="shared" si="208"/>
        <v>42312.666261574072</v>
      </c>
      <c r="S3373" s="10">
        <f t="shared" si="209"/>
        <v>42340.666261574072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10"/>
        <v>103.49999999999999</v>
      </c>
      <c r="O3374" s="6">
        <f t="shared" si="211"/>
        <v>38.333333333333336</v>
      </c>
      <c r="P3374" t="s">
        <v>8272</v>
      </c>
      <c r="Q3374" t="s">
        <v>8273</v>
      </c>
      <c r="R3374" s="10">
        <f t="shared" si="208"/>
        <v>41855.339768518512</v>
      </c>
      <c r="S3374" s="10">
        <f t="shared" si="209"/>
        <v>41875.999305555553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10"/>
        <v>100.25</v>
      </c>
      <c r="O3375" s="6">
        <f t="shared" si="211"/>
        <v>66.833333333333329</v>
      </c>
      <c r="P3375" t="s">
        <v>8272</v>
      </c>
      <c r="Q3375" t="s">
        <v>8273</v>
      </c>
      <c r="R3375" s="10">
        <f t="shared" si="208"/>
        <v>42179.646296296291</v>
      </c>
      <c r="S3375" s="10">
        <f t="shared" si="209"/>
        <v>42203.458333333336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10"/>
        <v>106.57142857142856</v>
      </c>
      <c r="O3376" s="6">
        <f t="shared" si="211"/>
        <v>71.730769230769226</v>
      </c>
      <c r="P3376" t="s">
        <v>8272</v>
      </c>
      <c r="Q3376" t="s">
        <v>8273</v>
      </c>
      <c r="R3376" s="10">
        <f t="shared" si="208"/>
        <v>42275.523333333331</v>
      </c>
      <c r="S3376" s="10">
        <f t="shared" si="209"/>
        <v>42305.523333333331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10"/>
        <v>100</v>
      </c>
      <c r="O3377" s="6">
        <f t="shared" si="211"/>
        <v>176.47058823529412</v>
      </c>
      <c r="P3377" t="s">
        <v>8272</v>
      </c>
      <c r="Q3377" t="s">
        <v>8273</v>
      </c>
      <c r="R3377" s="10">
        <f t="shared" si="208"/>
        <v>41765.402465277773</v>
      </c>
      <c r="S3377" s="10">
        <f t="shared" si="209"/>
        <v>41777.402465277773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10"/>
        <v>100.01249999999999</v>
      </c>
      <c r="O3378" s="6">
        <f t="shared" si="211"/>
        <v>421.10526315789474</v>
      </c>
      <c r="P3378" t="s">
        <v>8272</v>
      </c>
      <c r="Q3378" t="s">
        <v>8273</v>
      </c>
      <c r="R3378" s="10">
        <f t="shared" si="208"/>
        <v>42059.492986111109</v>
      </c>
      <c r="S3378" s="10">
        <f t="shared" si="209"/>
        <v>42119.451319444437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10"/>
        <v>101.05</v>
      </c>
      <c r="O3379" s="6">
        <f t="shared" si="211"/>
        <v>104.98701298701299</v>
      </c>
      <c r="P3379" t="s">
        <v>8272</v>
      </c>
      <c r="Q3379" t="s">
        <v>8273</v>
      </c>
      <c r="R3379" s="10">
        <f t="shared" si="208"/>
        <v>42053.524293981478</v>
      </c>
      <c r="S3379" s="10">
        <f t="shared" si="209"/>
        <v>42083.49722222222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10"/>
        <v>107.63636363636364</v>
      </c>
      <c r="O3380" s="6">
        <f t="shared" si="211"/>
        <v>28.19047619047619</v>
      </c>
      <c r="P3380" t="s">
        <v>8272</v>
      </c>
      <c r="Q3380" t="s">
        <v>8273</v>
      </c>
      <c r="R3380" s="10">
        <f t="shared" si="208"/>
        <v>41858.147060185183</v>
      </c>
      <c r="S3380" s="10">
        <f t="shared" si="209"/>
        <v>41882.338888888888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10"/>
        <v>103.64999999999999</v>
      </c>
      <c r="O3381" s="6">
        <f t="shared" si="211"/>
        <v>54.55263157894737</v>
      </c>
      <c r="P3381" t="s">
        <v>8272</v>
      </c>
      <c r="Q3381" t="s">
        <v>8273</v>
      </c>
      <c r="R3381" s="10">
        <f t="shared" si="208"/>
        <v>42225.305555555555</v>
      </c>
      <c r="S3381" s="10">
        <f t="shared" si="209"/>
        <v>42242.749999999993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10"/>
        <v>104.43333333333334</v>
      </c>
      <c r="O3382" s="6">
        <f t="shared" si="211"/>
        <v>111.89285714285714</v>
      </c>
      <c r="P3382" t="s">
        <v>8272</v>
      </c>
      <c r="Q3382" t="s">
        <v>8273</v>
      </c>
      <c r="R3382" s="10">
        <f t="shared" si="208"/>
        <v>41937.745115740741</v>
      </c>
      <c r="S3382" s="10">
        <f t="shared" si="209"/>
        <v>41972.786782407406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10"/>
        <v>102.25</v>
      </c>
      <c r="O3383" s="6">
        <f t="shared" si="211"/>
        <v>85.208333333333329</v>
      </c>
      <c r="P3383" t="s">
        <v>8272</v>
      </c>
      <c r="Q3383" t="s">
        <v>8273</v>
      </c>
      <c r="R3383" s="10">
        <f t="shared" si="208"/>
        <v>42043.976655092592</v>
      </c>
      <c r="S3383" s="10">
        <f t="shared" si="209"/>
        <v>42073.934988425921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10"/>
        <v>100.74285714285713</v>
      </c>
      <c r="O3384" s="6">
        <f t="shared" si="211"/>
        <v>76.652173913043484</v>
      </c>
      <c r="P3384" t="s">
        <v>8272</v>
      </c>
      <c r="Q3384" t="s">
        <v>8273</v>
      </c>
      <c r="R3384" s="10">
        <f t="shared" si="208"/>
        <v>42559.222870370366</v>
      </c>
      <c r="S3384" s="10">
        <f t="shared" si="209"/>
        <v>42583.749305555553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10"/>
        <v>111.71428571428572</v>
      </c>
      <c r="O3385" s="6">
        <f t="shared" si="211"/>
        <v>65.166666666666671</v>
      </c>
      <c r="P3385" t="s">
        <v>8272</v>
      </c>
      <c r="Q3385" t="s">
        <v>8273</v>
      </c>
      <c r="R3385" s="10">
        <f t="shared" si="208"/>
        <v>42524.574305555558</v>
      </c>
      <c r="S3385" s="10">
        <f t="shared" si="209"/>
        <v>42544.574305555558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10"/>
        <v>100.01100000000001</v>
      </c>
      <c r="O3386" s="6">
        <f t="shared" si="211"/>
        <v>93.760312499999998</v>
      </c>
      <c r="P3386" t="s">
        <v>8272</v>
      </c>
      <c r="Q3386" t="s">
        <v>8273</v>
      </c>
      <c r="R3386" s="10">
        <f t="shared" si="208"/>
        <v>42291.879259259258</v>
      </c>
      <c r="S3386" s="10">
        <f t="shared" si="209"/>
        <v>42328.916666666664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10"/>
        <v>100</v>
      </c>
      <c r="O3387" s="6">
        <f t="shared" si="211"/>
        <v>133.33333333333334</v>
      </c>
      <c r="P3387" t="s">
        <v>8272</v>
      </c>
      <c r="Q3387" t="s">
        <v>8273</v>
      </c>
      <c r="R3387" s="10">
        <f t="shared" si="208"/>
        <v>41953.659166666665</v>
      </c>
      <c r="S3387" s="10">
        <f t="shared" si="209"/>
        <v>41983.659166666665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10"/>
        <v>105</v>
      </c>
      <c r="O3388" s="6">
        <f t="shared" si="211"/>
        <v>51.219512195121951</v>
      </c>
      <c r="P3388" t="s">
        <v>8272</v>
      </c>
      <c r="Q3388" t="s">
        <v>8273</v>
      </c>
      <c r="R3388" s="10">
        <f t="shared" si="208"/>
        <v>41946.436412037037</v>
      </c>
      <c r="S3388" s="10">
        <f t="shared" si="209"/>
        <v>41976.436412037037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10"/>
        <v>116.86666666666667</v>
      </c>
      <c r="O3389" s="6">
        <f t="shared" si="211"/>
        <v>100.17142857142858</v>
      </c>
      <c r="P3389" t="s">
        <v>8272</v>
      </c>
      <c r="Q3389" t="s">
        <v>8273</v>
      </c>
      <c r="R3389" s="10">
        <f t="shared" si="208"/>
        <v>41947.554259259261</v>
      </c>
      <c r="S3389" s="10">
        <f t="shared" si="209"/>
        <v>41987.554259259261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10"/>
        <v>103.8</v>
      </c>
      <c r="O3390" s="6">
        <f t="shared" si="211"/>
        <v>34.6</v>
      </c>
      <c r="P3390" t="s">
        <v>8272</v>
      </c>
      <c r="Q3390" t="s">
        <v>8273</v>
      </c>
      <c r="R3390" s="10">
        <f t="shared" si="208"/>
        <v>42143.252789351849</v>
      </c>
      <c r="S3390" s="10">
        <f t="shared" si="209"/>
        <v>42173.252789351849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10"/>
        <v>114.5</v>
      </c>
      <c r="O3391" s="6">
        <f t="shared" si="211"/>
        <v>184.67741935483872</v>
      </c>
      <c r="P3391" t="s">
        <v>8272</v>
      </c>
      <c r="Q3391" t="s">
        <v>8273</v>
      </c>
      <c r="R3391" s="10">
        <f t="shared" si="208"/>
        <v>42494.355115740742</v>
      </c>
      <c r="S3391" s="10">
        <f t="shared" si="209"/>
        <v>42524.355115740742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10"/>
        <v>102.4</v>
      </c>
      <c r="O3392" s="6">
        <f t="shared" si="211"/>
        <v>69.818181818181813</v>
      </c>
      <c r="P3392" t="s">
        <v>8272</v>
      </c>
      <c r="Q3392" t="s">
        <v>8273</v>
      </c>
      <c r="R3392" s="10">
        <f t="shared" si="208"/>
        <v>41815.566493055558</v>
      </c>
      <c r="S3392" s="10">
        <f t="shared" si="209"/>
        <v>41830.566493055558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10"/>
        <v>223</v>
      </c>
      <c r="O3393" s="6">
        <f t="shared" si="211"/>
        <v>61.944444444444443</v>
      </c>
      <c r="P3393" t="s">
        <v>8272</v>
      </c>
      <c r="Q3393" t="s">
        <v>8273</v>
      </c>
      <c r="R3393" s="10">
        <f t="shared" si="208"/>
        <v>41830.337361111109</v>
      </c>
      <c r="S3393" s="10">
        <f t="shared" si="209"/>
        <v>41859.727777777771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10"/>
        <v>100</v>
      </c>
      <c r="O3394" s="6">
        <f t="shared" si="211"/>
        <v>41.666666666666664</v>
      </c>
      <c r="P3394" t="s">
        <v>8272</v>
      </c>
      <c r="Q3394" t="s">
        <v>8273</v>
      </c>
      <c r="R3394" s="10">
        <f t="shared" ref="R3394:R3457" si="212">(J3394/86400)+25569+(-5/24)</f>
        <v>42446.63721064815</v>
      </c>
      <c r="S3394" s="10">
        <f t="shared" ref="S3394:S3457" si="213">(I3394/86400)+25569+(-5/24)</f>
        <v>42496.63721064815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4">E3395/D3395*100</f>
        <v>105.80000000000001</v>
      </c>
      <c r="O3395" s="6">
        <f t="shared" ref="O3395:O3458" si="215">E3395/L3395</f>
        <v>36.06818181818182</v>
      </c>
      <c r="P3395" t="s">
        <v>8272</v>
      </c>
      <c r="Q3395" t="s">
        <v>8273</v>
      </c>
      <c r="R3395" s="10">
        <f t="shared" si="212"/>
        <v>41923.713310185187</v>
      </c>
      <c r="S3395" s="10">
        <f t="shared" si="213"/>
        <v>41948.823611111111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4"/>
        <v>142.36363636363635</v>
      </c>
      <c r="O3396" s="6">
        <f t="shared" si="215"/>
        <v>29</v>
      </c>
      <c r="P3396" t="s">
        <v>8272</v>
      </c>
      <c r="Q3396" t="s">
        <v>8273</v>
      </c>
      <c r="R3396" s="10">
        <f t="shared" si="212"/>
        <v>41817.387094907404</v>
      </c>
      <c r="S3396" s="10">
        <f t="shared" si="213"/>
        <v>41847.387094907404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4"/>
        <v>184</v>
      </c>
      <c r="O3397" s="6">
        <f t="shared" si="215"/>
        <v>24.210526315789473</v>
      </c>
      <c r="P3397" t="s">
        <v>8272</v>
      </c>
      <c r="Q3397" t="s">
        <v>8273</v>
      </c>
      <c r="R3397" s="10">
        <f t="shared" si="212"/>
        <v>42140.503981481474</v>
      </c>
      <c r="S3397" s="10">
        <f t="shared" si="213"/>
        <v>42154.548611111109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4"/>
        <v>104.33333333333333</v>
      </c>
      <c r="O3398" s="6">
        <f t="shared" si="215"/>
        <v>55.892857142857146</v>
      </c>
      <c r="P3398" t="s">
        <v>8272</v>
      </c>
      <c r="Q3398" t="s">
        <v>8273</v>
      </c>
      <c r="R3398" s="10">
        <f t="shared" si="212"/>
        <v>41764.238298611112</v>
      </c>
      <c r="S3398" s="10">
        <f t="shared" si="213"/>
        <v>41790.957638888889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4"/>
        <v>112.00000000000001</v>
      </c>
      <c r="O3399" s="6">
        <f t="shared" si="215"/>
        <v>11.666666666666666</v>
      </c>
      <c r="P3399" t="s">
        <v>8272</v>
      </c>
      <c r="Q3399" t="s">
        <v>8273</v>
      </c>
      <c r="R3399" s="10">
        <f t="shared" si="212"/>
        <v>42378.270011574066</v>
      </c>
      <c r="S3399" s="10">
        <f t="shared" si="213"/>
        <v>42418.708333333336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4"/>
        <v>111.07499999999999</v>
      </c>
      <c r="O3400" s="6">
        <f t="shared" si="215"/>
        <v>68.353846153846149</v>
      </c>
      <c r="P3400" t="s">
        <v>8272</v>
      </c>
      <c r="Q3400" t="s">
        <v>8273</v>
      </c>
      <c r="R3400" s="10">
        <f t="shared" si="212"/>
        <v>41941.543703703697</v>
      </c>
      <c r="S3400" s="10">
        <f t="shared" si="213"/>
        <v>41964.499999999993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4"/>
        <v>103.75000000000001</v>
      </c>
      <c r="O3401" s="6">
        <f t="shared" si="215"/>
        <v>27.065217391304348</v>
      </c>
      <c r="P3401" t="s">
        <v>8272</v>
      </c>
      <c r="Q3401" t="s">
        <v>8273</v>
      </c>
      <c r="R3401" s="10">
        <f t="shared" si="212"/>
        <v>42026.712094907409</v>
      </c>
      <c r="S3401" s="10">
        <f t="shared" si="213"/>
        <v>42056.712094907409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4"/>
        <v>100.41</v>
      </c>
      <c r="O3402" s="6">
        <f t="shared" si="215"/>
        <v>118.12941176470588</v>
      </c>
      <c r="P3402" t="s">
        <v>8272</v>
      </c>
      <c r="Q3402" t="s">
        <v>8273</v>
      </c>
      <c r="R3402" s="10">
        <f t="shared" si="212"/>
        <v>41834.745532407404</v>
      </c>
      <c r="S3402" s="10">
        <f t="shared" si="213"/>
        <v>41879.745532407404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4"/>
        <v>101.86206896551724</v>
      </c>
      <c r="O3403" s="6">
        <f t="shared" si="215"/>
        <v>44.757575757575758</v>
      </c>
      <c r="P3403" t="s">
        <v>8272</v>
      </c>
      <c r="Q3403" t="s">
        <v>8273</v>
      </c>
      <c r="R3403" s="10">
        <f t="shared" si="212"/>
        <v>42193.5155787037</v>
      </c>
      <c r="S3403" s="10">
        <f t="shared" si="213"/>
        <v>42223.5155787037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4"/>
        <v>109.76666666666665</v>
      </c>
      <c r="O3404" s="6">
        <f t="shared" si="215"/>
        <v>99.787878787878782</v>
      </c>
      <c r="P3404" t="s">
        <v>8272</v>
      </c>
      <c r="Q3404" t="s">
        <v>8273</v>
      </c>
      <c r="R3404" s="10">
        <f t="shared" si="212"/>
        <v>42290.410219907404</v>
      </c>
      <c r="S3404" s="10">
        <f t="shared" si="213"/>
        <v>42319.896527777775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4"/>
        <v>100</v>
      </c>
      <c r="O3405" s="6">
        <f t="shared" si="215"/>
        <v>117.64705882352941</v>
      </c>
      <c r="P3405" t="s">
        <v>8272</v>
      </c>
      <c r="Q3405" t="s">
        <v>8273</v>
      </c>
      <c r="R3405" s="10">
        <f t="shared" si="212"/>
        <v>42150.253749999996</v>
      </c>
      <c r="S3405" s="10">
        <f t="shared" si="213"/>
        <v>42180.253749999996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4"/>
        <v>122</v>
      </c>
      <c r="O3406" s="6">
        <f t="shared" si="215"/>
        <v>203.33333333333334</v>
      </c>
      <c r="P3406" t="s">
        <v>8272</v>
      </c>
      <c r="Q3406" t="s">
        <v>8273</v>
      </c>
      <c r="R3406" s="10">
        <f t="shared" si="212"/>
        <v>42152.295162037037</v>
      </c>
      <c r="S3406" s="10">
        <f t="shared" si="213"/>
        <v>42172.295162037037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4"/>
        <v>137.57142857142856</v>
      </c>
      <c r="O3407" s="6">
        <f t="shared" si="215"/>
        <v>28.323529411764707</v>
      </c>
      <c r="P3407" t="s">
        <v>8272</v>
      </c>
      <c r="Q3407" t="s">
        <v>8273</v>
      </c>
      <c r="R3407" s="10">
        <f t="shared" si="212"/>
        <v>42409.808865740742</v>
      </c>
      <c r="S3407" s="10">
        <f t="shared" si="213"/>
        <v>42430.790972222218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4"/>
        <v>100.31000000000002</v>
      </c>
      <c r="O3408" s="6">
        <f t="shared" si="215"/>
        <v>110.23076923076923</v>
      </c>
      <c r="P3408" t="s">
        <v>8272</v>
      </c>
      <c r="Q3408" t="s">
        <v>8273</v>
      </c>
      <c r="R3408" s="10">
        <f t="shared" si="212"/>
        <v>41791.284444444442</v>
      </c>
      <c r="S3408" s="10">
        <f t="shared" si="213"/>
        <v>41836.284444444442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4"/>
        <v>107.1</v>
      </c>
      <c r="O3409" s="6">
        <f t="shared" si="215"/>
        <v>31.970149253731343</v>
      </c>
      <c r="P3409" t="s">
        <v>8272</v>
      </c>
      <c r="Q3409" t="s">
        <v>8273</v>
      </c>
      <c r="R3409" s="10">
        <f t="shared" si="212"/>
        <v>41796.21399305555</v>
      </c>
      <c r="S3409" s="10">
        <f t="shared" si="213"/>
        <v>41826.21399305555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4"/>
        <v>211</v>
      </c>
      <c r="O3410" s="6">
        <f t="shared" si="215"/>
        <v>58.611111111111114</v>
      </c>
      <c r="P3410" t="s">
        <v>8272</v>
      </c>
      <c r="Q3410" t="s">
        <v>8273</v>
      </c>
      <c r="R3410" s="10">
        <f t="shared" si="212"/>
        <v>41808.78361111111</v>
      </c>
      <c r="S3410" s="10">
        <f t="shared" si="213"/>
        <v>41838.78361111111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4"/>
        <v>123.6</v>
      </c>
      <c r="O3411" s="6">
        <f t="shared" si="215"/>
        <v>29.428571428571427</v>
      </c>
      <c r="P3411" t="s">
        <v>8272</v>
      </c>
      <c r="Q3411" t="s">
        <v>8273</v>
      </c>
      <c r="R3411" s="10">
        <f t="shared" si="212"/>
        <v>42544.605995370366</v>
      </c>
      <c r="S3411" s="10">
        <f t="shared" si="213"/>
        <v>42582.665277777771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4"/>
        <v>108.5</v>
      </c>
      <c r="O3412" s="6">
        <f t="shared" si="215"/>
        <v>81.375</v>
      </c>
      <c r="P3412" t="s">
        <v>8272</v>
      </c>
      <c r="Q3412" t="s">
        <v>8273</v>
      </c>
      <c r="R3412" s="10">
        <f t="shared" si="212"/>
        <v>42499.83321759259</v>
      </c>
      <c r="S3412" s="10">
        <f t="shared" si="213"/>
        <v>42527.083333333336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4"/>
        <v>103.56666666666668</v>
      </c>
      <c r="O3413" s="6">
        <f t="shared" si="215"/>
        <v>199.16666666666666</v>
      </c>
      <c r="P3413" t="s">
        <v>8272</v>
      </c>
      <c r="Q3413" t="s">
        <v>8273</v>
      </c>
      <c r="R3413" s="10">
        <f t="shared" si="212"/>
        <v>42264.814490740733</v>
      </c>
      <c r="S3413" s="10">
        <f t="shared" si="213"/>
        <v>42284.814490740733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4"/>
        <v>100</v>
      </c>
      <c r="O3414" s="6">
        <f t="shared" si="215"/>
        <v>115.38461538461539</v>
      </c>
      <c r="P3414" t="s">
        <v>8272</v>
      </c>
      <c r="Q3414" t="s">
        <v>8273</v>
      </c>
      <c r="R3414" s="10">
        <f t="shared" si="212"/>
        <v>41879.750717592593</v>
      </c>
      <c r="S3414" s="10">
        <f t="shared" si="213"/>
        <v>41909.750717592593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4"/>
        <v>130</v>
      </c>
      <c r="O3415" s="6">
        <f t="shared" si="215"/>
        <v>46.428571428571431</v>
      </c>
      <c r="P3415" t="s">
        <v>8272</v>
      </c>
      <c r="Q3415" t="s">
        <v>8273</v>
      </c>
      <c r="R3415" s="10">
        <f t="shared" si="212"/>
        <v>42053.524745370371</v>
      </c>
      <c r="S3415" s="10">
        <f t="shared" si="213"/>
        <v>42062.999305555553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4"/>
        <v>103.49999999999999</v>
      </c>
      <c r="O3416" s="6">
        <f t="shared" si="215"/>
        <v>70.568181818181813</v>
      </c>
      <c r="P3416" t="s">
        <v>8272</v>
      </c>
      <c r="Q3416" t="s">
        <v>8273</v>
      </c>
      <c r="R3416" s="10">
        <f t="shared" si="212"/>
        <v>42675.624131944445</v>
      </c>
      <c r="S3416" s="10">
        <f t="shared" si="213"/>
        <v>42705.124305555553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4"/>
        <v>100</v>
      </c>
      <c r="O3417" s="6">
        <f t="shared" si="215"/>
        <v>22.222222222222221</v>
      </c>
      <c r="P3417" t="s">
        <v>8272</v>
      </c>
      <c r="Q3417" t="s">
        <v>8273</v>
      </c>
      <c r="R3417" s="10">
        <f t="shared" si="212"/>
        <v>42466.935833333329</v>
      </c>
      <c r="S3417" s="10">
        <f t="shared" si="213"/>
        <v>42477.770833333336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4"/>
        <v>119.6</v>
      </c>
      <c r="O3418" s="6">
        <f t="shared" si="215"/>
        <v>159.46666666666667</v>
      </c>
      <c r="P3418" t="s">
        <v>8272</v>
      </c>
      <c r="Q3418" t="s">
        <v>8273</v>
      </c>
      <c r="R3418" s="10">
        <f t="shared" si="212"/>
        <v>42089.204224537032</v>
      </c>
      <c r="S3418" s="10">
        <f t="shared" si="213"/>
        <v>42117.562499999993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4"/>
        <v>100.00058823529412</v>
      </c>
      <c r="O3419" s="6">
        <f t="shared" si="215"/>
        <v>37.777999999999999</v>
      </c>
      <c r="P3419" t="s">
        <v>8272</v>
      </c>
      <c r="Q3419" t="s">
        <v>8273</v>
      </c>
      <c r="R3419" s="10">
        <f t="shared" si="212"/>
        <v>41894.705416666664</v>
      </c>
      <c r="S3419" s="10">
        <f t="shared" si="213"/>
        <v>41937.821527777771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4"/>
        <v>100.875</v>
      </c>
      <c r="O3420" s="6">
        <f t="shared" si="215"/>
        <v>72.053571428571431</v>
      </c>
      <c r="P3420" t="s">
        <v>8272</v>
      </c>
      <c r="Q3420" t="s">
        <v>8273</v>
      </c>
      <c r="R3420" s="10">
        <f t="shared" si="212"/>
        <v>41752.626238425924</v>
      </c>
      <c r="S3420" s="10">
        <f t="shared" si="213"/>
        <v>41782.626238425924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4"/>
        <v>106.54545454545455</v>
      </c>
      <c r="O3421" s="6">
        <f t="shared" si="215"/>
        <v>63.695652173913047</v>
      </c>
      <c r="P3421" t="s">
        <v>8272</v>
      </c>
      <c r="Q3421" t="s">
        <v>8273</v>
      </c>
      <c r="R3421" s="10">
        <f t="shared" si="212"/>
        <v>42448.613252314812</v>
      </c>
      <c r="S3421" s="10">
        <f t="shared" si="213"/>
        <v>42466.687499999993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4"/>
        <v>138</v>
      </c>
      <c r="O3422" s="6">
        <f t="shared" si="215"/>
        <v>28.411764705882351</v>
      </c>
      <c r="P3422" t="s">
        <v>8272</v>
      </c>
      <c r="Q3422" t="s">
        <v>8273</v>
      </c>
      <c r="R3422" s="10">
        <f t="shared" si="212"/>
        <v>42404.881967592592</v>
      </c>
      <c r="S3422" s="10">
        <f t="shared" si="213"/>
        <v>42413.791666666664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4"/>
        <v>101.15</v>
      </c>
      <c r="O3423" s="6">
        <f t="shared" si="215"/>
        <v>103.21428571428571</v>
      </c>
      <c r="P3423" t="s">
        <v>8272</v>
      </c>
      <c r="Q3423" t="s">
        <v>8273</v>
      </c>
      <c r="R3423" s="10">
        <f t="shared" si="212"/>
        <v>42037.582905092589</v>
      </c>
      <c r="S3423" s="10">
        <f t="shared" si="213"/>
        <v>42067.582905092589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4"/>
        <v>109.1</v>
      </c>
      <c r="O3424" s="6">
        <f t="shared" si="215"/>
        <v>71.152173913043484</v>
      </c>
      <c r="P3424" t="s">
        <v>8272</v>
      </c>
      <c r="Q3424" t="s">
        <v>8273</v>
      </c>
      <c r="R3424" s="10">
        <f t="shared" si="212"/>
        <v>42323.353888888887</v>
      </c>
      <c r="S3424" s="10">
        <f t="shared" si="213"/>
        <v>42351.791666666664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4"/>
        <v>140</v>
      </c>
      <c r="O3425" s="6">
        <f t="shared" si="215"/>
        <v>35</v>
      </c>
      <c r="P3425" t="s">
        <v>8272</v>
      </c>
      <c r="Q3425" t="s">
        <v>8273</v>
      </c>
      <c r="R3425" s="10">
        <f t="shared" si="212"/>
        <v>42088.703020833331</v>
      </c>
      <c r="S3425" s="10">
        <f t="shared" si="213"/>
        <v>42118.703020833331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4"/>
        <v>103.58333333333334</v>
      </c>
      <c r="O3426" s="6">
        <f t="shared" si="215"/>
        <v>81.776315789473685</v>
      </c>
      <c r="P3426" t="s">
        <v>8272</v>
      </c>
      <c r="Q3426" t="s">
        <v>8273</v>
      </c>
      <c r="R3426" s="10">
        <f t="shared" si="212"/>
        <v>42018.468564814808</v>
      </c>
      <c r="S3426" s="10">
        <f t="shared" si="213"/>
        <v>42040.082638888889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4"/>
        <v>102.97033333333331</v>
      </c>
      <c r="O3427" s="6">
        <f t="shared" si="215"/>
        <v>297.02980769230766</v>
      </c>
      <c r="P3427" t="s">
        <v>8272</v>
      </c>
      <c r="Q3427" t="s">
        <v>8273</v>
      </c>
      <c r="R3427" s="10">
        <f t="shared" si="212"/>
        <v>41884.40898148148</v>
      </c>
      <c r="S3427" s="10">
        <f t="shared" si="213"/>
        <v>41916.40898148148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4"/>
        <v>108.13333333333333</v>
      </c>
      <c r="O3428" s="6">
        <f t="shared" si="215"/>
        <v>46.609195402298852</v>
      </c>
      <c r="P3428" t="s">
        <v>8272</v>
      </c>
      <c r="Q3428" t="s">
        <v>8273</v>
      </c>
      <c r="R3428" s="10">
        <f t="shared" si="212"/>
        <v>41883.848414351851</v>
      </c>
      <c r="S3428" s="10">
        <f t="shared" si="213"/>
        <v>41902.875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4"/>
        <v>100</v>
      </c>
      <c r="O3429" s="6">
        <f t="shared" si="215"/>
        <v>51.724137931034484</v>
      </c>
      <c r="P3429" t="s">
        <v>8272</v>
      </c>
      <c r="Q3429" t="s">
        <v>8273</v>
      </c>
      <c r="R3429" s="10">
        <f t="shared" si="212"/>
        <v>41792.436944444438</v>
      </c>
      <c r="S3429" s="10">
        <f t="shared" si="213"/>
        <v>41822.436944444438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4"/>
        <v>102.75000000000001</v>
      </c>
      <c r="O3430" s="6">
        <f t="shared" si="215"/>
        <v>40.294117647058826</v>
      </c>
      <c r="P3430" t="s">
        <v>8272</v>
      </c>
      <c r="Q3430" t="s">
        <v>8273</v>
      </c>
      <c r="R3430" s="10">
        <f t="shared" si="212"/>
        <v>42038.512118055551</v>
      </c>
      <c r="S3430" s="10">
        <f t="shared" si="213"/>
        <v>42063.499999999993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4"/>
        <v>130</v>
      </c>
      <c r="O3431" s="6">
        <f t="shared" si="215"/>
        <v>16.25</v>
      </c>
      <c r="P3431" t="s">
        <v>8272</v>
      </c>
      <c r="Q3431" t="s">
        <v>8273</v>
      </c>
      <c r="R3431" s="10">
        <f t="shared" si="212"/>
        <v>42661.813206018516</v>
      </c>
      <c r="S3431" s="10">
        <f t="shared" si="213"/>
        <v>42675.813206018516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4"/>
        <v>108.54949999999999</v>
      </c>
      <c r="O3432" s="6">
        <f t="shared" si="215"/>
        <v>30.152638888888887</v>
      </c>
      <c r="P3432" t="s">
        <v>8272</v>
      </c>
      <c r="Q3432" t="s">
        <v>8273</v>
      </c>
      <c r="R3432" s="10">
        <f t="shared" si="212"/>
        <v>41820.737280092588</v>
      </c>
      <c r="S3432" s="10">
        <f t="shared" si="213"/>
        <v>41850.737280092588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4"/>
        <v>100</v>
      </c>
      <c r="O3433" s="6">
        <f t="shared" si="215"/>
        <v>95.238095238095241</v>
      </c>
      <c r="P3433" t="s">
        <v>8272</v>
      </c>
      <c r="Q3433" t="s">
        <v>8273</v>
      </c>
      <c r="R3433" s="10">
        <f t="shared" si="212"/>
        <v>41839.522604166668</v>
      </c>
      <c r="S3433" s="10">
        <f t="shared" si="213"/>
        <v>41869.522604166668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4"/>
        <v>109.65</v>
      </c>
      <c r="O3434" s="6">
        <f t="shared" si="215"/>
        <v>52.214285714285715</v>
      </c>
      <c r="P3434" t="s">
        <v>8272</v>
      </c>
      <c r="Q3434" t="s">
        <v>8273</v>
      </c>
      <c r="R3434" s="10">
        <f t="shared" si="212"/>
        <v>42380.372847222221</v>
      </c>
      <c r="S3434" s="10">
        <f t="shared" si="213"/>
        <v>42405.708333333336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4"/>
        <v>100.26315789473684</v>
      </c>
      <c r="O3435" s="6">
        <f t="shared" si="215"/>
        <v>134.1549295774648</v>
      </c>
      <c r="P3435" t="s">
        <v>8272</v>
      </c>
      <c r="Q3435" t="s">
        <v>8273</v>
      </c>
      <c r="R3435" s="10">
        <f t="shared" si="212"/>
        <v>41775.854803240734</v>
      </c>
      <c r="S3435" s="10">
        <f t="shared" si="213"/>
        <v>41806.916666666664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4"/>
        <v>105.55000000000001</v>
      </c>
      <c r="O3436" s="6">
        <f t="shared" si="215"/>
        <v>62.827380952380949</v>
      </c>
      <c r="P3436" t="s">
        <v>8272</v>
      </c>
      <c r="Q3436" t="s">
        <v>8273</v>
      </c>
      <c r="R3436" s="10">
        <f t="shared" si="212"/>
        <v>41800.172094907401</v>
      </c>
      <c r="S3436" s="10">
        <f t="shared" si="213"/>
        <v>41830.172094907401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4"/>
        <v>112.00000000000001</v>
      </c>
      <c r="O3437" s="6">
        <f t="shared" si="215"/>
        <v>58.94736842105263</v>
      </c>
      <c r="P3437" t="s">
        <v>8272</v>
      </c>
      <c r="Q3437" t="s">
        <v>8273</v>
      </c>
      <c r="R3437" s="10">
        <f t="shared" si="212"/>
        <v>42572.408483796295</v>
      </c>
      <c r="S3437" s="10">
        <f t="shared" si="213"/>
        <v>42588.916666666664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4"/>
        <v>105.89999999999999</v>
      </c>
      <c r="O3438" s="6">
        <f t="shared" si="215"/>
        <v>143.1081081081081</v>
      </c>
      <c r="P3438" t="s">
        <v>8272</v>
      </c>
      <c r="Q3438" t="s">
        <v>8273</v>
      </c>
      <c r="R3438" s="10">
        <f t="shared" si="212"/>
        <v>41851.333252314813</v>
      </c>
      <c r="S3438" s="10">
        <f t="shared" si="213"/>
        <v>41872.477777777771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4"/>
        <v>101</v>
      </c>
      <c r="O3439" s="6">
        <f t="shared" si="215"/>
        <v>84.166666666666671</v>
      </c>
      <c r="P3439" t="s">
        <v>8272</v>
      </c>
      <c r="Q3439" t="s">
        <v>8273</v>
      </c>
      <c r="R3439" s="10">
        <f t="shared" si="212"/>
        <v>42205.502546296295</v>
      </c>
      <c r="S3439" s="10">
        <f t="shared" si="213"/>
        <v>42235.502546296295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4"/>
        <v>104.2</v>
      </c>
      <c r="O3440" s="6">
        <f t="shared" si="215"/>
        <v>186.07142857142858</v>
      </c>
      <c r="P3440" t="s">
        <v>8272</v>
      </c>
      <c r="Q3440" t="s">
        <v>8273</v>
      </c>
      <c r="R3440" s="10">
        <f t="shared" si="212"/>
        <v>42100.719525462962</v>
      </c>
      <c r="S3440" s="10">
        <f t="shared" si="213"/>
        <v>42126.666666666664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4"/>
        <v>134.67833333333334</v>
      </c>
      <c r="O3441" s="6">
        <f t="shared" si="215"/>
        <v>89.785555555555561</v>
      </c>
      <c r="P3441" t="s">
        <v>8272</v>
      </c>
      <c r="Q3441" t="s">
        <v>8273</v>
      </c>
      <c r="R3441" s="10">
        <f t="shared" si="212"/>
        <v>42374.702893518515</v>
      </c>
      <c r="S3441" s="10">
        <f t="shared" si="213"/>
        <v>42387.999305555553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4"/>
        <v>105.2184</v>
      </c>
      <c r="O3442" s="6">
        <f t="shared" si="215"/>
        <v>64.157560975609755</v>
      </c>
      <c r="P3442" t="s">
        <v>8272</v>
      </c>
      <c r="Q3442" t="s">
        <v>8273</v>
      </c>
      <c r="R3442" s="10">
        <f t="shared" si="212"/>
        <v>41808.914675925924</v>
      </c>
      <c r="S3442" s="10">
        <f t="shared" si="213"/>
        <v>41831.46875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4"/>
        <v>102.60000000000001</v>
      </c>
      <c r="O3443" s="6">
        <f t="shared" si="215"/>
        <v>59.651162790697676</v>
      </c>
      <c r="P3443" t="s">
        <v>8272</v>
      </c>
      <c r="Q3443" t="s">
        <v>8273</v>
      </c>
      <c r="R3443" s="10">
        <f t="shared" si="212"/>
        <v>42294.221307870372</v>
      </c>
      <c r="S3443" s="10">
        <f t="shared" si="213"/>
        <v>42321.636805555558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4"/>
        <v>100</v>
      </c>
      <c r="O3444" s="6">
        <f t="shared" si="215"/>
        <v>31.25</v>
      </c>
      <c r="P3444" t="s">
        <v>8272</v>
      </c>
      <c r="Q3444" t="s">
        <v>8273</v>
      </c>
      <c r="R3444" s="10">
        <f t="shared" si="212"/>
        <v>42124.632777777777</v>
      </c>
      <c r="S3444" s="10">
        <f t="shared" si="213"/>
        <v>42154.632777777777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4"/>
        <v>185.5</v>
      </c>
      <c r="O3445" s="6">
        <f t="shared" si="215"/>
        <v>41.222222222222221</v>
      </c>
      <c r="P3445" t="s">
        <v>8272</v>
      </c>
      <c r="Q3445" t="s">
        <v>8273</v>
      </c>
      <c r="R3445" s="10">
        <f t="shared" si="212"/>
        <v>41861.316504629627</v>
      </c>
      <c r="S3445" s="10">
        <f t="shared" si="213"/>
        <v>41891.316504629627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4"/>
        <v>289</v>
      </c>
      <c r="O3446" s="6">
        <f t="shared" si="215"/>
        <v>43.35</v>
      </c>
      <c r="P3446" t="s">
        <v>8272</v>
      </c>
      <c r="Q3446" t="s">
        <v>8273</v>
      </c>
      <c r="R3446" s="10">
        <f t="shared" si="212"/>
        <v>42521.08317129629</v>
      </c>
      <c r="S3446" s="10">
        <f t="shared" si="213"/>
        <v>42529.374305555553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4"/>
        <v>100</v>
      </c>
      <c r="O3447" s="6">
        <f t="shared" si="215"/>
        <v>64.516129032258064</v>
      </c>
      <c r="P3447" t="s">
        <v>8272</v>
      </c>
      <c r="Q3447" t="s">
        <v>8273</v>
      </c>
      <c r="R3447" s="10">
        <f t="shared" si="212"/>
        <v>42272.322175925925</v>
      </c>
      <c r="S3447" s="10">
        <f t="shared" si="213"/>
        <v>42300.322175925925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4"/>
        <v>108.2</v>
      </c>
      <c r="O3448" s="6">
        <f t="shared" si="215"/>
        <v>43.28</v>
      </c>
      <c r="P3448" t="s">
        <v>8272</v>
      </c>
      <c r="Q3448" t="s">
        <v>8273</v>
      </c>
      <c r="R3448" s="10">
        <f t="shared" si="212"/>
        <v>42016.624131944445</v>
      </c>
      <c r="S3448" s="10">
        <f t="shared" si="213"/>
        <v>42040.305555555555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4"/>
        <v>107.80000000000001</v>
      </c>
      <c r="O3449" s="6">
        <f t="shared" si="215"/>
        <v>77</v>
      </c>
      <c r="P3449" t="s">
        <v>8272</v>
      </c>
      <c r="Q3449" t="s">
        <v>8273</v>
      </c>
      <c r="R3449" s="10">
        <f t="shared" si="212"/>
        <v>42402.680694444447</v>
      </c>
      <c r="S3449" s="10">
        <f t="shared" si="213"/>
        <v>42447.639027777775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4"/>
        <v>109.76190476190477</v>
      </c>
      <c r="O3450" s="6">
        <f t="shared" si="215"/>
        <v>51.222222222222221</v>
      </c>
      <c r="P3450" t="s">
        <v>8272</v>
      </c>
      <c r="Q3450" t="s">
        <v>8273</v>
      </c>
      <c r="R3450" s="10">
        <f t="shared" si="212"/>
        <v>41959.910752314812</v>
      </c>
      <c r="S3450" s="10">
        <f t="shared" si="213"/>
        <v>41989.910752314812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4"/>
        <v>170.625</v>
      </c>
      <c r="O3451" s="6">
        <f t="shared" si="215"/>
        <v>68.25</v>
      </c>
      <c r="P3451" t="s">
        <v>8272</v>
      </c>
      <c r="Q3451" t="s">
        <v>8273</v>
      </c>
      <c r="R3451" s="10">
        <f t="shared" si="212"/>
        <v>42531.844189814808</v>
      </c>
      <c r="S3451" s="10">
        <f t="shared" si="213"/>
        <v>42559.958333333336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4"/>
        <v>152</v>
      </c>
      <c r="O3452" s="6">
        <f t="shared" si="215"/>
        <v>19.487179487179485</v>
      </c>
      <c r="P3452" t="s">
        <v>8272</v>
      </c>
      <c r="Q3452" t="s">
        <v>8273</v>
      </c>
      <c r="R3452" s="10">
        <f t="shared" si="212"/>
        <v>42036.496192129627</v>
      </c>
      <c r="S3452" s="10">
        <f t="shared" si="213"/>
        <v>42096.454525462956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4"/>
        <v>101.23076923076924</v>
      </c>
      <c r="O3453" s="6">
        <f t="shared" si="215"/>
        <v>41.125</v>
      </c>
      <c r="P3453" t="s">
        <v>8272</v>
      </c>
      <c r="Q3453" t="s">
        <v>8273</v>
      </c>
      <c r="R3453" s="10">
        <f t="shared" si="212"/>
        <v>42088.515358796292</v>
      </c>
      <c r="S3453" s="10">
        <f t="shared" si="213"/>
        <v>42115.515358796292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4"/>
        <v>153.19999999999999</v>
      </c>
      <c r="O3454" s="6">
        <f t="shared" si="215"/>
        <v>41.405405405405403</v>
      </c>
      <c r="P3454" t="s">
        <v>8272</v>
      </c>
      <c r="Q3454" t="s">
        <v>8273</v>
      </c>
      <c r="R3454" s="10">
        <f t="shared" si="212"/>
        <v>41820.430856481478</v>
      </c>
      <c r="S3454" s="10">
        <f t="shared" si="213"/>
        <v>41842.957638888889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4"/>
        <v>128.33333333333334</v>
      </c>
      <c r="O3455" s="6">
        <f t="shared" si="215"/>
        <v>27.5</v>
      </c>
      <c r="P3455" t="s">
        <v>8272</v>
      </c>
      <c r="Q3455" t="s">
        <v>8273</v>
      </c>
      <c r="R3455" s="10">
        <f t="shared" si="212"/>
        <v>42535.770324074074</v>
      </c>
      <c r="S3455" s="10">
        <f t="shared" si="213"/>
        <v>42595.770324074074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4"/>
        <v>100.71428571428571</v>
      </c>
      <c r="O3456" s="6">
        <f t="shared" si="215"/>
        <v>33.571428571428569</v>
      </c>
      <c r="P3456" t="s">
        <v>8272</v>
      </c>
      <c r="Q3456" t="s">
        <v>8273</v>
      </c>
      <c r="R3456" s="10">
        <f t="shared" si="212"/>
        <v>41821.490266203698</v>
      </c>
      <c r="S3456" s="10">
        <f t="shared" si="213"/>
        <v>41851.490266203698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4"/>
        <v>100.64999999999999</v>
      </c>
      <c r="O3457" s="6">
        <f t="shared" si="215"/>
        <v>145.86956521739131</v>
      </c>
      <c r="P3457" t="s">
        <v>8272</v>
      </c>
      <c r="Q3457" t="s">
        <v>8273</v>
      </c>
      <c r="R3457" s="10">
        <f t="shared" si="212"/>
        <v>42626.541979166665</v>
      </c>
      <c r="S3457" s="10">
        <f t="shared" si="213"/>
        <v>42656.541979166665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4"/>
        <v>191.3</v>
      </c>
      <c r="O3458" s="6">
        <f t="shared" si="215"/>
        <v>358.6875</v>
      </c>
      <c r="P3458" t="s">
        <v>8272</v>
      </c>
      <c r="Q3458" t="s">
        <v>8273</v>
      </c>
      <c r="R3458" s="10">
        <f t="shared" ref="R3458:R3521" si="216">(J3458/86400)+25569+(-5/24)</f>
        <v>41820.997303240736</v>
      </c>
      <c r="S3458" s="10">
        <f t="shared" ref="S3458:S3521" si="217">(I3458/86400)+25569+(-5/24)</f>
        <v>41852.082638888889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8">E3459/D3459*100</f>
        <v>140.19999999999999</v>
      </c>
      <c r="O3459" s="6">
        <f t="shared" ref="O3459:O3522" si="219">E3459/L3459</f>
        <v>50.981818181818184</v>
      </c>
      <c r="P3459" t="s">
        <v>8272</v>
      </c>
      <c r="Q3459" t="s">
        <v>8273</v>
      </c>
      <c r="R3459" s="10">
        <f t="shared" si="216"/>
        <v>42016.498344907406</v>
      </c>
      <c r="S3459" s="10">
        <f t="shared" si="217"/>
        <v>42047.040972222218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8"/>
        <v>124.33537832310839</v>
      </c>
      <c r="O3460" s="6">
        <f t="shared" si="219"/>
        <v>45.037037037037038</v>
      </c>
      <c r="P3460" t="s">
        <v>8272</v>
      </c>
      <c r="Q3460" t="s">
        <v>8273</v>
      </c>
      <c r="R3460" s="10">
        <f t="shared" si="216"/>
        <v>42010.994247685179</v>
      </c>
      <c r="S3460" s="10">
        <f t="shared" si="217"/>
        <v>42037.977083333331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8"/>
        <v>126.2</v>
      </c>
      <c r="O3461" s="6">
        <f t="shared" si="219"/>
        <v>17.527777777777779</v>
      </c>
      <c r="P3461" t="s">
        <v>8272</v>
      </c>
      <c r="Q3461" t="s">
        <v>8273</v>
      </c>
      <c r="R3461" s="10">
        <f t="shared" si="216"/>
        <v>42480.271527777775</v>
      </c>
      <c r="S3461" s="10">
        <f t="shared" si="217"/>
        <v>42510.271527777775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8"/>
        <v>190</v>
      </c>
      <c r="O3462" s="6">
        <f t="shared" si="219"/>
        <v>50</v>
      </c>
      <c r="P3462" t="s">
        <v>8272</v>
      </c>
      <c r="Q3462" t="s">
        <v>8273</v>
      </c>
      <c r="R3462" s="10">
        <f t="shared" si="216"/>
        <v>41852.318888888891</v>
      </c>
      <c r="S3462" s="10">
        <f t="shared" si="217"/>
        <v>41866.318888888891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8"/>
        <v>139</v>
      </c>
      <c r="O3463" s="6">
        <f t="shared" si="219"/>
        <v>57.916666666666664</v>
      </c>
      <c r="P3463" t="s">
        <v>8272</v>
      </c>
      <c r="Q3463" t="s">
        <v>8273</v>
      </c>
      <c r="R3463" s="10">
        <f t="shared" si="216"/>
        <v>42643.424525462957</v>
      </c>
      <c r="S3463" s="10">
        <f t="shared" si="217"/>
        <v>42671.916666666664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8"/>
        <v>202</v>
      </c>
      <c r="O3464" s="6">
        <f t="shared" si="219"/>
        <v>29.705882352941178</v>
      </c>
      <c r="P3464" t="s">
        <v>8272</v>
      </c>
      <c r="Q3464" t="s">
        <v>8273</v>
      </c>
      <c r="R3464" s="10">
        <f t="shared" si="216"/>
        <v>42179.690138888887</v>
      </c>
      <c r="S3464" s="10">
        <f t="shared" si="217"/>
        <v>42195.541666666664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8"/>
        <v>103.38000000000001</v>
      </c>
      <c r="O3465" s="6">
        <f t="shared" si="219"/>
        <v>90.684210526315795</v>
      </c>
      <c r="P3465" t="s">
        <v>8272</v>
      </c>
      <c r="Q3465" t="s">
        <v>8273</v>
      </c>
      <c r="R3465" s="10">
        <f t="shared" si="216"/>
        <v>42612.710474537038</v>
      </c>
      <c r="S3465" s="10">
        <f t="shared" si="217"/>
        <v>42653.957638888889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8"/>
        <v>102.3236</v>
      </c>
      <c r="O3466" s="6">
        <f t="shared" si="219"/>
        <v>55.012688172043013</v>
      </c>
      <c r="P3466" t="s">
        <v>8272</v>
      </c>
      <c r="Q3466" t="s">
        <v>8273</v>
      </c>
      <c r="R3466" s="10">
        <f t="shared" si="216"/>
        <v>42574.921724537031</v>
      </c>
      <c r="S3466" s="10">
        <f t="shared" si="217"/>
        <v>42604.921724537031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8"/>
        <v>103</v>
      </c>
      <c r="O3467" s="6">
        <f t="shared" si="219"/>
        <v>57.222222222222221</v>
      </c>
      <c r="P3467" t="s">
        <v>8272</v>
      </c>
      <c r="Q3467" t="s">
        <v>8273</v>
      </c>
      <c r="R3467" s="10">
        <f t="shared" si="216"/>
        <v>42200.417499999996</v>
      </c>
      <c r="S3467" s="10">
        <f t="shared" si="217"/>
        <v>42225.458333333336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8"/>
        <v>127.14285714285714</v>
      </c>
      <c r="O3468" s="6">
        <f t="shared" si="219"/>
        <v>72.950819672131146</v>
      </c>
      <c r="P3468" t="s">
        <v>8272</v>
      </c>
      <c r="Q3468" t="s">
        <v>8273</v>
      </c>
      <c r="R3468" s="10">
        <f t="shared" si="216"/>
        <v>42419.810763888883</v>
      </c>
      <c r="S3468" s="10">
        <f t="shared" si="217"/>
        <v>42479.769097222219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8"/>
        <v>101</v>
      </c>
      <c r="O3469" s="6">
        <f t="shared" si="219"/>
        <v>64.468085106382972</v>
      </c>
      <c r="P3469" t="s">
        <v>8272</v>
      </c>
      <c r="Q3469" t="s">
        <v>8273</v>
      </c>
      <c r="R3469" s="10">
        <f t="shared" si="216"/>
        <v>42053.463333333326</v>
      </c>
      <c r="S3469" s="10">
        <f t="shared" si="217"/>
        <v>42083.421666666669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8"/>
        <v>121.78</v>
      </c>
      <c r="O3470" s="6">
        <f t="shared" si="219"/>
        <v>716.35294117647061</v>
      </c>
      <c r="P3470" t="s">
        <v>8272</v>
      </c>
      <c r="Q3470" t="s">
        <v>8273</v>
      </c>
      <c r="R3470" s="10">
        <f t="shared" si="216"/>
        <v>42605.55704861111</v>
      </c>
      <c r="S3470" s="10">
        <f t="shared" si="217"/>
        <v>42633.916666666664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8"/>
        <v>113.39285714285714</v>
      </c>
      <c r="O3471" s="6">
        <f t="shared" si="219"/>
        <v>50.396825396825399</v>
      </c>
      <c r="P3471" t="s">
        <v>8272</v>
      </c>
      <c r="Q3471" t="s">
        <v>8273</v>
      </c>
      <c r="R3471" s="10">
        <f t="shared" si="216"/>
        <v>42458.433391203704</v>
      </c>
      <c r="S3471" s="10">
        <f t="shared" si="217"/>
        <v>42488.433391203704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8"/>
        <v>150</v>
      </c>
      <c r="O3472" s="6">
        <f t="shared" si="219"/>
        <v>41.666666666666664</v>
      </c>
      <c r="P3472" t="s">
        <v>8272</v>
      </c>
      <c r="Q3472" t="s">
        <v>8273</v>
      </c>
      <c r="R3472" s="10">
        <f t="shared" si="216"/>
        <v>42528.813680555548</v>
      </c>
      <c r="S3472" s="10">
        <f t="shared" si="217"/>
        <v>42566.693055555552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8"/>
        <v>214.6</v>
      </c>
      <c r="O3473" s="6">
        <f t="shared" si="219"/>
        <v>35.766666666666666</v>
      </c>
      <c r="P3473" t="s">
        <v>8272</v>
      </c>
      <c r="Q3473" t="s">
        <v>8273</v>
      </c>
      <c r="R3473" s="10">
        <f t="shared" si="216"/>
        <v>41841.61215277778</v>
      </c>
      <c r="S3473" s="10">
        <f t="shared" si="217"/>
        <v>41882.625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8"/>
        <v>102.05</v>
      </c>
      <c r="O3474" s="6">
        <f t="shared" si="219"/>
        <v>88.739130434782609</v>
      </c>
      <c r="P3474" t="s">
        <v>8272</v>
      </c>
      <c r="Q3474" t="s">
        <v>8273</v>
      </c>
      <c r="R3474" s="10">
        <f t="shared" si="216"/>
        <v>41927.962164351848</v>
      </c>
      <c r="S3474" s="10">
        <f t="shared" si="217"/>
        <v>41949.040972222218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8"/>
        <v>100</v>
      </c>
      <c r="O3475" s="6">
        <f t="shared" si="219"/>
        <v>148.4848484848485</v>
      </c>
      <c r="P3475" t="s">
        <v>8272</v>
      </c>
      <c r="Q3475" t="s">
        <v>8273</v>
      </c>
      <c r="R3475" s="10">
        <f t="shared" si="216"/>
        <v>42062.626111111109</v>
      </c>
      <c r="S3475" s="10">
        <f t="shared" si="217"/>
        <v>42083.643749999996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8"/>
        <v>101</v>
      </c>
      <c r="O3476" s="6">
        <f t="shared" si="219"/>
        <v>51.794871794871796</v>
      </c>
      <c r="P3476" t="s">
        <v>8272</v>
      </c>
      <c r="Q3476" t="s">
        <v>8273</v>
      </c>
      <c r="R3476" s="10">
        <f t="shared" si="216"/>
        <v>42541.293182870366</v>
      </c>
      <c r="S3476" s="10">
        <f t="shared" si="217"/>
        <v>42571.293182870366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8"/>
        <v>113.33333333333333</v>
      </c>
      <c r="O3477" s="6">
        <f t="shared" si="219"/>
        <v>20</v>
      </c>
      <c r="P3477" t="s">
        <v>8272</v>
      </c>
      <c r="Q3477" t="s">
        <v>8273</v>
      </c>
      <c r="R3477" s="10">
        <f t="shared" si="216"/>
        <v>41918.672499999993</v>
      </c>
      <c r="S3477" s="10">
        <f t="shared" si="217"/>
        <v>41945.791666666664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8"/>
        <v>104</v>
      </c>
      <c r="O3478" s="6">
        <f t="shared" si="219"/>
        <v>52</v>
      </c>
      <c r="P3478" t="s">
        <v>8272</v>
      </c>
      <c r="Q3478" t="s">
        <v>8273</v>
      </c>
      <c r="R3478" s="10">
        <f t="shared" si="216"/>
        <v>41921.071643518517</v>
      </c>
      <c r="S3478" s="10">
        <f t="shared" si="217"/>
        <v>41938.916666666664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8"/>
        <v>115.33333333333333</v>
      </c>
      <c r="O3479" s="6">
        <f t="shared" si="219"/>
        <v>53.230769230769234</v>
      </c>
      <c r="P3479" t="s">
        <v>8272</v>
      </c>
      <c r="Q3479" t="s">
        <v>8273</v>
      </c>
      <c r="R3479" s="10">
        <f t="shared" si="216"/>
        <v>42128.528275462959</v>
      </c>
      <c r="S3479" s="10">
        <f t="shared" si="217"/>
        <v>42140.916666666664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8"/>
        <v>112.85000000000001</v>
      </c>
      <c r="O3480" s="6">
        <f t="shared" si="219"/>
        <v>39.596491228070178</v>
      </c>
      <c r="P3480" t="s">
        <v>8272</v>
      </c>
      <c r="Q3480" t="s">
        <v>8273</v>
      </c>
      <c r="R3480" s="10">
        <f t="shared" si="216"/>
        <v>42053.708587962959</v>
      </c>
      <c r="S3480" s="10">
        <f t="shared" si="217"/>
        <v>42079.666666666664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8"/>
        <v>127.86666666666666</v>
      </c>
      <c r="O3481" s="6">
        <f t="shared" si="219"/>
        <v>34.25</v>
      </c>
      <c r="P3481" t="s">
        <v>8272</v>
      </c>
      <c r="Q3481" t="s">
        <v>8273</v>
      </c>
      <c r="R3481" s="10">
        <f t="shared" si="216"/>
        <v>41781.64675925926</v>
      </c>
      <c r="S3481" s="10">
        <f t="shared" si="217"/>
        <v>41811.64675925926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8"/>
        <v>142.66666666666669</v>
      </c>
      <c r="O3482" s="6">
        <f t="shared" si="219"/>
        <v>164.61538461538461</v>
      </c>
      <c r="P3482" t="s">
        <v>8272</v>
      </c>
      <c r="Q3482" t="s">
        <v>8273</v>
      </c>
      <c r="R3482" s="10">
        <f t="shared" si="216"/>
        <v>42171.109108796292</v>
      </c>
      <c r="S3482" s="10">
        <f t="shared" si="217"/>
        <v>42195.666666666664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8"/>
        <v>118.8</v>
      </c>
      <c r="O3483" s="6">
        <f t="shared" si="219"/>
        <v>125.05263157894737</v>
      </c>
      <c r="P3483" t="s">
        <v>8272</v>
      </c>
      <c r="Q3483" t="s">
        <v>8273</v>
      </c>
      <c r="R3483" s="10">
        <f t="shared" si="216"/>
        <v>41989.039212962962</v>
      </c>
      <c r="S3483" s="10">
        <f t="shared" si="217"/>
        <v>42006.039212962962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8"/>
        <v>138.33333333333334</v>
      </c>
      <c r="O3484" s="6">
        <f t="shared" si="219"/>
        <v>51.875</v>
      </c>
      <c r="P3484" t="s">
        <v>8272</v>
      </c>
      <c r="Q3484" t="s">
        <v>8273</v>
      </c>
      <c r="R3484" s="10">
        <f t="shared" si="216"/>
        <v>41796.563263888886</v>
      </c>
      <c r="S3484" s="10">
        <f t="shared" si="217"/>
        <v>41826.563263888886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8"/>
        <v>159.9402985074627</v>
      </c>
      <c r="O3485" s="6">
        <f t="shared" si="219"/>
        <v>40.285714285714285</v>
      </c>
      <c r="P3485" t="s">
        <v>8272</v>
      </c>
      <c r="Q3485" t="s">
        <v>8273</v>
      </c>
      <c r="R3485" s="10">
        <f t="shared" si="216"/>
        <v>41793.460428240738</v>
      </c>
      <c r="S3485" s="10">
        <f t="shared" si="217"/>
        <v>41823.460428240738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8"/>
        <v>114.24000000000001</v>
      </c>
      <c r="O3486" s="6">
        <f t="shared" si="219"/>
        <v>64.909090909090907</v>
      </c>
      <c r="P3486" t="s">
        <v>8272</v>
      </c>
      <c r="Q3486" t="s">
        <v>8273</v>
      </c>
      <c r="R3486" s="10">
        <f t="shared" si="216"/>
        <v>42506.552071759252</v>
      </c>
      <c r="S3486" s="10">
        <f t="shared" si="217"/>
        <v>42536.552071759252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8"/>
        <v>100.60606060606061</v>
      </c>
      <c r="O3487" s="6">
        <f t="shared" si="219"/>
        <v>55.333333333333336</v>
      </c>
      <c r="P3487" t="s">
        <v>8272</v>
      </c>
      <c r="Q3487" t="s">
        <v>8273</v>
      </c>
      <c r="R3487" s="10">
        <f t="shared" si="216"/>
        <v>42372.484722222223</v>
      </c>
      <c r="S3487" s="10">
        <f t="shared" si="217"/>
        <v>42402.484722222223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8"/>
        <v>155.20000000000002</v>
      </c>
      <c r="O3488" s="6">
        <f t="shared" si="219"/>
        <v>83.142857142857139</v>
      </c>
      <c r="P3488" t="s">
        <v>8272</v>
      </c>
      <c r="Q3488" t="s">
        <v>8273</v>
      </c>
      <c r="R3488" s="10">
        <f t="shared" si="216"/>
        <v>42126.666678240734</v>
      </c>
      <c r="S3488" s="10">
        <f t="shared" si="217"/>
        <v>42158.082638888889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8"/>
        <v>127.75000000000001</v>
      </c>
      <c r="O3489" s="6">
        <f t="shared" si="219"/>
        <v>38.712121212121211</v>
      </c>
      <c r="P3489" t="s">
        <v>8272</v>
      </c>
      <c r="Q3489" t="s">
        <v>8273</v>
      </c>
      <c r="R3489" s="10">
        <f t="shared" si="216"/>
        <v>42149.732083333329</v>
      </c>
      <c r="S3489" s="10">
        <f t="shared" si="217"/>
        <v>42179.732083333329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8"/>
        <v>121.2</v>
      </c>
      <c r="O3490" s="6">
        <f t="shared" si="219"/>
        <v>125.37931034482759</v>
      </c>
      <c r="P3490" t="s">
        <v>8272</v>
      </c>
      <c r="Q3490" t="s">
        <v>8273</v>
      </c>
      <c r="R3490" s="10">
        <f t="shared" si="216"/>
        <v>42087.55972222222</v>
      </c>
      <c r="S3490" s="10">
        <f t="shared" si="217"/>
        <v>42111.458333333336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8"/>
        <v>112.7</v>
      </c>
      <c r="O3491" s="6">
        <f t="shared" si="219"/>
        <v>78.263888888888886</v>
      </c>
      <c r="P3491" t="s">
        <v>8272</v>
      </c>
      <c r="Q3491" t="s">
        <v>8273</v>
      </c>
      <c r="R3491" s="10">
        <f t="shared" si="216"/>
        <v>41753.427442129629</v>
      </c>
      <c r="S3491" s="10">
        <f t="shared" si="217"/>
        <v>41783.666666666664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8"/>
        <v>127.49999999999999</v>
      </c>
      <c r="O3492" s="6">
        <f t="shared" si="219"/>
        <v>47.222222222222221</v>
      </c>
      <c r="P3492" t="s">
        <v>8272</v>
      </c>
      <c r="Q3492" t="s">
        <v>8273</v>
      </c>
      <c r="R3492" s="10">
        <f t="shared" si="216"/>
        <v>42443.594027777777</v>
      </c>
      <c r="S3492" s="10">
        <f t="shared" si="217"/>
        <v>42473.594027777777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8"/>
        <v>158.20000000000002</v>
      </c>
      <c r="O3493" s="6">
        <f t="shared" si="219"/>
        <v>79.099999999999994</v>
      </c>
      <c r="P3493" t="s">
        <v>8272</v>
      </c>
      <c r="Q3493" t="s">
        <v>8273</v>
      </c>
      <c r="R3493" s="10">
        <f t="shared" si="216"/>
        <v>42121.041481481479</v>
      </c>
      <c r="S3493" s="10">
        <f t="shared" si="217"/>
        <v>42142.041481481479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8"/>
        <v>105.26894736842105</v>
      </c>
      <c r="O3494" s="6">
        <f t="shared" si="219"/>
        <v>114.29199999999999</v>
      </c>
      <c r="P3494" t="s">
        <v>8272</v>
      </c>
      <c r="Q3494" t="s">
        <v>8273</v>
      </c>
      <c r="R3494" s="10">
        <f t="shared" si="216"/>
        <v>42267.800891203697</v>
      </c>
      <c r="S3494" s="10">
        <f t="shared" si="217"/>
        <v>42302.800891203697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8"/>
        <v>100</v>
      </c>
      <c r="O3495" s="6">
        <f t="shared" si="219"/>
        <v>51.724137931034484</v>
      </c>
      <c r="P3495" t="s">
        <v>8272</v>
      </c>
      <c r="Q3495" t="s">
        <v>8273</v>
      </c>
      <c r="R3495" s="10">
        <f t="shared" si="216"/>
        <v>41848.657824074071</v>
      </c>
      <c r="S3495" s="10">
        <f t="shared" si="217"/>
        <v>41868.007638888885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8"/>
        <v>100</v>
      </c>
      <c r="O3496" s="6">
        <f t="shared" si="219"/>
        <v>30.76923076923077</v>
      </c>
      <c r="P3496" t="s">
        <v>8272</v>
      </c>
      <c r="Q3496" t="s">
        <v>8273</v>
      </c>
      <c r="R3496" s="10">
        <f t="shared" si="216"/>
        <v>42689.006655092591</v>
      </c>
      <c r="S3496" s="10">
        <f t="shared" si="217"/>
        <v>42700.041666666664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8"/>
        <v>106.86</v>
      </c>
      <c r="O3497" s="6">
        <f t="shared" si="219"/>
        <v>74.208333333333329</v>
      </c>
      <c r="P3497" t="s">
        <v>8272</v>
      </c>
      <c r="Q3497" t="s">
        <v>8273</v>
      </c>
      <c r="R3497" s="10">
        <f t="shared" si="216"/>
        <v>41915.554502314808</v>
      </c>
      <c r="S3497" s="10">
        <f t="shared" si="217"/>
        <v>41944.512499999997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8"/>
        <v>124.4</v>
      </c>
      <c r="O3498" s="6">
        <f t="shared" si="219"/>
        <v>47.846153846153847</v>
      </c>
      <c r="P3498" t="s">
        <v>8272</v>
      </c>
      <c r="Q3498" t="s">
        <v>8273</v>
      </c>
      <c r="R3498" s="10">
        <f t="shared" si="216"/>
        <v>42584.638495370367</v>
      </c>
      <c r="S3498" s="10">
        <f t="shared" si="217"/>
        <v>42624.638495370367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8"/>
        <v>108.70406189555126</v>
      </c>
      <c r="O3499" s="6">
        <f t="shared" si="219"/>
        <v>34.408163265306122</v>
      </c>
      <c r="P3499" t="s">
        <v>8272</v>
      </c>
      <c r="Q3499" t="s">
        <v>8273</v>
      </c>
      <c r="R3499" s="10">
        <f t="shared" si="216"/>
        <v>42511.53361111111</v>
      </c>
      <c r="S3499" s="10">
        <f t="shared" si="217"/>
        <v>42523.708333333336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8"/>
        <v>102.42424242424242</v>
      </c>
      <c r="O3500" s="6">
        <f t="shared" si="219"/>
        <v>40.238095238095241</v>
      </c>
      <c r="P3500" t="s">
        <v>8272</v>
      </c>
      <c r="Q3500" t="s">
        <v>8273</v>
      </c>
      <c r="R3500" s="10">
        <f t="shared" si="216"/>
        <v>42458.950277777774</v>
      </c>
      <c r="S3500" s="10">
        <f t="shared" si="217"/>
        <v>42518.697222222218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8"/>
        <v>105.5</v>
      </c>
      <c r="O3501" s="6">
        <f t="shared" si="219"/>
        <v>60.285714285714285</v>
      </c>
      <c r="P3501" t="s">
        <v>8272</v>
      </c>
      <c r="Q3501" t="s">
        <v>8273</v>
      </c>
      <c r="R3501" s="10">
        <f t="shared" si="216"/>
        <v>42131.827835648146</v>
      </c>
      <c r="S3501" s="10">
        <f t="shared" si="217"/>
        <v>42186.082638888889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8"/>
        <v>106.3</v>
      </c>
      <c r="O3502" s="6">
        <f t="shared" si="219"/>
        <v>25.30952380952381</v>
      </c>
      <c r="P3502" t="s">
        <v>8272</v>
      </c>
      <c r="Q3502" t="s">
        <v>8273</v>
      </c>
      <c r="R3502" s="10">
        <f t="shared" si="216"/>
        <v>42419.711087962962</v>
      </c>
      <c r="S3502" s="10">
        <f t="shared" si="217"/>
        <v>42435.999305555553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8"/>
        <v>100.66666666666666</v>
      </c>
      <c r="O3503" s="6">
        <f t="shared" si="219"/>
        <v>35.952380952380949</v>
      </c>
      <c r="P3503" t="s">
        <v>8272</v>
      </c>
      <c r="Q3503" t="s">
        <v>8273</v>
      </c>
      <c r="R3503" s="10">
        <f t="shared" si="216"/>
        <v>42233.555497685178</v>
      </c>
      <c r="S3503" s="10">
        <f t="shared" si="217"/>
        <v>42258.555497685178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8"/>
        <v>105.4</v>
      </c>
      <c r="O3504" s="6">
        <f t="shared" si="219"/>
        <v>136</v>
      </c>
      <c r="P3504" t="s">
        <v>8272</v>
      </c>
      <c r="Q3504" t="s">
        <v>8273</v>
      </c>
      <c r="R3504" s="10">
        <f t="shared" si="216"/>
        <v>42430.631064814814</v>
      </c>
      <c r="S3504" s="10">
        <f t="shared" si="217"/>
        <v>42444.957638888889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8"/>
        <v>107.55999999999999</v>
      </c>
      <c r="O3505" s="6">
        <f t="shared" si="219"/>
        <v>70.763157894736835</v>
      </c>
      <c r="P3505" t="s">
        <v>8272</v>
      </c>
      <c r="Q3505" t="s">
        <v>8273</v>
      </c>
      <c r="R3505" s="10">
        <f t="shared" si="216"/>
        <v>42545.27</v>
      </c>
      <c r="S3505" s="10">
        <f t="shared" si="217"/>
        <v>42575.27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8"/>
        <v>100</v>
      </c>
      <c r="O3506" s="6">
        <f t="shared" si="219"/>
        <v>125</v>
      </c>
      <c r="P3506" t="s">
        <v>8272</v>
      </c>
      <c r="Q3506" t="s">
        <v>8273</v>
      </c>
      <c r="R3506" s="10">
        <f t="shared" si="216"/>
        <v>42297.540405092594</v>
      </c>
      <c r="S3506" s="10">
        <f t="shared" si="217"/>
        <v>42327.582071759258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8"/>
        <v>103.76</v>
      </c>
      <c r="O3507" s="6">
        <f t="shared" si="219"/>
        <v>66.512820512820511</v>
      </c>
      <c r="P3507" t="s">
        <v>8272</v>
      </c>
      <c r="Q3507" t="s">
        <v>8273</v>
      </c>
      <c r="R3507" s="10">
        <f t="shared" si="216"/>
        <v>41760.727372685185</v>
      </c>
      <c r="S3507" s="10">
        <f t="shared" si="217"/>
        <v>41771.958333333328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8"/>
        <v>101.49999999999999</v>
      </c>
      <c r="O3508" s="6">
        <f t="shared" si="219"/>
        <v>105</v>
      </c>
      <c r="P3508" t="s">
        <v>8272</v>
      </c>
      <c r="Q3508" t="s">
        <v>8273</v>
      </c>
      <c r="R3508" s="10">
        <f t="shared" si="216"/>
        <v>41829.525925925926</v>
      </c>
      <c r="S3508" s="10">
        <f t="shared" si="217"/>
        <v>41874.525925925926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8"/>
        <v>104.4</v>
      </c>
      <c r="O3509" s="6">
        <f t="shared" si="219"/>
        <v>145</v>
      </c>
      <c r="P3509" t="s">
        <v>8272</v>
      </c>
      <c r="Q3509" t="s">
        <v>8273</v>
      </c>
      <c r="R3509" s="10">
        <f t="shared" si="216"/>
        <v>42491.714548611104</v>
      </c>
      <c r="S3509" s="10">
        <f t="shared" si="217"/>
        <v>42521.714548611104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8"/>
        <v>180</v>
      </c>
      <c r="O3510" s="6">
        <f t="shared" si="219"/>
        <v>12</v>
      </c>
      <c r="P3510" t="s">
        <v>8272</v>
      </c>
      <c r="Q3510" t="s">
        <v>8273</v>
      </c>
      <c r="R3510" s="10">
        <f t="shared" si="216"/>
        <v>42477.521446759252</v>
      </c>
      <c r="S3510" s="10">
        <f t="shared" si="217"/>
        <v>42500.666666666664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8"/>
        <v>106.33333333333333</v>
      </c>
      <c r="O3511" s="6">
        <f t="shared" si="219"/>
        <v>96.666666666666671</v>
      </c>
      <c r="P3511" t="s">
        <v>8272</v>
      </c>
      <c r="Q3511" t="s">
        <v>8273</v>
      </c>
      <c r="R3511" s="10">
        <f t="shared" si="216"/>
        <v>41950.651226851849</v>
      </c>
      <c r="S3511" s="10">
        <f t="shared" si="217"/>
        <v>41963.996527777774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8"/>
        <v>100.55555555555556</v>
      </c>
      <c r="O3512" s="6">
        <f t="shared" si="219"/>
        <v>60.333333333333336</v>
      </c>
      <c r="P3512" t="s">
        <v>8272</v>
      </c>
      <c r="Q3512" t="s">
        <v>8273</v>
      </c>
      <c r="R3512" s="10">
        <f t="shared" si="216"/>
        <v>41802.412569444445</v>
      </c>
      <c r="S3512" s="10">
        <f t="shared" si="217"/>
        <v>41822.412569444445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8"/>
        <v>101.2</v>
      </c>
      <c r="O3513" s="6">
        <f t="shared" si="219"/>
        <v>79.89473684210526</v>
      </c>
      <c r="P3513" t="s">
        <v>8272</v>
      </c>
      <c r="Q3513" t="s">
        <v>8273</v>
      </c>
      <c r="R3513" s="10">
        <f t="shared" si="216"/>
        <v>41927.665451388886</v>
      </c>
      <c r="S3513" s="10">
        <f t="shared" si="217"/>
        <v>41950.5625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8"/>
        <v>100</v>
      </c>
      <c r="O3514" s="6">
        <f t="shared" si="219"/>
        <v>58.823529411764703</v>
      </c>
      <c r="P3514" t="s">
        <v>8272</v>
      </c>
      <c r="Q3514" t="s">
        <v>8273</v>
      </c>
      <c r="R3514" s="10">
        <f t="shared" si="216"/>
        <v>42057.328611111108</v>
      </c>
      <c r="S3514" s="10">
        <f t="shared" si="217"/>
        <v>42117.286944444444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8"/>
        <v>118.39285714285714</v>
      </c>
      <c r="O3515" s="6">
        <f t="shared" si="219"/>
        <v>75.340909090909093</v>
      </c>
      <c r="P3515" t="s">
        <v>8272</v>
      </c>
      <c r="Q3515" t="s">
        <v>8273</v>
      </c>
      <c r="R3515" s="10">
        <f t="shared" si="216"/>
        <v>41780.887870370367</v>
      </c>
      <c r="S3515" s="10">
        <f t="shared" si="217"/>
        <v>41793.999305555553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8"/>
        <v>110.00000000000001</v>
      </c>
      <c r="O3516" s="6">
        <f t="shared" si="219"/>
        <v>55</v>
      </c>
      <c r="P3516" t="s">
        <v>8272</v>
      </c>
      <c r="Q3516" t="s">
        <v>8273</v>
      </c>
      <c r="R3516" s="10">
        <f t="shared" si="216"/>
        <v>42020.638333333329</v>
      </c>
      <c r="S3516" s="10">
        <f t="shared" si="217"/>
        <v>42036.999305555553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8"/>
        <v>102.66666666666666</v>
      </c>
      <c r="O3517" s="6">
        <f t="shared" si="219"/>
        <v>66.956521739130437</v>
      </c>
      <c r="P3517" t="s">
        <v>8272</v>
      </c>
      <c r="Q3517" t="s">
        <v>8273</v>
      </c>
      <c r="R3517" s="10">
        <f t="shared" si="216"/>
        <v>42125.564479166664</v>
      </c>
      <c r="S3517" s="10">
        <f t="shared" si="217"/>
        <v>42155.564479166664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8"/>
        <v>100</v>
      </c>
      <c r="O3518" s="6">
        <f t="shared" si="219"/>
        <v>227.27272727272728</v>
      </c>
      <c r="P3518" t="s">
        <v>8272</v>
      </c>
      <c r="Q3518" t="s">
        <v>8273</v>
      </c>
      <c r="R3518" s="10">
        <f t="shared" si="216"/>
        <v>41855.801736111105</v>
      </c>
      <c r="S3518" s="10">
        <f t="shared" si="217"/>
        <v>41889.916666666664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8"/>
        <v>100</v>
      </c>
      <c r="O3519" s="6">
        <f t="shared" si="219"/>
        <v>307.69230769230768</v>
      </c>
      <c r="P3519" t="s">
        <v>8272</v>
      </c>
      <c r="Q3519" t="s">
        <v>8273</v>
      </c>
      <c r="R3519" s="10">
        <f t="shared" si="216"/>
        <v>41794.609189814808</v>
      </c>
      <c r="S3519" s="10">
        <f t="shared" si="217"/>
        <v>41824.25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8"/>
        <v>110.04599999999999</v>
      </c>
      <c r="O3520" s="6">
        <f t="shared" si="219"/>
        <v>50.020909090909093</v>
      </c>
      <c r="P3520" t="s">
        <v>8272</v>
      </c>
      <c r="Q3520" t="s">
        <v>8273</v>
      </c>
      <c r="R3520" s="10">
        <f t="shared" si="216"/>
        <v>41893.575219907405</v>
      </c>
      <c r="S3520" s="10">
        <f t="shared" si="217"/>
        <v>41914.38958333333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8"/>
        <v>101.35000000000001</v>
      </c>
      <c r="O3521" s="6">
        <f t="shared" si="219"/>
        <v>72.392857142857139</v>
      </c>
      <c r="P3521" t="s">
        <v>8272</v>
      </c>
      <c r="Q3521" t="s">
        <v>8273</v>
      </c>
      <c r="R3521" s="10">
        <f t="shared" si="216"/>
        <v>42037.390624999993</v>
      </c>
      <c r="S3521" s="10">
        <f t="shared" si="217"/>
        <v>42067.390624999993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8"/>
        <v>100.75</v>
      </c>
      <c r="O3522" s="6">
        <f t="shared" si="219"/>
        <v>95.952380952380949</v>
      </c>
      <c r="P3522" t="s">
        <v>8272</v>
      </c>
      <c r="Q3522" t="s">
        <v>8273</v>
      </c>
      <c r="R3522" s="10">
        <f t="shared" ref="R3522:R3585" si="220">(J3522/86400)+25569+(-5/24)</f>
        <v>42227.615879629629</v>
      </c>
      <c r="S3522" s="10">
        <f t="shared" ref="S3522:S3585" si="221">(I3522/86400)+25569+(-5/24)</f>
        <v>42253.365972222215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2">E3523/D3523*100</f>
        <v>169.42857142857144</v>
      </c>
      <c r="O3523" s="6">
        <f t="shared" ref="O3523:O3586" si="223">E3523/L3523</f>
        <v>45.615384615384613</v>
      </c>
      <c r="P3523" t="s">
        <v>8272</v>
      </c>
      <c r="Q3523" t="s">
        <v>8273</v>
      </c>
      <c r="R3523" s="10">
        <f t="shared" si="220"/>
        <v>41881.153009259258</v>
      </c>
      <c r="S3523" s="10">
        <f t="shared" si="221"/>
        <v>41911.153009259258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2"/>
        <v>100</v>
      </c>
      <c r="O3524" s="6">
        <f t="shared" si="223"/>
        <v>41.029411764705884</v>
      </c>
      <c r="P3524" t="s">
        <v>8272</v>
      </c>
      <c r="Q3524" t="s">
        <v>8273</v>
      </c>
      <c r="R3524" s="10">
        <f t="shared" si="220"/>
        <v>42234.581550925919</v>
      </c>
      <c r="S3524" s="10">
        <f t="shared" si="221"/>
        <v>42262.212500000001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2"/>
        <v>113.65</v>
      </c>
      <c r="O3525" s="6">
        <f t="shared" si="223"/>
        <v>56.825000000000003</v>
      </c>
      <c r="P3525" t="s">
        <v>8272</v>
      </c>
      <c r="Q3525" t="s">
        <v>8273</v>
      </c>
      <c r="R3525" s="10">
        <f t="shared" si="220"/>
        <v>42581.189212962963</v>
      </c>
      <c r="S3525" s="10">
        <f t="shared" si="221"/>
        <v>42638.749999999993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2"/>
        <v>101.56</v>
      </c>
      <c r="O3526" s="6">
        <f t="shared" si="223"/>
        <v>137.24324324324326</v>
      </c>
      <c r="P3526" t="s">
        <v>8272</v>
      </c>
      <c r="Q3526" t="s">
        <v>8273</v>
      </c>
      <c r="R3526" s="10">
        <f t="shared" si="220"/>
        <v>41880.555243055554</v>
      </c>
      <c r="S3526" s="10">
        <f t="shared" si="221"/>
        <v>41894.958333333328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2"/>
        <v>106</v>
      </c>
      <c r="O3527" s="6">
        <f t="shared" si="223"/>
        <v>75.714285714285708</v>
      </c>
      <c r="P3527" t="s">
        <v>8272</v>
      </c>
      <c r="Q3527" t="s">
        <v>8273</v>
      </c>
      <c r="R3527" s="10">
        <f t="shared" si="220"/>
        <v>42214.487337962964</v>
      </c>
      <c r="S3527" s="10">
        <f t="shared" si="221"/>
        <v>42225.458333333336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2"/>
        <v>102</v>
      </c>
      <c r="O3528" s="6">
        <f t="shared" si="223"/>
        <v>99</v>
      </c>
      <c r="P3528" t="s">
        <v>8272</v>
      </c>
      <c r="Q3528" t="s">
        <v>8273</v>
      </c>
      <c r="R3528" s="10">
        <f t="shared" si="220"/>
        <v>42460.126979166664</v>
      </c>
      <c r="S3528" s="10">
        <f t="shared" si="221"/>
        <v>42488.040972222218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2"/>
        <v>116.91666666666667</v>
      </c>
      <c r="O3529" s="6">
        <f t="shared" si="223"/>
        <v>81.569767441860463</v>
      </c>
      <c r="P3529" t="s">
        <v>8272</v>
      </c>
      <c r="Q3529" t="s">
        <v>8273</v>
      </c>
      <c r="R3529" s="10">
        <f t="shared" si="220"/>
        <v>42166.814872685187</v>
      </c>
      <c r="S3529" s="10">
        <f t="shared" si="221"/>
        <v>42195.957638888889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2"/>
        <v>101.15151515151514</v>
      </c>
      <c r="O3530" s="6">
        <f t="shared" si="223"/>
        <v>45.108108108108105</v>
      </c>
      <c r="P3530" t="s">
        <v>8272</v>
      </c>
      <c r="Q3530" t="s">
        <v>8273</v>
      </c>
      <c r="R3530" s="10">
        <f t="shared" si="220"/>
        <v>42733.293032407404</v>
      </c>
      <c r="S3530" s="10">
        <f t="shared" si="221"/>
        <v>42753.293032407404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2"/>
        <v>132</v>
      </c>
      <c r="O3531" s="6">
        <f t="shared" si="223"/>
        <v>36.666666666666664</v>
      </c>
      <c r="P3531" t="s">
        <v>8272</v>
      </c>
      <c r="Q3531" t="s">
        <v>8273</v>
      </c>
      <c r="R3531" s="10">
        <f t="shared" si="220"/>
        <v>42177.553449074076</v>
      </c>
      <c r="S3531" s="10">
        <f t="shared" si="221"/>
        <v>42197.833333333336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2"/>
        <v>100</v>
      </c>
      <c r="O3532" s="6">
        <f t="shared" si="223"/>
        <v>125</v>
      </c>
      <c r="P3532" t="s">
        <v>8272</v>
      </c>
      <c r="Q3532" t="s">
        <v>8273</v>
      </c>
      <c r="R3532" s="10">
        <f t="shared" si="220"/>
        <v>42442.41501157407</v>
      </c>
      <c r="S3532" s="10">
        <f t="shared" si="221"/>
        <v>42470.624999999993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2"/>
        <v>128</v>
      </c>
      <c r="O3533" s="6">
        <f t="shared" si="223"/>
        <v>49.230769230769234</v>
      </c>
      <c r="P3533" t="s">
        <v>8272</v>
      </c>
      <c r="Q3533" t="s">
        <v>8273</v>
      </c>
      <c r="R3533" s="10">
        <f t="shared" si="220"/>
        <v>42521.44599537037</v>
      </c>
      <c r="S3533" s="10">
        <f t="shared" si="221"/>
        <v>42551.44599537037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2"/>
        <v>118.95833333333334</v>
      </c>
      <c r="O3534" s="6">
        <f t="shared" si="223"/>
        <v>42.296296296296298</v>
      </c>
      <c r="P3534" t="s">
        <v>8272</v>
      </c>
      <c r="Q3534" t="s">
        <v>8273</v>
      </c>
      <c r="R3534" s="10">
        <f t="shared" si="220"/>
        <v>41884.391516203701</v>
      </c>
      <c r="S3534" s="10">
        <f t="shared" si="221"/>
        <v>41899.957638888889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2"/>
        <v>126.2</v>
      </c>
      <c r="O3535" s="6">
        <f t="shared" si="223"/>
        <v>78.875</v>
      </c>
      <c r="P3535" t="s">
        <v>8272</v>
      </c>
      <c r="Q3535" t="s">
        <v>8273</v>
      </c>
      <c r="R3535" s="10">
        <f t="shared" si="220"/>
        <v>42289.552858796298</v>
      </c>
      <c r="S3535" s="10">
        <f t="shared" si="221"/>
        <v>42319.594525462962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2"/>
        <v>156.20000000000002</v>
      </c>
      <c r="O3536" s="6">
        <f t="shared" si="223"/>
        <v>38.284313725490193</v>
      </c>
      <c r="P3536" t="s">
        <v>8272</v>
      </c>
      <c r="Q3536" t="s">
        <v>8273</v>
      </c>
      <c r="R3536" s="10">
        <f t="shared" si="220"/>
        <v>42243.416932870365</v>
      </c>
      <c r="S3536" s="10">
        <f t="shared" si="221"/>
        <v>42278.416932870365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2"/>
        <v>103.15</v>
      </c>
      <c r="O3537" s="6">
        <f t="shared" si="223"/>
        <v>44.847826086956523</v>
      </c>
      <c r="P3537" t="s">
        <v>8272</v>
      </c>
      <c r="Q3537" t="s">
        <v>8273</v>
      </c>
      <c r="R3537" s="10">
        <f t="shared" si="220"/>
        <v>42248.431828703702</v>
      </c>
      <c r="S3537" s="10">
        <f t="shared" si="221"/>
        <v>42279.541666666664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2"/>
        <v>153.33333333333334</v>
      </c>
      <c r="O3538" s="6">
        <f t="shared" si="223"/>
        <v>13.529411764705882</v>
      </c>
      <c r="P3538" t="s">
        <v>8272</v>
      </c>
      <c r="Q3538" t="s">
        <v>8273</v>
      </c>
      <c r="R3538" s="10">
        <f t="shared" si="220"/>
        <v>42328.518807870372</v>
      </c>
      <c r="S3538" s="10">
        <f t="shared" si="221"/>
        <v>42358.290972222218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2"/>
        <v>180.44444444444446</v>
      </c>
      <c r="O3539" s="6">
        <f t="shared" si="223"/>
        <v>43.5</v>
      </c>
      <c r="P3539" t="s">
        <v>8272</v>
      </c>
      <c r="Q3539" t="s">
        <v>8273</v>
      </c>
      <c r="R3539" s="10">
        <f t="shared" si="220"/>
        <v>41923.146018518521</v>
      </c>
      <c r="S3539" s="10">
        <f t="shared" si="221"/>
        <v>41960.124305555553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2"/>
        <v>128.44999999999999</v>
      </c>
      <c r="O3540" s="6">
        <f t="shared" si="223"/>
        <v>30.951807228915662</v>
      </c>
      <c r="P3540" t="s">
        <v>8272</v>
      </c>
      <c r="Q3540" t="s">
        <v>8273</v>
      </c>
      <c r="R3540" s="10">
        <f t="shared" si="220"/>
        <v>42571.212268518517</v>
      </c>
      <c r="S3540" s="10">
        <f t="shared" si="221"/>
        <v>42599.212268518517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2"/>
        <v>119.66666666666667</v>
      </c>
      <c r="O3541" s="6">
        <f t="shared" si="223"/>
        <v>55.230769230769234</v>
      </c>
      <c r="P3541" t="s">
        <v>8272</v>
      </c>
      <c r="Q3541" t="s">
        <v>8273</v>
      </c>
      <c r="R3541" s="10">
        <f t="shared" si="220"/>
        <v>42600.547708333332</v>
      </c>
      <c r="S3541" s="10">
        <f t="shared" si="221"/>
        <v>42621.547708333332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2"/>
        <v>123</v>
      </c>
      <c r="O3542" s="6">
        <f t="shared" si="223"/>
        <v>46.125</v>
      </c>
      <c r="P3542" t="s">
        <v>8272</v>
      </c>
      <c r="Q3542" t="s">
        <v>8273</v>
      </c>
      <c r="R3542" s="10">
        <f t="shared" si="220"/>
        <v>42516.795034722221</v>
      </c>
      <c r="S3542" s="10">
        <f t="shared" si="221"/>
        <v>42546.795034722221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2"/>
        <v>105</v>
      </c>
      <c r="O3543" s="6">
        <f t="shared" si="223"/>
        <v>39.375</v>
      </c>
      <c r="P3543" t="s">
        <v>8272</v>
      </c>
      <c r="Q3543" t="s">
        <v>8273</v>
      </c>
      <c r="R3543" s="10">
        <f t="shared" si="220"/>
        <v>42222.521701388883</v>
      </c>
      <c r="S3543" s="10">
        <f t="shared" si="221"/>
        <v>42247.521701388883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2"/>
        <v>102.23636363636363</v>
      </c>
      <c r="O3544" s="6">
        <f t="shared" si="223"/>
        <v>66.152941176470591</v>
      </c>
      <c r="P3544" t="s">
        <v>8272</v>
      </c>
      <c r="Q3544" t="s">
        <v>8273</v>
      </c>
      <c r="R3544" s="10">
        <f t="shared" si="220"/>
        <v>41829.391458333332</v>
      </c>
      <c r="S3544" s="10">
        <f t="shared" si="221"/>
        <v>41889.391458333332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2"/>
        <v>104.66666666666666</v>
      </c>
      <c r="O3545" s="6">
        <f t="shared" si="223"/>
        <v>54.137931034482762</v>
      </c>
      <c r="P3545" t="s">
        <v>8272</v>
      </c>
      <c r="Q3545" t="s">
        <v>8273</v>
      </c>
      <c r="R3545" s="10">
        <f t="shared" si="220"/>
        <v>42150.546979166662</v>
      </c>
      <c r="S3545" s="10">
        <f t="shared" si="221"/>
        <v>42180.546979166662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2"/>
        <v>100</v>
      </c>
      <c r="O3546" s="6">
        <f t="shared" si="223"/>
        <v>104.16666666666667</v>
      </c>
      <c r="P3546" t="s">
        <v>8272</v>
      </c>
      <c r="Q3546" t="s">
        <v>8273</v>
      </c>
      <c r="R3546" s="10">
        <f t="shared" si="220"/>
        <v>42040.623344907406</v>
      </c>
      <c r="S3546" s="10">
        <f t="shared" si="221"/>
        <v>42070.623344907406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2"/>
        <v>100.4</v>
      </c>
      <c r="O3547" s="6">
        <f t="shared" si="223"/>
        <v>31.375</v>
      </c>
      <c r="P3547" t="s">
        <v>8272</v>
      </c>
      <c r="Q3547" t="s">
        <v>8273</v>
      </c>
      <c r="R3547" s="10">
        <f t="shared" si="220"/>
        <v>42075.599062499998</v>
      </c>
      <c r="S3547" s="10">
        <f t="shared" si="221"/>
        <v>42105.599062499998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2"/>
        <v>102.27272727272727</v>
      </c>
      <c r="O3548" s="6">
        <f t="shared" si="223"/>
        <v>59.210526315789473</v>
      </c>
      <c r="P3548" t="s">
        <v>8272</v>
      </c>
      <c r="Q3548" t="s">
        <v>8273</v>
      </c>
      <c r="R3548" s="10">
        <f t="shared" si="220"/>
        <v>42073.452361111107</v>
      </c>
      <c r="S3548" s="10">
        <f t="shared" si="221"/>
        <v>42094.957638888889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2"/>
        <v>114.40928571428573</v>
      </c>
      <c r="O3549" s="6">
        <f t="shared" si="223"/>
        <v>119.17633928571429</v>
      </c>
      <c r="P3549" t="s">
        <v>8272</v>
      </c>
      <c r="Q3549" t="s">
        <v>8273</v>
      </c>
      <c r="R3549" s="10">
        <f t="shared" si="220"/>
        <v>42479.870381944442</v>
      </c>
      <c r="S3549" s="10">
        <f t="shared" si="221"/>
        <v>42503.957638888889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2"/>
        <v>101.9047619047619</v>
      </c>
      <c r="O3550" s="6">
        <f t="shared" si="223"/>
        <v>164.61538461538461</v>
      </c>
      <c r="P3550" t="s">
        <v>8272</v>
      </c>
      <c r="Q3550" t="s">
        <v>8273</v>
      </c>
      <c r="R3550" s="10">
        <f t="shared" si="220"/>
        <v>42411.733958333331</v>
      </c>
      <c r="S3550" s="10">
        <f t="shared" si="221"/>
        <v>42433.833333333336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2"/>
        <v>102</v>
      </c>
      <c r="O3551" s="6">
        <f t="shared" si="223"/>
        <v>24.285714285714285</v>
      </c>
      <c r="P3551" t="s">
        <v>8272</v>
      </c>
      <c r="Q3551" t="s">
        <v>8273</v>
      </c>
      <c r="R3551" s="10">
        <f t="shared" si="220"/>
        <v>42223.186030092591</v>
      </c>
      <c r="S3551" s="10">
        <f t="shared" si="221"/>
        <v>42251.186030092591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2"/>
        <v>104.80000000000001</v>
      </c>
      <c r="O3552" s="6">
        <f t="shared" si="223"/>
        <v>40.9375</v>
      </c>
      <c r="P3552" t="s">
        <v>8272</v>
      </c>
      <c r="Q3552" t="s">
        <v>8273</v>
      </c>
      <c r="R3552" s="10">
        <f t="shared" si="220"/>
        <v>42462.685162037036</v>
      </c>
      <c r="S3552" s="10">
        <f t="shared" si="221"/>
        <v>42492.685162037036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2"/>
        <v>101.83333333333333</v>
      </c>
      <c r="O3553" s="6">
        <f t="shared" si="223"/>
        <v>61.1</v>
      </c>
      <c r="P3553" t="s">
        <v>8272</v>
      </c>
      <c r="Q3553" t="s">
        <v>8273</v>
      </c>
      <c r="R3553" s="10">
        <f t="shared" si="220"/>
        <v>41753.307523148142</v>
      </c>
      <c r="S3553" s="10">
        <f t="shared" si="221"/>
        <v>41781.713194444441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2"/>
        <v>100</v>
      </c>
      <c r="O3554" s="6">
        <f t="shared" si="223"/>
        <v>38.65</v>
      </c>
      <c r="P3554" t="s">
        <v>8272</v>
      </c>
      <c r="Q3554" t="s">
        <v>8273</v>
      </c>
      <c r="R3554" s="10">
        <f t="shared" si="220"/>
        <v>41788.378749999996</v>
      </c>
      <c r="S3554" s="10">
        <f t="shared" si="221"/>
        <v>41818.378749999996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2"/>
        <v>106.27272727272728</v>
      </c>
      <c r="O3555" s="6">
        <f t="shared" si="223"/>
        <v>56.20192307692308</v>
      </c>
      <c r="P3555" t="s">
        <v>8272</v>
      </c>
      <c r="Q3555" t="s">
        <v>8273</v>
      </c>
      <c r="R3555" s="10">
        <f t="shared" si="220"/>
        <v>42195.820370370369</v>
      </c>
      <c r="S3555" s="10">
        <f t="shared" si="221"/>
        <v>42227.791666666664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2"/>
        <v>113.42219999999999</v>
      </c>
      <c r="O3556" s="6">
        <f t="shared" si="223"/>
        <v>107.00207547169811</v>
      </c>
      <c r="P3556" t="s">
        <v>8272</v>
      </c>
      <c r="Q3556" t="s">
        <v>8273</v>
      </c>
      <c r="R3556" s="10">
        <f t="shared" si="220"/>
        <v>42015.842118055552</v>
      </c>
      <c r="S3556" s="10">
        <f t="shared" si="221"/>
        <v>42046.499999999993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2"/>
        <v>100</v>
      </c>
      <c r="O3557" s="6">
        <f t="shared" si="223"/>
        <v>171.42857142857142</v>
      </c>
      <c r="P3557" t="s">
        <v>8272</v>
      </c>
      <c r="Q3557" t="s">
        <v>8273</v>
      </c>
      <c r="R3557" s="10">
        <f t="shared" si="220"/>
        <v>42661.233726851853</v>
      </c>
      <c r="S3557" s="10">
        <f t="shared" si="221"/>
        <v>42691.275393518517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2"/>
        <v>100.45454545454547</v>
      </c>
      <c r="O3558" s="6">
        <f t="shared" si="223"/>
        <v>110.5</v>
      </c>
      <c r="P3558" t="s">
        <v>8272</v>
      </c>
      <c r="Q3558" t="s">
        <v>8273</v>
      </c>
      <c r="R3558" s="10">
        <f t="shared" si="220"/>
        <v>41808.441249999996</v>
      </c>
      <c r="S3558" s="10">
        <f t="shared" si="221"/>
        <v>41868.441249999996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2"/>
        <v>100.03599999999999</v>
      </c>
      <c r="O3559" s="6">
        <f t="shared" si="223"/>
        <v>179.27598566308242</v>
      </c>
      <c r="P3559" t="s">
        <v>8272</v>
      </c>
      <c r="Q3559" t="s">
        <v>8273</v>
      </c>
      <c r="R3559" s="10">
        <f t="shared" si="220"/>
        <v>41730.068414351852</v>
      </c>
      <c r="S3559" s="10">
        <f t="shared" si="221"/>
        <v>41764.068414351852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2"/>
        <v>144</v>
      </c>
      <c r="O3560" s="6">
        <f t="shared" si="223"/>
        <v>22.90909090909091</v>
      </c>
      <c r="P3560" t="s">
        <v>8272</v>
      </c>
      <c r="Q3560" t="s">
        <v>8273</v>
      </c>
      <c r="R3560" s="10">
        <f t="shared" si="220"/>
        <v>42139.608506944445</v>
      </c>
      <c r="S3560" s="10">
        <f t="shared" si="221"/>
        <v>42181.666666666664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2"/>
        <v>103.49999999999999</v>
      </c>
      <c r="O3561" s="6">
        <f t="shared" si="223"/>
        <v>43.125</v>
      </c>
      <c r="P3561" t="s">
        <v>8272</v>
      </c>
      <c r="Q3561" t="s">
        <v>8273</v>
      </c>
      <c r="R3561" s="10">
        <f t="shared" si="220"/>
        <v>42193.887824074067</v>
      </c>
      <c r="S3561" s="10">
        <f t="shared" si="221"/>
        <v>42216.165277777771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2"/>
        <v>108.43750000000001</v>
      </c>
      <c r="O3562" s="6">
        <f t="shared" si="223"/>
        <v>46.891891891891895</v>
      </c>
      <c r="P3562" t="s">
        <v>8272</v>
      </c>
      <c r="Q3562" t="s">
        <v>8273</v>
      </c>
      <c r="R3562" s="10">
        <f t="shared" si="220"/>
        <v>42115.68131944444</v>
      </c>
      <c r="S3562" s="10">
        <f t="shared" si="221"/>
        <v>42150.906249999993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2"/>
        <v>102.4</v>
      </c>
      <c r="O3563" s="6">
        <f t="shared" si="223"/>
        <v>47.407407407407405</v>
      </c>
      <c r="P3563" t="s">
        <v>8272</v>
      </c>
      <c r="Q3563" t="s">
        <v>8273</v>
      </c>
      <c r="R3563" s="10">
        <f t="shared" si="220"/>
        <v>42203.471967592595</v>
      </c>
      <c r="S3563" s="10">
        <f t="shared" si="221"/>
        <v>42221.566666666666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2"/>
        <v>148.88888888888889</v>
      </c>
      <c r="O3564" s="6">
        <f t="shared" si="223"/>
        <v>15.129032258064516</v>
      </c>
      <c r="P3564" t="s">
        <v>8272</v>
      </c>
      <c r="Q3564" t="s">
        <v>8273</v>
      </c>
      <c r="R3564" s="10">
        <f t="shared" si="220"/>
        <v>42433.553553240738</v>
      </c>
      <c r="S3564" s="10">
        <f t="shared" si="221"/>
        <v>42442.708333333336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2"/>
        <v>105.49000000000002</v>
      </c>
      <c r="O3565" s="6">
        <f t="shared" si="223"/>
        <v>21.098000000000003</v>
      </c>
      <c r="P3565" t="s">
        <v>8272</v>
      </c>
      <c r="Q3565" t="s">
        <v>8273</v>
      </c>
      <c r="R3565" s="10">
        <f t="shared" si="220"/>
        <v>42555.46361111111</v>
      </c>
      <c r="S3565" s="10">
        <f t="shared" si="221"/>
        <v>42583.583333333336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2"/>
        <v>100.49999999999999</v>
      </c>
      <c r="O3566" s="6">
        <f t="shared" si="223"/>
        <v>59.117647058823529</v>
      </c>
      <c r="P3566" t="s">
        <v>8272</v>
      </c>
      <c r="Q3566" t="s">
        <v>8273</v>
      </c>
      <c r="R3566" s="10">
        <f t="shared" si="220"/>
        <v>42236.414918981478</v>
      </c>
      <c r="S3566" s="10">
        <f t="shared" si="221"/>
        <v>42282.458333333336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2"/>
        <v>130.55555555555557</v>
      </c>
      <c r="O3567" s="6">
        <f t="shared" si="223"/>
        <v>97.916666666666671</v>
      </c>
      <c r="P3567" t="s">
        <v>8272</v>
      </c>
      <c r="Q3567" t="s">
        <v>8273</v>
      </c>
      <c r="R3567" s="10">
        <f t="shared" si="220"/>
        <v>41974.534814814811</v>
      </c>
      <c r="S3567" s="10">
        <f t="shared" si="221"/>
        <v>42004.534814814811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2"/>
        <v>104.75000000000001</v>
      </c>
      <c r="O3568" s="6">
        <f t="shared" si="223"/>
        <v>55.131578947368418</v>
      </c>
      <c r="P3568" t="s">
        <v>8272</v>
      </c>
      <c r="Q3568" t="s">
        <v>8273</v>
      </c>
      <c r="R3568" s="10">
        <f t="shared" si="220"/>
        <v>41997.299571759257</v>
      </c>
      <c r="S3568" s="10">
        <f t="shared" si="221"/>
        <v>42027.299571759257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2"/>
        <v>108.80000000000001</v>
      </c>
      <c r="O3569" s="6">
        <f t="shared" si="223"/>
        <v>26.536585365853657</v>
      </c>
      <c r="P3569" t="s">
        <v>8272</v>
      </c>
      <c r="Q3569" t="s">
        <v>8273</v>
      </c>
      <c r="R3569" s="10">
        <f t="shared" si="220"/>
        <v>42135.602361111109</v>
      </c>
      <c r="S3569" s="10">
        <f t="shared" si="221"/>
        <v>42165.602361111109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2"/>
        <v>111.00000000000001</v>
      </c>
      <c r="O3570" s="6">
        <f t="shared" si="223"/>
        <v>58.421052631578945</v>
      </c>
      <c r="P3570" t="s">
        <v>8272</v>
      </c>
      <c r="Q3570" t="s">
        <v>8273</v>
      </c>
      <c r="R3570" s="10">
        <f t="shared" si="220"/>
        <v>41869.532337962963</v>
      </c>
      <c r="S3570" s="10">
        <f t="shared" si="221"/>
        <v>41899.532337962963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2"/>
        <v>100.47999999999999</v>
      </c>
      <c r="O3571" s="6">
        <f t="shared" si="223"/>
        <v>122.53658536585365</v>
      </c>
      <c r="P3571" t="s">
        <v>8272</v>
      </c>
      <c r="Q3571" t="s">
        <v>8273</v>
      </c>
      <c r="R3571" s="10">
        <f t="shared" si="220"/>
        <v>41982.480277777773</v>
      </c>
      <c r="S3571" s="10">
        <f t="shared" si="221"/>
        <v>42012.480277777773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2"/>
        <v>114.35</v>
      </c>
      <c r="O3572" s="6">
        <f t="shared" si="223"/>
        <v>87.961538461538467</v>
      </c>
      <c r="P3572" t="s">
        <v>8272</v>
      </c>
      <c r="Q3572" t="s">
        <v>8273</v>
      </c>
      <c r="R3572" s="10">
        <f t="shared" si="220"/>
        <v>41976.12364583333</v>
      </c>
      <c r="S3572" s="10">
        <f t="shared" si="221"/>
        <v>42004.083333333336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2"/>
        <v>122.06666666666666</v>
      </c>
      <c r="O3573" s="6">
        <f t="shared" si="223"/>
        <v>73.239999999999995</v>
      </c>
      <c r="P3573" t="s">
        <v>8272</v>
      </c>
      <c r="Q3573" t="s">
        <v>8273</v>
      </c>
      <c r="R3573" s="10">
        <f t="shared" si="220"/>
        <v>41912.650613425925</v>
      </c>
      <c r="S3573" s="10">
        <f t="shared" si="221"/>
        <v>41942.650613425925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2"/>
        <v>100</v>
      </c>
      <c r="O3574" s="6">
        <f t="shared" si="223"/>
        <v>55.555555555555557</v>
      </c>
      <c r="P3574" t="s">
        <v>8272</v>
      </c>
      <c r="Q3574" t="s">
        <v>8273</v>
      </c>
      <c r="R3574" s="10">
        <f t="shared" si="220"/>
        <v>42146.36206018518</v>
      </c>
      <c r="S3574" s="10">
        <f t="shared" si="221"/>
        <v>42176.36206018518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2"/>
        <v>102.8</v>
      </c>
      <c r="O3575" s="6">
        <f t="shared" si="223"/>
        <v>39.53846153846154</v>
      </c>
      <c r="P3575" t="s">
        <v>8272</v>
      </c>
      <c r="Q3575" t="s">
        <v>8273</v>
      </c>
      <c r="R3575" s="10">
        <f t="shared" si="220"/>
        <v>41921.167199074072</v>
      </c>
      <c r="S3575" s="10">
        <f t="shared" si="221"/>
        <v>41951.208865740737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2"/>
        <v>106.12068965517241</v>
      </c>
      <c r="O3576" s="6">
        <f t="shared" si="223"/>
        <v>136.77777777777777</v>
      </c>
      <c r="P3576" t="s">
        <v>8272</v>
      </c>
      <c r="Q3576" t="s">
        <v>8273</v>
      </c>
      <c r="R3576" s="10">
        <f t="shared" si="220"/>
        <v>41926.734351851854</v>
      </c>
      <c r="S3576" s="10">
        <f t="shared" si="221"/>
        <v>41956.776018518511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2"/>
        <v>101.33000000000001</v>
      </c>
      <c r="O3577" s="6">
        <f t="shared" si="223"/>
        <v>99.343137254901961</v>
      </c>
      <c r="P3577" t="s">
        <v>8272</v>
      </c>
      <c r="Q3577" t="s">
        <v>8273</v>
      </c>
      <c r="R3577" s="10">
        <f t="shared" si="220"/>
        <v>42561.575543981475</v>
      </c>
      <c r="S3577" s="10">
        <f t="shared" si="221"/>
        <v>42592.957638888889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2"/>
        <v>100</v>
      </c>
      <c r="O3578" s="6">
        <f t="shared" si="223"/>
        <v>20</v>
      </c>
      <c r="P3578" t="s">
        <v>8272</v>
      </c>
      <c r="Q3578" t="s">
        <v>8273</v>
      </c>
      <c r="R3578" s="10">
        <f t="shared" si="220"/>
        <v>42649.340902777774</v>
      </c>
      <c r="S3578" s="10">
        <f t="shared" si="221"/>
        <v>42709.382569444446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2"/>
        <v>130</v>
      </c>
      <c r="O3579" s="6">
        <f t="shared" si="223"/>
        <v>28.888888888888889</v>
      </c>
      <c r="P3579" t="s">
        <v>8272</v>
      </c>
      <c r="Q3579" t="s">
        <v>8273</v>
      </c>
      <c r="R3579" s="10">
        <f t="shared" si="220"/>
        <v>42093.578506944446</v>
      </c>
      <c r="S3579" s="10">
        <f t="shared" si="221"/>
        <v>42120.061111111114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2"/>
        <v>100.01333333333334</v>
      </c>
      <c r="O3580" s="6">
        <f t="shared" si="223"/>
        <v>40.545945945945945</v>
      </c>
      <c r="P3580" t="s">
        <v>8272</v>
      </c>
      <c r="Q3580" t="s">
        <v>8273</v>
      </c>
      <c r="R3580" s="10">
        <f t="shared" si="220"/>
        <v>42460.525196759256</v>
      </c>
      <c r="S3580" s="10">
        <f t="shared" si="221"/>
        <v>42490.525196759256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2"/>
        <v>100</v>
      </c>
      <c r="O3581" s="6">
        <f t="shared" si="223"/>
        <v>35.714285714285715</v>
      </c>
      <c r="P3581" t="s">
        <v>8272</v>
      </c>
      <c r="Q3581" t="s">
        <v>8273</v>
      </c>
      <c r="R3581" s="10">
        <f t="shared" si="220"/>
        <v>42430.553888888891</v>
      </c>
      <c r="S3581" s="10">
        <f t="shared" si="221"/>
        <v>42460.51222222222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2"/>
        <v>113.88888888888889</v>
      </c>
      <c r="O3582" s="6">
        <f t="shared" si="223"/>
        <v>37.962962962962962</v>
      </c>
      <c r="P3582" t="s">
        <v>8272</v>
      </c>
      <c r="Q3582" t="s">
        <v>8273</v>
      </c>
      <c r="R3582" s="10">
        <f t="shared" si="220"/>
        <v>42025.967847222222</v>
      </c>
      <c r="S3582" s="10">
        <f t="shared" si="221"/>
        <v>42063.999305555553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2"/>
        <v>100</v>
      </c>
      <c r="O3583" s="6">
        <f t="shared" si="223"/>
        <v>33.333333333333336</v>
      </c>
      <c r="P3583" t="s">
        <v>8272</v>
      </c>
      <c r="Q3583" t="s">
        <v>8273</v>
      </c>
      <c r="R3583" s="10">
        <f t="shared" si="220"/>
        <v>41836.26284722222</v>
      </c>
      <c r="S3583" s="10">
        <f t="shared" si="221"/>
        <v>41850.26284722222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2"/>
        <v>287</v>
      </c>
      <c r="O3584" s="6">
        <f t="shared" si="223"/>
        <v>58.571428571428569</v>
      </c>
      <c r="P3584" t="s">
        <v>8272</v>
      </c>
      <c r="Q3584" t="s">
        <v>8273</v>
      </c>
      <c r="R3584" s="10">
        <f t="shared" si="220"/>
        <v>42450.887523148143</v>
      </c>
      <c r="S3584" s="10">
        <f t="shared" si="221"/>
        <v>42464.887523148143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2"/>
        <v>108.5</v>
      </c>
      <c r="O3585" s="6">
        <f t="shared" si="223"/>
        <v>135.625</v>
      </c>
      <c r="P3585" t="s">
        <v>8272</v>
      </c>
      <c r="Q3585" t="s">
        <v>8273</v>
      </c>
      <c r="R3585" s="10">
        <f t="shared" si="220"/>
        <v>42418.217650462961</v>
      </c>
      <c r="S3585" s="10">
        <f t="shared" si="221"/>
        <v>42478.175983796296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2"/>
        <v>115.5</v>
      </c>
      <c r="O3586" s="6">
        <f t="shared" si="223"/>
        <v>30.9375</v>
      </c>
      <c r="P3586" t="s">
        <v>8272</v>
      </c>
      <c r="Q3586" t="s">
        <v>8273</v>
      </c>
      <c r="R3586" s="10">
        <f t="shared" ref="R3586:R3649" si="224">(J3586/86400)+25569+(-5/24)</f>
        <v>42168.108148148145</v>
      </c>
      <c r="S3586" s="10">
        <f t="shared" ref="S3586:S3649" si="225">(I3586/86400)+25569+(-5/24)</f>
        <v>42198.108148148145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6">E3587/D3587*100</f>
        <v>119.11764705882352</v>
      </c>
      <c r="O3587" s="6">
        <f t="shared" ref="O3587:O3650" si="227">E3587/L3587</f>
        <v>176.08695652173913</v>
      </c>
      <c r="P3587" t="s">
        <v>8272</v>
      </c>
      <c r="Q3587" t="s">
        <v>8273</v>
      </c>
      <c r="R3587" s="10">
        <f t="shared" si="224"/>
        <v>41964.507986111108</v>
      </c>
      <c r="S3587" s="10">
        <f t="shared" si="225"/>
        <v>41994.507986111108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6"/>
        <v>109.42666666666668</v>
      </c>
      <c r="O3588" s="6">
        <f t="shared" si="227"/>
        <v>151.9814814814815</v>
      </c>
      <c r="P3588" t="s">
        <v>8272</v>
      </c>
      <c r="Q3588" t="s">
        <v>8273</v>
      </c>
      <c r="R3588" s="10">
        <f t="shared" si="224"/>
        <v>42576.489236111105</v>
      </c>
      <c r="S3588" s="10">
        <f t="shared" si="225"/>
        <v>42636.489236111105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6"/>
        <v>126.6</v>
      </c>
      <c r="O3589" s="6">
        <f t="shared" si="227"/>
        <v>22.607142857142858</v>
      </c>
      <c r="P3589" t="s">
        <v>8272</v>
      </c>
      <c r="Q3589" t="s">
        <v>8273</v>
      </c>
      <c r="R3589" s="10">
        <f t="shared" si="224"/>
        <v>42503.331643518519</v>
      </c>
      <c r="S3589" s="10">
        <f t="shared" si="225"/>
        <v>42548.583333333336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6"/>
        <v>100.49999999999999</v>
      </c>
      <c r="O3590" s="6">
        <f t="shared" si="227"/>
        <v>18.272727272727273</v>
      </c>
      <c r="P3590" t="s">
        <v>8272</v>
      </c>
      <c r="Q3590" t="s">
        <v>8273</v>
      </c>
      <c r="R3590" s="10">
        <f t="shared" si="224"/>
        <v>42101.620486111111</v>
      </c>
      <c r="S3590" s="10">
        <f t="shared" si="225"/>
        <v>42123.749999999993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6"/>
        <v>127.49999999999999</v>
      </c>
      <c r="O3591" s="6">
        <f t="shared" si="227"/>
        <v>82.258064516129039</v>
      </c>
      <c r="P3591" t="s">
        <v>8272</v>
      </c>
      <c r="Q3591" t="s">
        <v>8273</v>
      </c>
      <c r="R3591" s="10">
        <f t="shared" si="224"/>
        <v>42125.439201388886</v>
      </c>
      <c r="S3591" s="10">
        <f t="shared" si="225"/>
        <v>42150.439201388886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6"/>
        <v>100.05999999999999</v>
      </c>
      <c r="O3592" s="6">
        <f t="shared" si="227"/>
        <v>68.534246575342465</v>
      </c>
      <c r="P3592" t="s">
        <v>8272</v>
      </c>
      <c r="Q3592" t="s">
        <v>8273</v>
      </c>
      <c r="R3592" s="10">
        <f t="shared" si="224"/>
        <v>41902.125393518516</v>
      </c>
      <c r="S3592" s="10">
        <f t="shared" si="225"/>
        <v>41932.125393518516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6"/>
        <v>175</v>
      </c>
      <c r="O3593" s="6">
        <f t="shared" si="227"/>
        <v>68.055555555555557</v>
      </c>
      <c r="P3593" t="s">
        <v>8272</v>
      </c>
      <c r="Q3593" t="s">
        <v>8273</v>
      </c>
      <c r="R3593" s="10">
        <f t="shared" si="224"/>
        <v>42003.74009259259</v>
      </c>
      <c r="S3593" s="10">
        <f t="shared" si="225"/>
        <v>42027.999305555553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6"/>
        <v>127.25</v>
      </c>
      <c r="O3594" s="6">
        <f t="shared" si="227"/>
        <v>72.714285714285708</v>
      </c>
      <c r="P3594" t="s">
        <v>8272</v>
      </c>
      <c r="Q3594" t="s">
        <v>8273</v>
      </c>
      <c r="R3594" s="10">
        <f t="shared" si="224"/>
        <v>41988.621608796289</v>
      </c>
      <c r="S3594" s="10">
        <f t="shared" si="225"/>
        <v>42045.999305555553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6"/>
        <v>110.63333333333334</v>
      </c>
      <c r="O3595" s="6">
        <f t="shared" si="227"/>
        <v>77.186046511627907</v>
      </c>
      <c r="P3595" t="s">
        <v>8272</v>
      </c>
      <c r="Q3595" t="s">
        <v>8273</v>
      </c>
      <c r="R3595" s="10">
        <f t="shared" si="224"/>
        <v>41974.690266203703</v>
      </c>
      <c r="S3595" s="10">
        <f t="shared" si="225"/>
        <v>42009.643055555549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6"/>
        <v>125.93749999999999</v>
      </c>
      <c r="O3596" s="6">
        <f t="shared" si="227"/>
        <v>55.972222222222221</v>
      </c>
      <c r="P3596" t="s">
        <v>8272</v>
      </c>
      <c r="Q3596" t="s">
        <v>8273</v>
      </c>
      <c r="R3596" s="10">
        <f t="shared" si="224"/>
        <v>42591.858587962961</v>
      </c>
      <c r="S3596" s="10">
        <f t="shared" si="225"/>
        <v>42616.858587962961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6"/>
        <v>118.5</v>
      </c>
      <c r="O3597" s="6">
        <f t="shared" si="227"/>
        <v>49.693548387096776</v>
      </c>
      <c r="P3597" t="s">
        <v>8272</v>
      </c>
      <c r="Q3597" t="s">
        <v>8273</v>
      </c>
      <c r="R3597" s="10">
        <f t="shared" si="224"/>
        <v>42049.800034722219</v>
      </c>
      <c r="S3597" s="10">
        <f t="shared" si="225"/>
        <v>42076.082638888889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6"/>
        <v>107.72727272727273</v>
      </c>
      <c r="O3598" s="6">
        <f t="shared" si="227"/>
        <v>79</v>
      </c>
      <c r="P3598" t="s">
        <v>8272</v>
      </c>
      <c r="Q3598" t="s">
        <v>8273</v>
      </c>
      <c r="R3598" s="10">
        <f t="shared" si="224"/>
        <v>41856.506736111107</v>
      </c>
      <c r="S3598" s="10">
        <f t="shared" si="225"/>
        <v>41877.506736111107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6"/>
        <v>102.60000000000001</v>
      </c>
      <c r="O3599" s="6">
        <f t="shared" si="227"/>
        <v>77.727272727272734</v>
      </c>
      <c r="P3599" t="s">
        <v>8272</v>
      </c>
      <c r="Q3599" t="s">
        <v>8273</v>
      </c>
      <c r="R3599" s="10">
        <f t="shared" si="224"/>
        <v>42417.377199074072</v>
      </c>
      <c r="S3599" s="10">
        <f t="shared" si="225"/>
        <v>42432.040972222218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6"/>
        <v>110.1</v>
      </c>
      <c r="O3600" s="6">
        <f t="shared" si="227"/>
        <v>40.777777777777779</v>
      </c>
      <c r="P3600" t="s">
        <v>8272</v>
      </c>
      <c r="Q3600" t="s">
        <v>8273</v>
      </c>
      <c r="R3600" s="10">
        <f t="shared" si="224"/>
        <v>41866.590532407405</v>
      </c>
      <c r="S3600" s="10">
        <f t="shared" si="225"/>
        <v>41884.999305555553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6"/>
        <v>202</v>
      </c>
      <c r="O3601" s="6">
        <f t="shared" si="227"/>
        <v>59.411764705882355</v>
      </c>
      <c r="P3601" t="s">
        <v>8272</v>
      </c>
      <c r="Q3601" t="s">
        <v>8273</v>
      </c>
      <c r="R3601" s="10">
        <f t="shared" si="224"/>
        <v>42220.586539351854</v>
      </c>
      <c r="S3601" s="10">
        <f t="shared" si="225"/>
        <v>42245.791666666664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6"/>
        <v>130</v>
      </c>
      <c r="O3602" s="6">
        <f t="shared" si="227"/>
        <v>3.25</v>
      </c>
      <c r="P3602" t="s">
        <v>8272</v>
      </c>
      <c r="Q3602" t="s">
        <v>8273</v>
      </c>
      <c r="R3602" s="10">
        <f t="shared" si="224"/>
        <v>42628.640787037039</v>
      </c>
      <c r="S3602" s="10">
        <f t="shared" si="225"/>
        <v>42656.640787037039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6"/>
        <v>104.35000000000001</v>
      </c>
      <c r="O3603" s="6">
        <f t="shared" si="227"/>
        <v>39.377358490566039</v>
      </c>
      <c r="P3603" t="s">
        <v>8272</v>
      </c>
      <c r="Q3603" t="s">
        <v>8273</v>
      </c>
      <c r="R3603" s="10">
        <f t="shared" si="224"/>
        <v>41990.790300925924</v>
      </c>
      <c r="S3603" s="10">
        <f t="shared" si="225"/>
        <v>42020.790300925924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6"/>
        <v>100.05</v>
      </c>
      <c r="O3604" s="6">
        <f t="shared" si="227"/>
        <v>81.673469387755105</v>
      </c>
      <c r="P3604" t="s">
        <v>8272</v>
      </c>
      <c r="Q3604" t="s">
        <v>8273</v>
      </c>
      <c r="R3604" s="10">
        <f t="shared" si="224"/>
        <v>42447.68609953703</v>
      </c>
      <c r="S3604" s="10">
        <f t="shared" si="225"/>
        <v>42507.68609953703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6"/>
        <v>170.66666666666669</v>
      </c>
      <c r="O3605" s="6">
        <f t="shared" si="227"/>
        <v>44.912280701754383</v>
      </c>
      <c r="P3605" t="s">
        <v>8272</v>
      </c>
      <c r="Q3605" t="s">
        <v>8273</v>
      </c>
      <c r="R3605" s="10">
        <f t="shared" si="224"/>
        <v>42283.656018518515</v>
      </c>
      <c r="S3605" s="10">
        <f t="shared" si="225"/>
        <v>42313.697685185187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6"/>
        <v>112.83333333333334</v>
      </c>
      <c r="O3606" s="6">
        <f t="shared" si="227"/>
        <v>49.05797101449275</v>
      </c>
      <c r="P3606" t="s">
        <v>8272</v>
      </c>
      <c r="Q3606" t="s">
        <v>8273</v>
      </c>
      <c r="R3606" s="10">
        <f t="shared" si="224"/>
        <v>42482.80736111111</v>
      </c>
      <c r="S3606" s="10">
        <f t="shared" si="225"/>
        <v>42489.082638888889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6"/>
        <v>184</v>
      </c>
      <c r="O3607" s="6">
        <f t="shared" si="227"/>
        <v>30.666666666666668</v>
      </c>
      <c r="P3607" t="s">
        <v>8272</v>
      </c>
      <c r="Q3607" t="s">
        <v>8273</v>
      </c>
      <c r="R3607" s="10">
        <f t="shared" si="224"/>
        <v>42383.584791666661</v>
      </c>
      <c r="S3607" s="10">
        <f t="shared" si="225"/>
        <v>42413.584791666661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6"/>
        <v>130.26666666666665</v>
      </c>
      <c r="O3608" s="6">
        <f t="shared" si="227"/>
        <v>61.0625</v>
      </c>
      <c r="P3608" t="s">
        <v>8272</v>
      </c>
      <c r="Q3608" t="s">
        <v>8273</v>
      </c>
      <c r="R3608" s="10">
        <f t="shared" si="224"/>
        <v>42566.396493055552</v>
      </c>
      <c r="S3608" s="10">
        <f t="shared" si="225"/>
        <v>42596.396493055552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6"/>
        <v>105.45454545454544</v>
      </c>
      <c r="O3609" s="6">
        <f t="shared" si="227"/>
        <v>29</v>
      </c>
      <c r="P3609" t="s">
        <v>8272</v>
      </c>
      <c r="Q3609" t="s">
        <v>8273</v>
      </c>
      <c r="R3609" s="10">
        <f t="shared" si="224"/>
        <v>42338.755578703705</v>
      </c>
      <c r="S3609" s="10">
        <f t="shared" si="225"/>
        <v>42352.791666666664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6"/>
        <v>100</v>
      </c>
      <c r="O3610" s="6">
        <f t="shared" si="227"/>
        <v>29.62962962962963</v>
      </c>
      <c r="P3610" t="s">
        <v>8272</v>
      </c>
      <c r="Q3610" t="s">
        <v>8273</v>
      </c>
      <c r="R3610" s="10">
        <f t="shared" si="224"/>
        <v>42506.501041666663</v>
      </c>
      <c r="S3610" s="10">
        <f t="shared" si="225"/>
        <v>42538.374999999993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6"/>
        <v>153.31632653061226</v>
      </c>
      <c r="O3611" s="6">
        <f t="shared" si="227"/>
        <v>143.0952380952381</v>
      </c>
      <c r="P3611" t="s">
        <v>8272</v>
      </c>
      <c r="Q3611" t="s">
        <v>8273</v>
      </c>
      <c r="R3611" s="10">
        <f t="shared" si="224"/>
        <v>42429.783391203702</v>
      </c>
      <c r="S3611" s="10">
        <f t="shared" si="225"/>
        <v>42459.741724537038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6"/>
        <v>162.30000000000001</v>
      </c>
      <c r="O3612" s="6">
        <f t="shared" si="227"/>
        <v>52.354838709677416</v>
      </c>
      <c r="P3612" t="s">
        <v>8272</v>
      </c>
      <c r="Q3612" t="s">
        <v>8273</v>
      </c>
      <c r="R3612" s="10">
        <f t="shared" si="224"/>
        <v>42203.22379629629</v>
      </c>
      <c r="S3612" s="10">
        <f t="shared" si="225"/>
        <v>42233.22379629629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6"/>
        <v>136</v>
      </c>
      <c r="O3613" s="6">
        <f t="shared" si="227"/>
        <v>66.666666666666671</v>
      </c>
      <c r="P3613" t="s">
        <v>8272</v>
      </c>
      <c r="Q3613" t="s">
        <v>8273</v>
      </c>
      <c r="R3613" s="10">
        <f t="shared" si="224"/>
        <v>42072.162048611113</v>
      </c>
      <c r="S3613" s="10">
        <f t="shared" si="225"/>
        <v>42102.162048611113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6"/>
        <v>144.4</v>
      </c>
      <c r="O3614" s="6">
        <f t="shared" si="227"/>
        <v>126.66666666666667</v>
      </c>
      <c r="P3614" t="s">
        <v>8272</v>
      </c>
      <c r="Q3614" t="s">
        <v>8273</v>
      </c>
      <c r="R3614" s="10">
        <f t="shared" si="224"/>
        <v>41789.518645833326</v>
      </c>
      <c r="S3614" s="10">
        <f t="shared" si="225"/>
        <v>41799.518645833326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6"/>
        <v>100</v>
      </c>
      <c r="O3615" s="6">
        <f t="shared" si="227"/>
        <v>62.5</v>
      </c>
      <c r="P3615" t="s">
        <v>8272</v>
      </c>
      <c r="Q3615" t="s">
        <v>8273</v>
      </c>
      <c r="R3615" s="10">
        <f t="shared" si="224"/>
        <v>41788.381643518514</v>
      </c>
      <c r="S3615" s="10">
        <f t="shared" si="225"/>
        <v>41818.381643518514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6"/>
        <v>100.8</v>
      </c>
      <c r="O3616" s="6">
        <f t="shared" si="227"/>
        <v>35.492957746478872</v>
      </c>
      <c r="P3616" t="s">
        <v>8272</v>
      </c>
      <c r="Q3616" t="s">
        <v>8273</v>
      </c>
      <c r="R3616" s="10">
        <f t="shared" si="224"/>
        <v>42143.833518518521</v>
      </c>
      <c r="S3616" s="10">
        <f t="shared" si="225"/>
        <v>42173.833518518521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6"/>
        <v>106.80000000000001</v>
      </c>
      <c r="O3617" s="6">
        <f t="shared" si="227"/>
        <v>37.083333333333336</v>
      </c>
      <c r="P3617" t="s">
        <v>8272</v>
      </c>
      <c r="Q3617" t="s">
        <v>8273</v>
      </c>
      <c r="R3617" s="10">
        <f t="shared" si="224"/>
        <v>42318.385370370372</v>
      </c>
      <c r="S3617" s="10">
        <f t="shared" si="225"/>
        <v>42348.385370370372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6"/>
        <v>124.8</v>
      </c>
      <c r="O3618" s="6">
        <f t="shared" si="227"/>
        <v>69.333333333333329</v>
      </c>
      <c r="P3618" t="s">
        <v>8272</v>
      </c>
      <c r="Q3618" t="s">
        <v>8273</v>
      </c>
      <c r="R3618" s="10">
        <f t="shared" si="224"/>
        <v>42052.741481481477</v>
      </c>
      <c r="S3618" s="10">
        <f t="shared" si="225"/>
        <v>42082.699814814812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6"/>
        <v>118.91891891891892</v>
      </c>
      <c r="O3619" s="6">
        <f t="shared" si="227"/>
        <v>17.254901960784313</v>
      </c>
      <c r="P3619" t="s">
        <v>8272</v>
      </c>
      <c r="Q3619" t="s">
        <v>8273</v>
      </c>
      <c r="R3619" s="10">
        <f t="shared" si="224"/>
        <v>42779.401956018519</v>
      </c>
      <c r="S3619" s="10">
        <f t="shared" si="225"/>
        <v>42793.791666666664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6"/>
        <v>101</v>
      </c>
      <c r="O3620" s="6">
        <f t="shared" si="227"/>
        <v>36.071428571428569</v>
      </c>
      <c r="P3620" t="s">
        <v>8272</v>
      </c>
      <c r="Q3620" t="s">
        <v>8273</v>
      </c>
      <c r="R3620" s="10">
        <f t="shared" si="224"/>
        <v>42128.419560185182</v>
      </c>
      <c r="S3620" s="10">
        <f t="shared" si="225"/>
        <v>42158.419560185182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6"/>
        <v>112.99999999999999</v>
      </c>
      <c r="O3621" s="6">
        <f t="shared" si="227"/>
        <v>66.470588235294116</v>
      </c>
      <c r="P3621" t="s">
        <v>8272</v>
      </c>
      <c r="Q3621" t="s">
        <v>8273</v>
      </c>
      <c r="R3621" s="10">
        <f t="shared" si="224"/>
        <v>42660.923912037033</v>
      </c>
      <c r="S3621" s="10">
        <f t="shared" si="225"/>
        <v>42693.708333333336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6"/>
        <v>105.19047619047619</v>
      </c>
      <c r="O3622" s="6">
        <f t="shared" si="227"/>
        <v>56.065989847715734</v>
      </c>
      <c r="P3622" t="s">
        <v>8272</v>
      </c>
      <c r="Q3622" t="s">
        <v>8273</v>
      </c>
      <c r="R3622" s="10">
        <f t="shared" si="224"/>
        <v>42037.72987268518</v>
      </c>
      <c r="S3622" s="10">
        <f t="shared" si="225"/>
        <v>42067.958333333336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6"/>
        <v>109.73333333333332</v>
      </c>
      <c r="O3623" s="6">
        <f t="shared" si="227"/>
        <v>47.028571428571432</v>
      </c>
      <c r="P3623" t="s">
        <v>8272</v>
      </c>
      <c r="Q3623" t="s">
        <v>8273</v>
      </c>
      <c r="R3623" s="10">
        <f t="shared" si="224"/>
        <v>42619.727361111109</v>
      </c>
      <c r="S3623" s="10">
        <f t="shared" si="225"/>
        <v>42643.666666666664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6"/>
        <v>100.099</v>
      </c>
      <c r="O3624" s="6">
        <f t="shared" si="227"/>
        <v>47.666190476190479</v>
      </c>
      <c r="P3624" t="s">
        <v>8272</v>
      </c>
      <c r="Q3624" t="s">
        <v>8273</v>
      </c>
      <c r="R3624" s="10">
        <f t="shared" si="224"/>
        <v>41877.013553240737</v>
      </c>
      <c r="S3624" s="10">
        <f t="shared" si="225"/>
        <v>41909.932638888888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6"/>
        <v>120</v>
      </c>
      <c r="O3625" s="6">
        <f t="shared" si="227"/>
        <v>88.235294117647058</v>
      </c>
      <c r="P3625" t="s">
        <v>8272</v>
      </c>
      <c r="Q3625" t="s">
        <v>8273</v>
      </c>
      <c r="R3625" s="10">
        <f t="shared" si="224"/>
        <v>41828.528587962959</v>
      </c>
      <c r="S3625" s="10">
        <f t="shared" si="225"/>
        <v>41846.083333333328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6"/>
        <v>104.93333333333332</v>
      </c>
      <c r="O3626" s="6">
        <f t="shared" si="227"/>
        <v>80.717948717948715</v>
      </c>
      <c r="P3626" t="s">
        <v>8272</v>
      </c>
      <c r="Q3626" t="s">
        <v>8273</v>
      </c>
      <c r="R3626" s="10">
        <f t="shared" si="224"/>
        <v>42545.56585648148</v>
      </c>
      <c r="S3626" s="10">
        <f t="shared" si="225"/>
        <v>42605.56585648148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6"/>
        <v>102.66666666666666</v>
      </c>
      <c r="O3627" s="6">
        <f t="shared" si="227"/>
        <v>39.487179487179489</v>
      </c>
      <c r="P3627" t="s">
        <v>8272</v>
      </c>
      <c r="Q3627" t="s">
        <v>8273</v>
      </c>
      <c r="R3627" s="10">
        <f t="shared" si="224"/>
        <v>42157.444178240738</v>
      </c>
      <c r="S3627" s="10">
        <f t="shared" si="225"/>
        <v>42187.444178240738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6"/>
        <v>101.82500000000002</v>
      </c>
      <c r="O3628" s="6">
        <f t="shared" si="227"/>
        <v>84.854166666666671</v>
      </c>
      <c r="P3628" t="s">
        <v>8272</v>
      </c>
      <c r="Q3628" t="s">
        <v>8273</v>
      </c>
      <c r="R3628" s="10">
        <f t="shared" si="224"/>
        <v>41846.458993055552</v>
      </c>
      <c r="S3628" s="10">
        <f t="shared" si="225"/>
        <v>41867.458993055552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6"/>
        <v>100</v>
      </c>
      <c r="O3629" s="6">
        <f t="shared" si="227"/>
        <v>68.965517241379317</v>
      </c>
      <c r="P3629" t="s">
        <v>8272</v>
      </c>
      <c r="Q3629" t="s">
        <v>8273</v>
      </c>
      <c r="R3629" s="10">
        <f t="shared" si="224"/>
        <v>42460.533414351848</v>
      </c>
      <c r="S3629" s="10">
        <f t="shared" si="225"/>
        <v>42510.957638888889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6"/>
        <v>0</v>
      </c>
      <c r="O3630" s="6" t="e">
        <f t="shared" si="227"/>
        <v>#DIV/0!</v>
      </c>
      <c r="P3630" t="s">
        <v>8272</v>
      </c>
      <c r="Q3630" t="s">
        <v>8314</v>
      </c>
      <c r="R3630" s="10">
        <f t="shared" si="224"/>
        <v>42291.6249537037</v>
      </c>
      <c r="S3630" s="10">
        <f t="shared" si="225"/>
        <v>42351.666620370372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6"/>
        <v>1.9999999999999998E-4</v>
      </c>
      <c r="O3631" s="6">
        <f t="shared" si="227"/>
        <v>1</v>
      </c>
      <c r="P3631" t="s">
        <v>8272</v>
      </c>
      <c r="Q3631" t="s">
        <v>8314</v>
      </c>
      <c r="R3631" s="10">
        <f t="shared" si="224"/>
        <v>42436.886157407404</v>
      </c>
      <c r="S3631" s="10">
        <f t="shared" si="225"/>
        <v>42495.499999999993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6"/>
        <v>3.3333333333333333E-2</v>
      </c>
      <c r="O3632" s="6">
        <f t="shared" si="227"/>
        <v>1</v>
      </c>
      <c r="P3632" t="s">
        <v>8272</v>
      </c>
      <c r="Q3632" t="s">
        <v>8314</v>
      </c>
      <c r="R3632" s="10">
        <f t="shared" si="224"/>
        <v>41942.638773148145</v>
      </c>
      <c r="S3632" s="10">
        <f t="shared" si="225"/>
        <v>41972.680439814816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6"/>
        <v>51.023391812865491</v>
      </c>
      <c r="O3633" s="6">
        <f t="shared" si="227"/>
        <v>147.88135593220338</v>
      </c>
      <c r="P3633" t="s">
        <v>8272</v>
      </c>
      <c r="Q3633" t="s">
        <v>8314</v>
      </c>
      <c r="R3633" s="10">
        <f t="shared" si="224"/>
        <v>41880.54510416666</v>
      </c>
      <c r="S3633" s="10">
        <f t="shared" si="225"/>
        <v>41904.957638888889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6"/>
        <v>20</v>
      </c>
      <c r="O3634" s="6">
        <f t="shared" si="227"/>
        <v>100</v>
      </c>
      <c r="P3634" t="s">
        <v>8272</v>
      </c>
      <c r="Q3634" t="s">
        <v>8314</v>
      </c>
      <c r="R3634" s="10">
        <f t="shared" si="224"/>
        <v>41946.728576388887</v>
      </c>
      <c r="S3634" s="10">
        <f t="shared" si="225"/>
        <v>41966.728576388887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6"/>
        <v>35.24</v>
      </c>
      <c r="O3635" s="6">
        <f t="shared" si="227"/>
        <v>56.838709677419352</v>
      </c>
      <c r="P3635" t="s">
        <v>8272</v>
      </c>
      <c r="Q3635" t="s">
        <v>8314</v>
      </c>
      <c r="R3635" s="10">
        <f t="shared" si="224"/>
        <v>42649.415127314809</v>
      </c>
      <c r="S3635" s="10">
        <f t="shared" si="225"/>
        <v>42692.833333333336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6"/>
        <v>4.246666666666667</v>
      </c>
      <c r="O3636" s="6">
        <f t="shared" si="227"/>
        <v>176.94444444444446</v>
      </c>
      <c r="P3636" t="s">
        <v>8272</v>
      </c>
      <c r="Q3636" t="s">
        <v>8314</v>
      </c>
      <c r="R3636" s="10">
        <f t="shared" si="224"/>
        <v>42700.958032407405</v>
      </c>
      <c r="S3636" s="10">
        <f t="shared" si="225"/>
        <v>42748.957638888889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6"/>
        <v>36.457142857142856</v>
      </c>
      <c r="O3637" s="6">
        <f t="shared" si="227"/>
        <v>127.6</v>
      </c>
      <c r="P3637" t="s">
        <v>8272</v>
      </c>
      <c r="Q3637" t="s">
        <v>8314</v>
      </c>
      <c r="R3637" s="10">
        <f t="shared" si="224"/>
        <v>42450.674490740734</v>
      </c>
      <c r="S3637" s="10">
        <f t="shared" si="225"/>
        <v>42480.674490740734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6"/>
        <v>0</v>
      </c>
      <c r="O3638" s="6" t="e">
        <f t="shared" si="227"/>
        <v>#DIV/0!</v>
      </c>
      <c r="P3638" t="s">
        <v>8272</v>
      </c>
      <c r="Q3638" t="s">
        <v>8314</v>
      </c>
      <c r="R3638" s="10">
        <f t="shared" si="224"/>
        <v>42226.486446759256</v>
      </c>
      <c r="S3638" s="10">
        <f t="shared" si="225"/>
        <v>42261.486446759256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6"/>
        <v>30.866666666666664</v>
      </c>
      <c r="O3639" s="6">
        <f t="shared" si="227"/>
        <v>66.142857142857139</v>
      </c>
      <c r="P3639" t="s">
        <v>8272</v>
      </c>
      <c r="Q3639" t="s">
        <v>8314</v>
      </c>
      <c r="R3639" s="10">
        <f t="shared" si="224"/>
        <v>41975.492303240739</v>
      </c>
      <c r="S3639" s="10">
        <f t="shared" si="225"/>
        <v>42005.492303240739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6"/>
        <v>6.5454545454545459</v>
      </c>
      <c r="O3640" s="6">
        <f t="shared" si="227"/>
        <v>108</v>
      </c>
      <c r="P3640" t="s">
        <v>8272</v>
      </c>
      <c r="Q3640" t="s">
        <v>8314</v>
      </c>
      <c r="R3640" s="10">
        <f t="shared" si="224"/>
        <v>42053.464490740742</v>
      </c>
      <c r="S3640" s="10">
        <f t="shared" si="225"/>
        <v>42113.42282407407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6"/>
        <v>4.0000000000000001E-3</v>
      </c>
      <c r="O3641" s="6">
        <f t="shared" si="227"/>
        <v>1</v>
      </c>
      <c r="P3641" t="s">
        <v>8272</v>
      </c>
      <c r="Q3641" t="s">
        <v>8314</v>
      </c>
      <c r="R3641" s="10">
        <f t="shared" si="224"/>
        <v>42590.468819444439</v>
      </c>
      <c r="S3641" s="10">
        <f t="shared" si="225"/>
        <v>42650.424305555549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6"/>
        <v>5.5</v>
      </c>
      <c r="O3642" s="6">
        <f t="shared" si="227"/>
        <v>18.333333333333332</v>
      </c>
      <c r="P3642" t="s">
        <v>8272</v>
      </c>
      <c r="Q3642" t="s">
        <v>8314</v>
      </c>
      <c r="R3642" s="10">
        <f t="shared" si="224"/>
        <v>42104.573263888888</v>
      </c>
      <c r="S3642" s="10">
        <f t="shared" si="225"/>
        <v>42134.573263888888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6"/>
        <v>0</v>
      </c>
      <c r="O3643" s="6" t="e">
        <f t="shared" si="227"/>
        <v>#DIV/0!</v>
      </c>
      <c r="P3643" t="s">
        <v>8272</v>
      </c>
      <c r="Q3643" t="s">
        <v>8314</v>
      </c>
      <c r="R3643" s="10">
        <f t="shared" si="224"/>
        <v>41899.41873842592</v>
      </c>
      <c r="S3643" s="10">
        <f t="shared" si="225"/>
        <v>41917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6"/>
        <v>2.1428571428571428</v>
      </c>
      <c r="O3644" s="6">
        <f t="shared" si="227"/>
        <v>7.5</v>
      </c>
      <c r="P3644" t="s">
        <v>8272</v>
      </c>
      <c r="Q3644" t="s">
        <v>8314</v>
      </c>
      <c r="R3644" s="10">
        <f t="shared" si="224"/>
        <v>42297.607951388891</v>
      </c>
      <c r="S3644" s="10">
        <f t="shared" si="225"/>
        <v>42338.499999999993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6"/>
        <v>0</v>
      </c>
      <c r="O3645" s="6" t="e">
        <f t="shared" si="227"/>
        <v>#DIV/0!</v>
      </c>
      <c r="P3645" t="s">
        <v>8272</v>
      </c>
      <c r="Q3645" t="s">
        <v>8314</v>
      </c>
      <c r="R3645" s="10">
        <f t="shared" si="224"/>
        <v>42284.935636574075</v>
      </c>
      <c r="S3645" s="10">
        <f t="shared" si="225"/>
        <v>42324.977303240739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6"/>
        <v>16.420000000000002</v>
      </c>
      <c r="O3646" s="6">
        <f t="shared" si="227"/>
        <v>68.416666666666671</v>
      </c>
      <c r="P3646" t="s">
        <v>8272</v>
      </c>
      <c r="Q3646" t="s">
        <v>8314</v>
      </c>
      <c r="R3646" s="10">
        <f t="shared" si="224"/>
        <v>42409.033414351848</v>
      </c>
      <c r="S3646" s="10">
        <f t="shared" si="225"/>
        <v>42436.999305555553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6"/>
        <v>0.1</v>
      </c>
      <c r="O3647" s="6">
        <f t="shared" si="227"/>
        <v>1</v>
      </c>
      <c r="P3647" t="s">
        <v>8272</v>
      </c>
      <c r="Q3647" t="s">
        <v>8314</v>
      </c>
      <c r="R3647" s="10">
        <f t="shared" si="224"/>
        <v>42665.762013888881</v>
      </c>
      <c r="S3647" s="10">
        <f t="shared" si="225"/>
        <v>42695.803680555553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6"/>
        <v>4.8099999999999996</v>
      </c>
      <c r="O3648" s="6">
        <f t="shared" si="227"/>
        <v>60.125</v>
      </c>
      <c r="P3648" t="s">
        <v>8272</v>
      </c>
      <c r="Q3648" t="s">
        <v>8314</v>
      </c>
      <c r="R3648" s="10">
        <f t="shared" si="224"/>
        <v>42140.21298611111</v>
      </c>
      <c r="S3648" s="10">
        <f t="shared" si="225"/>
        <v>42171.770833333336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6"/>
        <v>6</v>
      </c>
      <c r="O3649" s="6">
        <f t="shared" si="227"/>
        <v>15</v>
      </c>
      <c r="P3649" t="s">
        <v>8272</v>
      </c>
      <c r="Q3649" t="s">
        <v>8314</v>
      </c>
      <c r="R3649" s="10">
        <f t="shared" si="224"/>
        <v>42598.540821759256</v>
      </c>
      <c r="S3649" s="10">
        <f t="shared" si="225"/>
        <v>42643.540821759256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6"/>
        <v>100.38249999999999</v>
      </c>
      <c r="O3650" s="6">
        <f t="shared" si="227"/>
        <v>550.04109589041093</v>
      </c>
      <c r="P3650" t="s">
        <v>8272</v>
      </c>
      <c r="Q3650" t="s">
        <v>8273</v>
      </c>
      <c r="R3650" s="10">
        <f t="shared" ref="R3650:R3713" si="228">(J3650/86400)+25569+(-5/24)</f>
        <v>41887.083854166667</v>
      </c>
      <c r="S3650" s="10">
        <f t="shared" ref="S3650:S3713" si="229">(I3650/86400)+25569+(-5/24)</f>
        <v>41917.083854166667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30">E3651/D3651*100</f>
        <v>104</v>
      </c>
      <c r="O3651" s="6">
        <f t="shared" ref="O3651:O3714" si="231">E3651/L3651</f>
        <v>97.5</v>
      </c>
      <c r="P3651" t="s">
        <v>8272</v>
      </c>
      <c r="Q3651" t="s">
        <v>8273</v>
      </c>
      <c r="R3651" s="10">
        <f t="shared" si="228"/>
        <v>41780.504560185182</v>
      </c>
      <c r="S3651" s="10">
        <f t="shared" si="229"/>
        <v>41806.504560185182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30"/>
        <v>100</v>
      </c>
      <c r="O3652" s="6">
        <f t="shared" si="231"/>
        <v>29.411764705882351</v>
      </c>
      <c r="P3652" t="s">
        <v>8272</v>
      </c>
      <c r="Q3652" t="s">
        <v>8273</v>
      </c>
      <c r="R3652" s="10">
        <f t="shared" si="228"/>
        <v>42381.270648148151</v>
      </c>
      <c r="S3652" s="10">
        <f t="shared" si="229"/>
        <v>42402.270648148151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30"/>
        <v>104</v>
      </c>
      <c r="O3653" s="6">
        <f t="shared" si="231"/>
        <v>57.777777777777779</v>
      </c>
      <c r="P3653" t="s">
        <v>8272</v>
      </c>
      <c r="Q3653" t="s">
        <v>8273</v>
      </c>
      <c r="R3653" s="10">
        <f t="shared" si="228"/>
        <v>41828.437986111108</v>
      </c>
      <c r="S3653" s="10">
        <f t="shared" si="229"/>
        <v>41861.457638888889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30"/>
        <v>250.66666666666669</v>
      </c>
      <c r="O3654" s="6">
        <f t="shared" si="231"/>
        <v>44.235294117647058</v>
      </c>
      <c r="P3654" t="s">
        <v>8272</v>
      </c>
      <c r="Q3654" t="s">
        <v>8273</v>
      </c>
      <c r="R3654" s="10">
        <f t="shared" si="228"/>
        <v>42596.436365740738</v>
      </c>
      <c r="S3654" s="10">
        <f t="shared" si="229"/>
        <v>42606.957638888889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30"/>
        <v>100.49999999999999</v>
      </c>
      <c r="O3655" s="6">
        <f t="shared" si="231"/>
        <v>60.909090909090907</v>
      </c>
      <c r="P3655" t="s">
        <v>8272</v>
      </c>
      <c r="Q3655" t="s">
        <v>8273</v>
      </c>
      <c r="R3655" s="10">
        <f t="shared" si="228"/>
        <v>42191.155173611107</v>
      </c>
      <c r="S3655" s="10">
        <f t="shared" si="229"/>
        <v>42221.155173611107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30"/>
        <v>174.4</v>
      </c>
      <c r="O3656" s="6">
        <f t="shared" si="231"/>
        <v>68.84210526315789</v>
      </c>
      <c r="P3656" t="s">
        <v>8272</v>
      </c>
      <c r="Q3656" t="s">
        <v>8273</v>
      </c>
      <c r="R3656" s="10">
        <f t="shared" si="228"/>
        <v>42440.20817129629</v>
      </c>
      <c r="S3656" s="10">
        <f t="shared" si="229"/>
        <v>42463.499999999993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30"/>
        <v>116.26</v>
      </c>
      <c r="O3657" s="6">
        <f t="shared" si="231"/>
        <v>73.582278481012665</v>
      </c>
      <c r="P3657" t="s">
        <v>8272</v>
      </c>
      <c r="Q3657" t="s">
        <v>8273</v>
      </c>
      <c r="R3657" s="10">
        <f t="shared" si="228"/>
        <v>42173.594884259255</v>
      </c>
      <c r="S3657" s="10">
        <f t="shared" si="229"/>
        <v>42203.082638888889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30"/>
        <v>105.82000000000001</v>
      </c>
      <c r="O3658" s="6">
        <f t="shared" si="231"/>
        <v>115.02173913043478</v>
      </c>
      <c r="P3658" t="s">
        <v>8272</v>
      </c>
      <c r="Q3658" t="s">
        <v>8273</v>
      </c>
      <c r="R3658" s="10">
        <f t="shared" si="228"/>
        <v>42737.701805555553</v>
      </c>
      <c r="S3658" s="10">
        <f t="shared" si="229"/>
        <v>42767.749305555553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30"/>
        <v>110.75</v>
      </c>
      <c r="O3659" s="6">
        <f t="shared" si="231"/>
        <v>110.75</v>
      </c>
      <c r="P3659" t="s">
        <v>8272</v>
      </c>
      <c r="Q3659" t="s">
        <v>8273</v>
      </c>
      <c r="R3659" s="10">
        <f t="shared" si="228"/>
        <v>42499.4215162037</v>
      </c>
      <c r="S3659" s="10">
        <f t="shared" si="229"/>
        <v>42522.695833333331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30"/>
        <v>100.66666666666666</v>
      </c>
      <c r="O3660" s="6">
        <f t="shared" si="231"/>
        <v>75.5</v>
      </c>
      <c r="P3660" t="s">
        <v>8272</v>
      </c>
      <c r="Q3660" t="s">
        <v>8273</v>
      </c>
      <c r="R3660" s="10">
        <f t="shared" si="228"/>
        <v>41775.650231481479</v>
      </c>
      <c r="S3660" s="10">
        <f t="shared" si="229"/>
        <v>41821.957638888889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30"/>
        <v>102.03333333333333</v>
      </c>
      <c r="O3661" s="6">
        <f t="shared" si="231"/>
        <v>235.46153846153845</v>
      </c>
      <c r="P3661" t="s">
        <v>8272</v>
      </c>
      <c r="Q3661" t="s">
        <v>8273</v>
      </c>
      <c r="R3661" s="10">
        <f t="shared" si="228"/>
        <v>42055.068865740737</v>
      </c>
      <c r="S3661" s="10">
        <f t="shared" si="229"/>
        <v>42082.402083333327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30"/>
        <v>100</v>
      </c>
      <c r="O3662" s="6">
        <f t="shared" si="231"/>
        <v>11.363636363636363</v>
      </c>
      <c r="P3662" t="s">
        <v>8272</v>
      </c>
      <c r="Q3662" t="s">
        <v>8273</v>
      </c>
      <c r="R3662" s="10">
        <f t="shared" si="228"/>
        <v>41971.672743055555</v>
      </c>
      <c r="S3662" s="10">
        <f t="shared" si="229"/>
        <v>41996.672743055555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30"/>
        <v>111.00000000000001</v>
      </c>
      <c r="O3663" s="6">
        <f t="shared" si="231"/>
        <v>92.5</v>
      </c>
      <c r="P3663" t="s">
        <v>8272</v>
      </c>
      <c r="Q3663" t="s">
        <v>8273</v>
      </c>
      <c r="R3663" s="10">
        <f t="shared" si="228"/>
        <v>42447.688333333332</v>
      </c>
      <c r="S3663" s="10">
        <f t="shared" si="229"/>
        <v>42469.958333333336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30"/>
        <v>101.42500000000001</v>
      </c>
      <c r="O3664" s="6">
        <f t="shared" si="231"/>
        <v>202.85</v>
      </c>
      <c r="P3664" t="s">
        <v>8272</v>
      </c>
      <c r="Q3664" t="s">
        <v>8273</v>
      </c>
      <c r="R3664" s="10">
        <f t="shared" si="228"/>
        <v>42064.011736111112</v>
      </c>
      <c r="S3664" s="10">
        <f t="shared" si="229"/>
        <v>42093.97006944444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30"/>
        <v>104</v>
      </c>
      <c r="O3665" s="6">
        <f t="shared" si="231"/>
        <v>26</v>
      </c>
      <c r="P3665" t="s">
        <v>8272</v>
      </c>
      <c r="Q3665" t="s">
        <v>8273</v>
      </c>
      <c r="R3665" s="10">
        <f t="shared" si="228"/>
        <v>42665.243402777771</v>
      </c>
      <c r="S3665" s="10">
        <f t="shared" si="229"/>
        <v>42725.285069444442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30"/>
        <v>109.375</v>
      </c>
      <c r="O3666" s="6">
        <f t="shared" si="231"/>
        <v>46.05263157894737</v>
      </c>
      <c r="P3666" t="s">
        <v>8272</v>
      </c>
      <c r="Q3666" t="s">
        <v>8273</v>
      </c>
      <c r="R3666" s="10">
        <f t="shared" si="228"/>
        <v>42523.04038194444</v>
      </c>
      <c r="S3666" s="10">
        <f t="shared" si="229"/>
        <v>42537.04038194444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30"/>
        <v>115.16129032258064</v>
      </c>
      <c r="O3667" s="6">
        <f t="shared" si="231"/>
        <v>51</v>
      </c>
      <c r="P3667" t="s">
        <v>8272</v>
      </c>
      <c r="Q3667" t="s">
        <v>8273</v>
      </c>
      <c r="R3667" s="10">
        <f t="shared" si="228"/>
        <v>42294.59979166666</v>
      </c>
      <c r="S3667" s="10">
        <f t="shared" si="229"/>
        <v>42305.620833333327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30"/>
        <v>100</v>
      </c>
      <c r="O3668" s="6">
        <f t="shared" si="231"/>
        <v>31.578947368421051</v>
      </c>
      <c r="P3668" t="s">
        <v>8272</v>
      </c>
      <c r="Q3668" t="s">
        <v>8273</v>
      </c>
      <c r="R3668" s="10">
        <f t="shared" si="228"/>
        <v>41822.696550925924</v>
      </c>
      <c r="S3668" s="10">
        <f t="shared" si="229"/>
        <v>41844.083333333328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30"/>
        <v>103.17033333333335</v>
      </c>
      <c r="O3669" s="6">
        <f t="shared" si="231"/>
        <v>53.363965517241382</v>
      </c>
      <c r="P3669" t="s">
        <v>8272</v>
      </c>
      <c r="Q3669" t="s">
        <v>8273</v>
      </c>
      <c r="R3669" s="10">
        <f t="shared" si="228"/>
        <v>42173.761793981474</v>
      </c>
      <c r="S3669" s="10">
        <f t="shared" si="229"/>
        <v>42203.761793981474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30"/>
        <v>103.49999999999999</v>
      </c>
      <c r="O3670" s="6">
        <f t="shared" si="231"/>
        <v>36.964285714285715</v>
      </c>
      <c r="P3670" t="s">
        <v>8272</v>
      </c>
      <c r="Q3670" t="s">
        <v>8273</v>
      </c>
      <c r="R3670" s="10">
        <f t="shared" si="228"/>
        <v>42185.347824074073</v>
      </c>
      <c r="S3670" s="10">
        <f t="shared" si="229"/>
        <v>42208.564583333333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30"/>
        <v>138.19999999999999</v>
      </c>
      <c r="O3671" s="6">
        <f t="shared" si="231"/>
        <v>81.294117647058826</v>
      </c>
      <c r="P3671" t="s">
        <v>8272</v>
      </c>
      <c r="Q3671" t="s">
        <v>8273</v>
      </c>
      <c r="R3671" s="10">
        <f t="shared" si="228"/>
        <v>42136.466863425921</v>
      </c>
      <c r="S3671" s="10">
        <f t="shared" si="229"/>
        <v>42166.466863425921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30"/>
        <v>109.54545454545455</v>
      </c>
      <c r="O3672" s="6">
        <f t="shared" si="231"/>
        <v>20.083333333333332</v>
      </c>
      <c r="P3672" t="s">
        <v>8272</v>
      </c>
      <c r="Q3672" t="s">
        <v>8273</v>
      </c>
      <c r="R3672" s="10">
        <f t="shared" si="228"/>
        <v>42142.305682870363</v>
      </c>
      <c r="S3672" s="10">
        <f t="shared" si="229"/>
        <v>42155.749999999993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30"/>
        <v>100.85714285714286</v>
      </c>
      <c r="O3673" s="6">
        <f t="shared" si="231"/>
        <v>88.25</v>
      </c>
      <c r="P3673" t="s">
        <v>8272</v>
      </c>
      <c r="Q3673" t="s">
        <v>8273</v>
      </c>
      <c r="R3673" s="10">
        <f t="shared" si="228"/>
        <v>41820.419756944444</v>
      </c>
      <c r="S3673" s="10">
        <f t="shared" si="229"/>
        <v>41840.957638888889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30"/>
        <v>101.53333333333335</v>
      </c>
      <c r="O3674" s="6">
        <f t="shared" si="231"/>
        <v>53.438596491228068</v>
      </c>
      <c r="P3674" t="s">
        <v>8272</v>
      </c>
      <c r="Q3674" t="s">
        <v>8273</v>
      </c>
      <c r="R3674" s="10">
        <f t="shared" si="228"/>
        <v>41878.738240740735</v>
      </c>
      <c r="S3674" s="10">
        <f t="shared" si="229"/>
        <v>41908.738240740735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30"/>
        <v>113.625</v>
      </c>
      <c r="O3675" s="6">
        <f t="shared" si="231"/>
        <v>39.868421052631582</v>
      </c>
      <c r="P3675" t="s">
        <v>8272</v>
      </c>
      <c r="Q3675" t="s">
        <v>8273</v>
      </c>
      <c r="R3675" s="10">
        <f t="shared" si="228"/>
        <v>41914.086770833332</v>
      </c>
      <c r="S3675" s="10">
        <f t="shared" si="229"/>
        <v>41948.327777777777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30"/>
        <v>100</v>
      </c>
      <c r="O3676" s="6">
        <f t="shared" si="231"/>
        <v>145.16129032258064</v>
      </c>
      <c r="P3676" t="s">
        <v>8272</v>
      </c>
      <c r="Q3676" t="s">
        <v>8273</v>
      </c>
      <c r="R3676" s="10">
        <f t="shared" si="228"/>
        <v>42556.664687499993</v>
      </c>
      <c r="S3676" s="10">
        <f t="shared" si="229"/>
        <v>42616.664687499993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30"/>
        <v>140</v>
      </c>
      <c r="O3677" s="6">
        <f t="shared" si="231"/>
        <v>23.333333333333332</v>
      </c>
      <c r="P3677" t="s">
        <v>8272</v>
      </c>
      <c r="Q3677" t="s">
        <v>8273</v>
      </c>
      <c r="R3677" s="10">
        <f t="shared" si="228"/>
        <v>42493.388680555552</v>
      </c>
      <c r="S3677" s="10">
        <f t="shared" si="229"/>
        <v>42505.749999999993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30"/>
        <v>128.75</v>
      </c>
      <c r="O3678" s="6">
        <f t="shared" si="231"/>
        <v>64.375</v>
      </c>
      <c r="P3678" t="s">
        <v>8272</v>
      </c>
      <c r="Q3678" t="s">
        <v>8273</v>
      </c>
      <c r="R3678" s="10">
        <f t="shared" si="228"/>
        <v>41876.607453703698</v>
      </c>
      <c r="S3678" s="10">
        <f t="shared" si="229"/>
        <v>41894.607453703698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30"/>
        <v>102.90416666666667</v>
      </c>
      <c r="O3679" s="6">
        <f t="shared" si="231"/>
        <v>62.052763819095475</v>
      </c>
      <c r="P3679" t="s">
        <v>8272</v>
      </c>
      <c r="Q3679" t="s">
        <v>8273</v>
      </c>
      <c r="R3679" s="10">
        <f t="shared" si="228"/>
        <v>41802.365949074076</v>
      </c>
      <c r="S3679" s="10">
        <f t="shared" si="229"/>
        <v>41822.957638888889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30"/>
        <v>102.49999999999999</v>
      </c>
      <c r="O3680" s="6">
        <f t="shared" si="231"/>
        <v>66.129032258064512</v>
      </c>
      <c r="P3680" t="s">
        <v>8272</v>
      </c>
      <c r="Q3680" t="s">
        <v>8273</v>
      </c>
      <c r="R3680" s="10">
        <f t="shared" si="228"/>
        <v>42120.322893518511</v>
      </c>
      <c r="S3680" s="10">
        <f t="shared" si="229"/>
        <v>42155.322893518511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30"/>
        <v>110.1</v>
      </c>
      <c r="O3681" s="6">
        <f t="shared" si="231"/>
        <v>73.400000000000006</v>
      </c>
      <c r="P3681" t="s">
        <v>8272</v>
      </c>
      <c r="Q3681" t="s">
        <v>8273</v>
      </c>
      <c r="R3681" s="10">
        <f t="shared" si="228"/>
        <v>41786.553020833329</v>
      </c>
      <c r="S3681" s="10">
        <f t="shared" si="229"/>
        <v>41820.999305555553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30"/>
        <v>112.76666666666667</v>
      </c>
      <c r="O3682" s="6">
        <f t="shared" si="231"/>
        <v>99.5</v>
      </c>
      <c r="P3682" t="s">
        <v>8272</v>
      </c>
      <c r="Q3682" t="s">
        <v>8273</v>
      </c>
      <c r="R3682" s="10">
        <f t="shared" si="228"/>
        <v>42627.245763888888</v>
      </c>
      <c r="S3682" s="10">
        <f t="shared" si="229"/>
        <v>42648.245763888888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30"/>
        <v>111.9</v>
      </c>
      <c r="O3683" s="6">
        <f t="shared" si="231"/>
        <v>62.166666666666664</v>
      </c>
      <c r="P3683" t="s">
        <v>8272</v>
      </c>
      <c r="Q3683" t="s">
        <v>8273</v>
      </c>
      <c r="R3683" s="10">
        <f t="shared" si="228"/>
        <v>42374.443171296291</v>
      </c>
      <c r="S3683" s="10">
        <f t="shared" si="229"/>
        <v>42384.443171296291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30"/>
        <v>139.19999999999999</v>
      </c>
      <c r="O3684" s="6">
        <f t="shared" si="231"/>
        <v>62.328358208955223</v>
      </c>
      <c r="P3684" t="s">
        <v>8272</v>
      </c>
      <c r="Q3684" t="s">
        <v>8273</v>
      </c>
      <c r="R3684" s="10">
        <f t="shared" si="228"/>
        <v>41772.477060185185</v>
      </c>
      <c r="S3684" s="10">
        <f t="shared" si="229"/>
        <v>41806.082638888889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30"/>
        <v>110.85714285714286</v>
      </c>
      <c r="O3685" s="6">
        <f t="shared" si="231"/>
        <v>58.787878787878789</v>
      </c>
      <c r="P3685" t="s">
        <v>8272</v>
      </c>
      <c r="Q3685" t="s">
        <v>8273</v>
      </c>
      <c r="R3685" s="10">
        <f t="shared" si="228"/>
        <v>42632.908518518518</v>
      </c>
      <c r="S3685" s="10">
        <f t="shared" si="229"/>
        <v>42662.908518518518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30"/>
        <v>139.06666666666666</v>
      </c>
      <c r="O3686" s="6">
        <f t="shared" si="231"/>
        <v>45.347826086956523</v>
      </c>
      <c r="P3686" t="s">
        <v>8272</v>
      </c>
      <c r="Q3686" t="s">
        <v>8273</v>
      </c>
      <c r="R3686" s="10">
        <f t="shared" si="228"/>
        <v>42218.97206018518</v>
      </c>
      <c r="S3686" s="10">
        <f t="shared" si="229"/>
        <v>42248.97206018518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30"/>
        <v>105.69999999999999</v>
      </c>
      <c r="O3687" s="6">
        <f t="shared" si="231"/>
        <v>41.944444444444443</v>
      </c>
      <c r="P3687" t="s">
        <v>8272</v>
      </c>
      <c r="Q3687" t="s">
        <v>8273</v>
      </c>
      <c r="R3687" s="10">
        <f t="shared" si="228"/>
        <v>41753.384942129625</v>
      </c>
      <c r="S3687" s="10">
        <f t="shared" si="229"/>
        <v>41778.666666666664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30"/>
        <v>101.42857142857142</v>
      </c>
      <c r="O3688" s="6">
        <f t="shared" si="231"/>
        <v>59.166666666666664</v>
      </c>
      <c r="P3688" t="s">
        <v>8272</v>
      </c>
      <c r="Q3688" t="s">
        <v>8273</v>
      </c>
      <c r="R3688" s="10">
        <f t="shared" si="228"/>
        <v>42230.454398148147</v>
      </c>
      <c r="S3688" s="10">
        <f t="shared" si="229"/>
        <v>42244.957638888889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30"/>
        <v>100.245</v>
      </c>
      <c r="O3689" s="6">
        <f t="shared" si="231"/>
        <v>200.49</v>
      </c>
      <c r="P3689" t="s">
        <v>8272</v>
      </c>
      <c r="Q3689" t="s">
        <v>8273</v>
      </c>
      <c r="R3689" s="10">
        <f t="shared" si="228"/>
        <v>41787.009895833333</v>
      </c>
      <c r="S3689" s="10">
        <f t="shared" si="229"/>
        <v>41817.009895833333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30"/>
        <v>109.16666666666666</v>
      </c>
      <c r="O3690" s="6">
        <f t="shared" si="231"/>
        <v>83.974358974358978</v>
      </c>
      <c r="P3690" t="s">
        <v>8272</v>
      </c>
      <c r="Q3690" t="s">
        <v>8273</v>
      </c>
      <c r="R3690" s="10">
        <f t="shared" si="228"/>
        <v>41829.578749999993</v>
      </c>
      <c r="S3690" s="10">
        <f t="shared" si="229"/>
        <v>41859.578749999993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30"/>
        <v>118.33333333333333</v>
      </c>
      <c r="O3691" s="6">
        <f t="shared" si="231"/>
        <v>57.258064516129032</v>
      </c>
      <c r="P3691" t="s">
        <v>8272</v>
      </c>
      <c r="Q3691" t="s">
        <v>8273</v>
      </c>
      <c r="R3691" s="10">
        <f t="shared" si="228"/>
        <v>42147.61850694444</v>
      </c>
      <c r="S3691" s="10">
        <f t="shared" si="229"/>
        <v>42176.725694444445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30"/>
        <v>120</v>
      </c>
      <c r="O3692" s="6">
        <f t="shared" si="231"/>
        <v>58.064516129032256</v>
      </c>
      <c r="P3692" t="s">
        <v>8272</v>
      </c>
      <c r="Q3692" t="s">
        <v>8273</v>
      </c>
      <c r="R3692" s="10">
        <f t="shared" si="228"/>
        <v>41940.38984953703</v>
      </c>
      <c r="S3692" s="10">
        <f t="shared" si="229"/>
        <v>41970.431516203702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30"/>
        <v>127.96000000000001</v>
      </c>
      <c r="O3693" s="6">
        <f t="shared" si="231"/>
        <v>186.80291970802921</v>
      </c>
      <c r="P3693" t="s">
        <v>8272</v>
      </c>
      <c r="Q3693" t="s">
        <v>8273</v>
      </c>
      <c r="R3693" s="10">
        <f t="shared" si="228"/>
        <v>42020.492233796293</v>
      </c>
      <c r="S3693" s="10">
        <f t="shared" si="229"/>
        <v>42064.999305555553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30"/>
        <v>126</v>
      </c>
      <c r="O3694" s="6">
        <f t="shared" si="231"/>
        <v>74.117647058823536</v>
      </c>
      <c r="P3694" t="s">
        <v>8272</v>
      </c>
      <c r="Q3694" t="s">
        <v>8273</v>
      </c>
      <c r="R3694" s="10">
        <f t="shared" si="228"/>
        <v>41891.756701388884</v>
      </c>
      <c r="S3694" s="10">
        <f t="shared" si="229"/>
        <v>41900.791666666664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30"/>
        <v>129.12912912912913</v>
      </c>
      <c r="O3695" s="6">
        <f t="shared" si="231"/>
        <v>30.714285714285715</v>
      </c>
      <c r="P3695" t="s">
        <v>8272</v>
      </c>
      <c r="Q3695" t="s">
        <v>8273</v>
      </c>
      <c r="R3695" s="10">
        <f t="shared" si="228"/>
        <v>42308.98297453703</v>
      </c>
      <c r="S3695" s="10">
        <f t="shared" si="229"/>
        <v>42338.729166666664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30"/>
        <v>107.42857142857143</v>
      </c>
      <c r="O3696" s="6">
        <f t="shared" si="231"/>
        <v>62.666666666666664</v>
      </c>
      <c r="P3696" t="s">
        <v>8272</v>
      </c>
      <c r="Q3696" t="s">
        <v>8273</v>
      </c>
      <c r="R3696" s="10">
        <f t="shared" si="228"/>
        <v>42489.925543981481</v>
      </c>
      <c r="S3696" s="10">
        <f t="shared" si="229"/>
        <v>42526.874999999993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30"/>
        <v>100.125</v>
      </c>
      <c r="O3697" s="6">
        <f t="shared" si="231"/>
        <v>121.36363636363636</v>
      </c>
      <c r="P3697" t="s">
        <v>8272</v>
      </c>
      <c r="Q3697" t="s">
        <v>8273</v>
      </c>
      <c r="R3697" s="10">
        <f t="shared" si="228"/>
        <v>41995.662152777775</v>
      </c>
      <c r="S3697" s="10">
        <f t="shared" si="229"/>
        <v>42015.662152777775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30"/>
        <v>155</v>
      </c>
      <c r="O3698" s="6">
        <f t="shared" si="231"/>
        <v>39.743589743589745</v>
      </c>
      <c r="P3698" t="s">
        <v>8272</v>
      </c>
      <c r="Q3698" t="s">
        <v>8273</v>
      </c>
      <c r="R3698" s="10">
        <f t="shared" si="228"/>
        <v>41988.408749999995</v>
      </c>
      <c r="S3698" s="10">
        <f t="shared" si="229"/>
        <v>42048.408749999995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30"/>
        <v>108</v>
      </c>
      <c r="O3699" s="6">
        <f t="shared" si="231"/>
        <v>72</v>
      </c>
      <c r="P3699" t="s">
        <v>8272</v>
      </c>
      <c r="Q3699" t="s">
        <v>8273</v>
      </c>
      <c r="R3699" s="10">
        <f t="shared" si="228"/>
        <v>42479.2575</v>
      </c>
      <c r="S3699" s="10">
        <f t="shared" si="229"/>
        <v>42500.2575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30"/>
        <v>110.52</v>
      </c>
      <c r="O3700" s="6">
        <f t="shared" si="231"/>
        <v>40.632352941176471</v>
      </c>
      <c r="P3700" t="s">
        <v>8272</v>
      </c>
      <c r="Q3700" t="s">
        <v>8273</v>
      </c>
      <c r="R3700" s="10">
        <f t="shared" si="228"/>
        <v>42401.598229166666</v>
      </c>
      <c r="S3700" s="10">
        <f t="shared" si="229"/>
        <v>42431.598229166666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30"/>
        <v>100.8</v>
      </c>
      <c r="O3701" s="6">
        <f t="shared" si="231"/>
        <v>63</v>
      </c>
      <c r="P3701" t="s">
        <v>8272</v>
      </c>
      <c r="Q3701" t="s">
        <v>8273</v>
      </c>
      <c r="R3701" s="10">
        <f t="shared" si="228"/>
        <v>41897.393703703703</v>
      </c>
      <c r="S3701" s="10">
        <f t="shared" si="229"/>
        <v>41927.393703703703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30"/>
        <v>121.2</v>
      </c>
      <c r="O3702" s="6">
        <f t="shared" si="231"/>
        <v>33.666666666666664</v>
      </c>
      <c r="P3702" t="s">
        <v>8272</v>
      </c>
      <c r="Q3702" t="s">
        <v>8273</v>
      </c>
      <c r="R3702" s="10">
        <f t="shared" si="228"/>
        <v>41882.37731481481</v>
      </c>
      <c r="S3702" s="10">
        <f t="shared" si="229"/>
        <v>41912.458333333328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30"/>
        <v>100.33333333333334</v>
      </c>
      <c r="O3703" s="6">
        <f t="shared" si="231"/>
        <v>38.589743589743591</v>
      </c>
      <c r="P3703" t="s">
        <v>8272</v>
      </c>
      <c r="Q3703" t="s">
        <v>8273</v>
      </c>
      <c r="R3703" s="10">
        <f t="shared" si="228"/>
        <v>42129.333252314813</v>
      </c>
      <c r="S3703" s="10">
        <f t="shared" si="229"/>
        <v>42159.333252314813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30"/>
        <v>109.16666666666666</v>
      </c>
      <c r="O3704" s="6">
        <f t="shared" si="231"/>
        <v>155.95238095238096</v>
      </c>
      <c r="P3704" t="s">
        <v>8272</v>
      </c>
      <c r="Q3704" t="s">
        <v>8273</v>
      </c>
      <c r="R3704" s="10">
        <f t="shared" si="228"/>
        <v>42524.329675925925</v>
      </c>
      <c r="S3704" s="10">
        <f t="shared" si="229"/>
        <v>42561.749305555553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30"/>
        <v>123.42857142857142</v>
      </c>
      <c r="O3705" s="6">
        <f t="shared" si="231"/>
        <v>43.2</v>
      </c>
      <c r="P3705" t="s">
        <v>8272</v>
      </c>
      <c r="Q3705" t="s">
        <v>8273</v>
      </c>
      <c r="R3705" s="10">
        <f t="shared" si="228"/>
        <v>42556.296157407407</v>
      </c>
      <c r="S3705" s="10">
        <f t="shared" si="229"/>
        <v>42595.082638888889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30"/>
        <v>136.33666666666667</v>
      </c>
      <c r="O3706" s="6">
        <f t="shared" si="231"/>
        <v>15.148518518518518</v>
      </c>
      <c r="P3706" t="s">
        <v>8272</v>
      </c>
      <c r="Q3706" t="s">
        <v>8273</v>
      </c>
      <c r="R3706" s="10">
        <f t="shared" si="228"/>
        <v>42461.481412037036</v>
      </c>
      <c r="S3706" s="10">
        <f t="shared" si="229"/>
        <v>42521.481412037036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30"/>
        <v>103.46657233816768</v>
      </c>
      <c r="O3707" s="6">
        <f t="shared" si="231"/>
        <v>83.571428571428569</v>
      </c>
      <c r="P3707" t="s">
        <v>8272</v>
      </c>
      <c r="Q3707" t="s">
        <v>8273</v>
      </c>
      <c r="R3707" s="10">
        <f t="shared" si="228"/>
        <v>41792.334652777776</v>
      </c>
      <c r="S3707" s="10">
        <f t="shared" si="229"/>
        <v>41813.541666666664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30"/>
        <v>121.33333333333334</v>
      </c>
      <c r="O3708" s="6">
        <f t="shared" si="231"/>
        <v>140</v>
      </c>
      <c r="P3708" t="s">
        <v>8272</v>
      </c>
      <c r="Q3708" t="s">
        <v>8273</v>
      </c>
      <c r="R3708" s="10">
        <f t="shared" si="228"/>
        <v>41879.705428240741</v>
      </c>
      <c r="S3708" s="10">
        <f t="shared" si="229"/>
        <v>41894.705428240741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30"/>
        <v>186</v>
      </c>
      <c r="O3709" s="6">
        <f t="shared" si="231"/>
        <v>80.869565217391298</v>
      </c>
      <c r="P3709" t="s">
        <v>8272</v>
      </c>
      <c r="Q3709" t="s">
        <v>8273</v>
      </c>
      <c r="R3709" s="10">
        <f t="shared" si="228"/>
        <v>42551.840023148143</v>
      </c>
      <c r="S3709" s="10">
        <f t="shared" si="229"/>
        <v>42573.018055555549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30"/>
        <v>300</v>
      </c>
      <c r="O3710" s="6">
        <f t="shared" si="231"/>
        <v>53.846153846153847</v>
      </c>
      <c r="P3710" t="s">
        <v>8272</v>
      </c>
      <c r="Q3710" t="s">
        <v>8273</v>
      </c>
      <c r="R3710" s="10">
        <f t="shared" si="228"/>
        <v>41809.933865740742</v>
      </c>
      <c r="S3710" s="10">
        <f t="shared" si="229"/>
        <v>41823.933865740742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30"/>
        <v>108.25</v>
      </c>
      <c r="O3711" s="6">
        <f t="shared" si="231"/>
        <v>30.928571428571427</v>
      </c>
      <c r="P3711" t="s">
        <v>8272</v>
      </c>
      <c r="Q3711" t="s">
        <v>8273</v>
      </c>
      <c r="R3711" s="10">
        <f t="shared" si="228"/>
        <v>41785.499374999999</v>
      </c>
      <c r="S3711" s="10">
        <f t="shared" si="229"/>
        <v>41815.499374999999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30"/>
        <v>141.15384615384616</v>
      </c>
      <c r="O3712" s="6">
        <f t="shared" si="231"/>
        <v>67.962962962962962</v>
      </c>
      <c r="P3712" t="s">
        <v>8272</v>
      </c>
      <c r="Q3712" t="s">
        <v>8273</v>
      </c>
      <c r="R3712" s="10">
        <f t="shared" si="228"/>
        <v>42072.367916666662</v>
      </c>
      <c r="S3712" s="10">
        <f t="shared" si="229"/>
        <v>42097.367916666662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30"/>
        <v>113.99999999999999</v>
      </c>
      <c r="O3713" s="6">
        <f t="shared" si="231"/>
        <v>27.142857142857142</v>
      </c>
      <c r="P3713" t="s">
        <v>8272</v>
      </c>
      <c r="Q3713" t="s">
        <v>8273</v>
      </c>
      <c r="R3713" s="10">
        <f t="shared" si="228"/>
        <v>41779.5158912037</v>
      </c>
      <c r="S3713" s="10">
        <f t="shared" si="229"/>
        <v>41805.458333333328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30"/>
        <v>153.73333333333335</v>
      </c>
      <c r="O3714" s="6">
        <f t="shared" si="231"/>
        <v>110.86538461538461</v>
      </c>
      <c r="P3714" t="s">
        <v>8272</v>
      </c>
      <c r="Q3714" t="s">
        <v>8273</v>
      </c>
      <c r="R3714" s="10">
        <f t="shared" ref="R3714:R3777" si="232">(J3714/86400)+25569+(-5/24)</f>
        <v>42133.963738425919</v>
      </c>
      <c r="S3714" s="10">
        <f t="shared" ref="S3714:S3777" si="233">(I3714/86400)+25569+(-5/24)</f>
        <v>42155.082638888889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4">E3715/D3715*100</f>
        <v>101.49999999999999</v>
      </c>
      <c r="O3715" s="6">
        <f t="shared" ref="O3715:O3778" si="235">E3715/L3715</f>
        <v>106.84210526315789</v>
      </c>
      <c r="P3715" t="s">
        <v>8272</v>
      </c>
      <c r="Q3715" t="s">
        <v>8273</v>
      </c>
      <c r="R3715" s="10">
        <f t="shared" si="232"/>
        <v>42505.529699074068</v>
      </c>
      <c r="S3715" s="10">
        <f t="shared" si="233"/>
        <v>42525.529699074068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4"/>
        <v>102.35000000000001</v>
      </c>
      <c r="O3716" s="6">
        <f t="shared" si="235"/>
        <v>105.51546391752578</v>
      </c>
      <c r="P3716" t="s">
        <v>8272</v>
      </c>
      <c r="Q3716" t="s">
        <v>8273</v>
      </c>
      <c r="R3716" s="10">
        <f t="shared" si="232"/>
        <v>42118.347997685181</v>
      </c>
      <c r="S3716" s="10">
        <f t="shared" si="233"/>
        <v>42149.957638888889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4"/>
        <v>102.57142857142858</v>
      </c>
      <c r="O3717" s="6">
        <f t="shared" si="235"/>
        <v>132.96296296296296</v>
      </c>
      <c r="P3717" t="s">
        <v>8272</v>
      </c>
      <c r="Q3717" t="s">
        <v>8273</v>
      </c>
      <c r="R3717" s="10">
        <f t="shared" si="232"/>
        <v>42036.787256944437</v>
      </c>
      <c r="S3717" s="10">
        <f t="shared" si="233"/>
        <v>42094.327777777777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4"/>
        <v>155.75</v>
      </c>
      <c r="O3718" s="6">
        <f t="shared" si="235"/>
        <v>51.916666666666664</v>
      </c>
      <c r="P3718" t="s">
        <v>8272</v>
      </c>
      <c r="Q3718" t="s">
        <v>8273</v>
      </c>
      <c r="R3718" s="10">
        <f t="shared" si="232"/>
        <v>42360.679502314808</v>
      </c>
      <c r="S3718" s="10">
        <f t="shared" si="233"/>
        <v>42390.679502314808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4"/>
        <v>100.75</v>
      </c>
      <c r="O3719" s="6">
        <f t="shared" si="235"/>
        <v>310</v>
      </c>
      <c r="P3719" t="s">
        <v>8272</v>
      </c>
      <c r="Q3719" t="s">
        <v>8273</v>
      </c>
      <c r="R3719" s="10">
        <f t="shared" si="232"/>
        <v>42102.657974537033</v>
      </c>
      <c r="S3719" s="10">
        <f t="shared" si="233"/>
        <v>42133.657974537033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4"/>
        <v>239.4</v>
      </c>
      <c r="O3720" s="6">
        <f t="shared" si="235"/>
        <v>26.021739130434781</v>
      </c>
      <c r="P3720" t="s">
        <v>8272</v>
      </c>
      <c r="Q3720" t="s">
        <v>8273</v>
      </c>
      <c r="R3720" s="10">
        <f t="shared" si="232"/>
        <v>42032.507812499993</v>
      </c>
      <c r="S3720" s="10">
        <f t="shared" si="233"/>
        <v>42062.507812499993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4"/>
        <v>210</v>
      </c>
      <c r="O3721" s="6">
        <f t="shared" si="235"/>
        <v>105</v>
      </c>
      <c r="P3721" t="s">
        <v>8272</v>
      </c>
      <c r="Q3721" t="s">
        <v>8273</v>
      </c>
      <c r="R3721" s="10">
        <f t="shared" si="232"/>
        <v>42147.521597222221</v>
      </c>
      <c r="S3721" s="10">
        <f t="shared" si="233"/>
        <v>42177.521597222221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4"/>
        <v>104.51515151515152</v>
      </c>
      <c r="O3722" s="6">
        <f t="shared" si="235"/>
        <v>86.224999999999994</v>
      </c>
      <c r="P3722" t="s">
        <v>8272</v>
      </c>
      <c r="Q3722" t="s">
        <v>8273</v>
      </c>
      <c r="R3722" s="10">
        <f t="shared" si="232"/>
        <v>42165.784791666665</v>
      </c>
      <c r="S3722" s="10">
        <f t="shared" si="233"/>
        <v>42187.784791666665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4"/>
        <v>100.8</v>
      </c>
      <c r="O3723" s="6">
        <f t="shared" si="235"/>
        <v>114.54545454545455</v>
      </c>
      <c r="P3723" t="s">
        <v>8272</v>
      </c>
      <c r="Q3723" t="s">
        <v>8273</v>
      </c>
      <c r="R3723" s="10">
        <f t="shared" si="232"/>
        <v>41927.727824074071</v>
      </c>
      <c r="S3723" s="10">
        <f t="shared" si="233"/>
        <v>41948.769490740735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4"/>
        <v>111.20000000000002</v>
      </c>
      <c r="O3724" s="6">
        <f t="shared" si="235"/>
        <v>47.657142857142858</v>
      </c>
      <c r="P3724" t="s">
        <v>8272</v>
      </c>
      <c r="Q3724" t="s">
        <v>8273</v>
      </c>
      <c r="R3724" s="10">
        <f t="shared" si="232"/>
        <v>42381.463506944441</v>
      </c>
      <c r="S3724" s="10">
        <f t="shared" si="233"/>
        <v>42411.749305555553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4"/>
        <v>102.04444444444445</v>
      </c>
      <c r="O3725" s="6">
        <f t="shared" si="235"/>
        <v>72.888888888888886</v>
      </c>
      <c r="P3725" t="s">
        <v>8272</v>
      </c>
      <c r="Q3725" t="s">
        <v>8273</v>
      </c>
      <c r="R3725" s="10">
        <f t="shared" si="232"/>
        <v>41943.544699074067</v>
      </c>
      <c r="S3725" s="10">
        <f t="shared" si="233"/>
        <v>41973.586365740739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4"/>
        <v>102.54767441860466</v>
      </c>
      <c r="O3726" s="6">
        <f t="shared" si="235"/>
        <v>49.545505617977533</v>
      </c>
      <c r="P3726" t="s">
        <v>8272</v>
      </c>
      <c r="Q3726" t="s">
        <v>8273</v>
      </c>
      <c r="R3726" s="10">
        <f t="shared" si="232"/>
        <v>42465.283101851848</v>
      </c>
      <c r="S3726" s="10">
        <f t="shared" si="233"/>
        <v>42494.749999999993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4"/>
        <v>127</v>
      </c>
      <c r="O3727" s="6">
        <f t="shared" si="235"/>
        <v>25.4</v>
      </c>
      <c r="P3727" t="s">
        <v>8272</v>
      </c>
      <c r="Q3727" t="s">
        <v>8273</v>
      </c>
      <c r="R3727" s="10">
        <f t="shared" si="232"/>
        <v>42401.736886574072</v>
      </c>
      <c r="S3727" s="10">
        <f t="shared" si="233"/>
        <v>42418.687499999993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4"/>
        <v>338.70588235294122</v>
      </c>
      <c r="O3728" s="6">
        <f t="shared" si="235"/>
        <v>62.586956521739133</v>
      </c>
      <c r="P3728" t="s">
        <v>8272</v>
      </c>
      <c r="Q3728" t="s">
        <v>8273</v>
      </c>
      <c r="R3728" s="10">
        <f t="shared" si="232"/>
        <v>42461.932534722218</v>
      </c>
      <c r="S3728" s="10">
        <f t="shared" si="233"/>
        <v>42489.666666666664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4"/>
        <v>100.75</v>
      </c>
      <c r="O3729" s="6">
        <f t="shared" si="235"/>
        <v>61.060606060606062</v>
      </c>
      <c r="P3729" t="s">
        <v>8272</v>
      </c>
      <c r="Q3729" t="s">
        <v>8273</v>
      </c>
      <c r="R3729" s="10">
        <f t="shared" si="232"/>
        <v>42632.139976851853</v>
      </c>
      <c r="S3729" s="10">
        <f t="shared" si="233"/>
        <v>42662.996527777774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4"/>
        <v>9.31</v>
      </c>
      <c r="O3730" s="6">
        <f t="shared" si="235"/>
        <v>60.064516129032256</v>
      </c>
      <c r="P3730" t="s">
        <v>8272</v>
      </c>
      <c r="Q3730" t="s">
        <v>8273</v>
      </c>
      <c r="R3730" s="10">
        <f t="shared" si="232"/>
        <v>42204.962685185186</v>
      </c>
      <c r="S3730" s="10">
        <f t="shared" si="233"/>
        <v>42234.962685185186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4"/>
        <v>7.24</v>
      </c>
      <c r="O3731" s="6">
        <f t="shared" si="235"/>
        <v>72.400000000000006</v>
      </c>
      <c r="P3731" t="s">
        <v>8272</v>
      </c>
      <c r="Q3731" t="s">
        <v>8273</v>
      </c>
      <c r="R3731" s="10">
        <f t="shared" si="232"/>
        <v>42040.996666666666</v>
      </c>
      <c r="S3731" s="10">
        <f t="shared" si="233"/>
        <v>42085.954999999994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4"/>
        <v>10</v>
      </c>
      <c r="O3732" s="6">
        <f t="shared" si="235"/>
        <v>100</v>
      </c>
      <c r="P3732" t="s">
        <v>8272</v>
      </c>
      <c r="Q3732" t="s">
        <v>8273</v>
      </c>
      <c r="R3732" s="10">
        <f t="shared" si="232"/>
        <v>42203.46943287037</v>
      </c>
      <c r="S3732" s="10">
        <f t="shared" si="233"/>
        <v>42233.46943287037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4"/>
        <v>11.272727272727273</v>
      </c>
      <c r="O3733" s="6">
        <f t="shared" si="235"/>
        <v>51.666666666666664</v>
      </c>
      <c r="P3733" t="s">
        <v>8272</v>
      </c>
      <c r="Q3733" t="s">
        <v>8273</v>
      </c>
      <c r="R3733" s="10">
        <f t="shared" si="232"/>
        <v>41983.544513888883</v>
      </c>
      <c r="S3733" s="10">
        <f t="shared" si="233"/>
        <v>42013.932638888888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4"/>
        <v>15.411764705882353</v>
      </c>
      <c r="O3734" s="6">
        <f t="shared" si="235"/>
        <v>32.75</v>
      </c>
      <c r="P3734" t="s">
        <v>8272</v>
      </c>
      <c r="Q3734" t="s">
        <v>8273</v>
      </c>
      <c r="R3734" s="10">
        <f t="shared" si="232"/>
        <v>41968.469131944446</v>
      </c>
      <c r="S3734" s="10">
        <f t="shared" si="233"/>
        <v>42028.291666666664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4"/>
        <v>0</v>
      </c>
      <c r="O3735" s="6" t="e">
        <f t="shared" si="235"/>
        <v>#DIV/0!</v>
      </c>
      <c r="P3735" t="s">
        <v>8272</v>
      </c>
      <c r="Q3735" t="s">
        <v>8273</v>
      </c>
      <c r="R3735" s="10">
        <f t="shared" si="232"/>
        <v>42102.816064814811</v>
      </c>
      <c r="S3735" s="10">
        <f t="shared" si="233"/>
        <v>42112.729166666664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4"/>
        <v>28.466666666666669</v>
      </c>
      <c r="O3736" s="6">
        <f t="shared" si="235"/>
        <v>61</v>
      </c>
      <c r="P3736" t="s">
        <v>8272</v>
      </c>
      <c r="Q3736" t="s">
        <v>8273</v>
      </c>
      <c r="R3736" s="10">
        <f t="shared" si="232"/>
        <v>42089.693240740737</v>
      </c>
      <c r="S3736" s="10">
        <f t="shared" si="233"/>
        <v>42149.693240740737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4"/>
        <v>13.333333333333334</v>
      </c>
      <c r="O3737" s="6">
        <f t="shared" si="235"/>
        <v>10</v>
      </c>
      <c r="P3737" t="s">
        <v>8272</v>
      </c>
      <c r="Q3737" t="s">
        <v>8273</v>
      </c>
      <c r="R3737" s="10">
        <f t="shared" si="232"/>
        <v>42122.484826388885</v>
      </c>
      <c r="S3737" s="10">
        <f t="shared" si="233"/>
        <v>42152.484826388885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4"/>
        <v>0.66666666666666674</v>
      </c>
      <c r="O3738" s="6">
        <f t="shared" si="235"/>
        <v>10</v>
      </c>
      <c r="P3738" t="s">
        <v>8272</v>
      </c>
      <c r="Q3738" t="s">
        <v>8273</v>
      </c>
      <c r="R3738" s="10">
        <f t="shared" si="232"/>
        <v>42048.503391203696</v>
      </c>
      <c r="S3738" s="10">
        <f t="shared" si="233"/>
        <v>42086.541666666664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4"/>
        <v>21.428571428571427</v>
      </c>
      <c r="O3739" s="6">
        <f t="shared" si="235"/>
        <v>37.5</v>
      </c>
      <c r="P3739" t="s">
        <v>8272</v>
      </c>
      <c r="Q3739" t="s">
        <v>8273</v>
      </c>
      <c r="R3739" s="10">
        <f t="shared" si="232"/>
        <v>42297.482673611106</v>
      </c>
      <c r="S3739" s="10">
        <f t="shared" si="233"/>
        <v>42320.082638888889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4"/>
        <v>18</v>
      </c>
      <c r="O3740" s="6">
        <f t="shared" si="235"/>
        <v>45</v>
      </c>
      <c r="P3740" t="s">
        <v>8272</v>
      </c>
      <c r="Q3740" t="s">
        <v>8273</v>
      </c>
      <c r="R3740" s="10">
        <f t="shared" si="232"/>
        <v>41813.730381944442</v>
      </c>
      <c r="S3740" s="10">
        <f t="shared" si="233"/>
        <v>41835.708333333328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4"/>
        <v>20.125</v>
      </c>
      <c r="O3741" s="6">
        <f t="shared" si="235"/>
        <v>100.625</v>
      </c>
      <c r="P3741" t="s">
        <v>8272</v>
      </c>
      <c r="Q3741" t="s">
        <v>8273</v>
      </c>
      <c r="R3741" s="10">
        <f t="shared" si="232"/>
        <v>42548.241527777776</v>
      </c>
      <c r="S3741" s="10">
        <f t="shared" si="233"/>
        <v>42568.241527777776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4"/>
        <v>17.899999999999999</v>
      </c>
      <c r="O3742" s="6">
        <f t="shared" si="235"/>
        <v>25.571428571428573</v>
      </c>
      <c r="P3742" t="s">
        <v>8272</v>
      </c>
      <c r="Q3742" t="s">
        <v>8273</v>
      </c>
      <c r="R3742" s="10">
        <f t="shared" si="232"/>
        <v>41832.881423611107</v>
      </c>
      <c r="S3742" s="10">
        <f t="shared" si="233"/>
        <v>41862.870810185181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4"/>
        <v>0</v>
      </c>
      <c r="O3743" s="6" t="e">
        <f t="shared" si="235"/>
        <v>#DIV/0!</v>
      </c>
      <c r="P3743" t="s">
        <v>8272</v>
      </c>
      <c r="Q3743" t="s">
        <v>8273</v>
      </c>
      <c r="R3743" s="10">
        <f t="shared" si="232"/>
        <v>42325.712384259255</v>
      </c>
      <c r="S3743" s="10">
        <f t="shared" si="233"/>
        <v>42355.712384259255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4"/>
        <v>2</v>
      </c>
      <c r="O3744" s="6">
        <f t="shared" si="235"/>
        <v>25</v>
      </c>
      <c r="P3744" t="s">
        <v>8272</v>
      </c>
      <c r="Q3744" t="s">
        <v>8273</v>
      </c>
      <c r="R3744" s="10">
        <f t="shared" si="232"/>
        <v>41858.006296296291</v>
      </c>
      <c r="S3744" s="10">
        <f t="shared" si="233"/>
        <v>41888.006296296291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4"/>
        <v>0</v>
      </c>
      <c r="O3745" s="6" t="e">
        <f t="shared" si="235"/>
        <v>#DIV/0!</v>
      </c>
      <c r="P3745" t="s">
        <v>8272</v>
      </c>
      <c r="Q3745" t="s">
        <v>8273</v>
      </c>
      <c r="R3745" s="10">
        <f t="shared" si="232"/>
        <v>41793.501898148148</v>
      </c>
      <c r="S3745" s="10">
        <f t="shared" si="233"/>
        <v>41823.501898148148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4"/>
        <v>0</v>
      </c>
      <c r="O3746" s="6" t="e">
        <f t="shared" si="235"/>
        <v>#DIV/0!</v>
      </c>
      <c r="P3746" t="s">
        <v>8272</v>
      </c>
      <c r="Q3746" t="s">
        <v>8273</v>
      </c>
      <c r="R3746" s="10">
        <f t="shared" si="232"/>
        <v>41793.605925925927</v>
      </c>
      <c r="S3746" s="10">
        <f t="shared" si="233"/>
        <v>41824.957638888889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4"/>
        <v>10</v>
      </c>
      <c r="O3747" s="6">
        <f t="shared" si="235"/>
        <v>10</v>
      </c>
      <c r="P3747" t="s">
        <v>8272</v>
      </c>
      <c r="Q3747" t="s">
        <v>8273</v>
      </c>
      <c r="R3747" s="10">
        <f t="shared" si="232"/>
        <v>41831.489606481475</v>
      </c>
      <c r="S3747" s="10">
        <f t="shared" si="233"/>
        <v>41861.489606481475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4"/>
        <v>2.3764705882352941</v>
      </c>
      <c r="O3748" s="6">
        <f t="shared" si="235"/>
        <v>202</v>
      </c>
      <c r="P3748" t="s">
        <v>8272</v>
      </c>
      <c r="Q3748" t="s">
        <v>8273</v>
      </c>
      <c r="R3748" s="10">
        <f t="shared" si="232"/>
        <v>42621.18100694444</v>
      </c>
      <c r="S3748" s="10">
        <f t="shared" si="233"/>
        <v>42651.18100694444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4"/>
        <v>1</v>
      </c>
      <c r="O3749" s="6">
        <f t="shared" si="235"/>
        <v>25</v>
      </c>
      <c r="P3749" t="s">
        <v>8272</v>
      </c>
      <c r="Q3749" t="s">
        <v>8273</v>
      </c>
      <c r="R3749" s="10">
        <f t="shared" si="232"/>
        <v>42164.091388888883</v>
      </c>
      <c r="S3749" s="10">
        <f t="shared" si="233"/>
        <v>42190.749305555553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4"/>
        <v>103.52</v>
      </c>
      <c r="O3750" s="6">
        <f t="shared" si="235"/>
        <v>99.538461538461533</v>
      </c>
      <c r="P3750" t="s">
        <v>8272</v>
      </c>
      <c r="Q3750" t="s">
        <v>8314</v>
      </c>
      <c r="R3750" s="10">
        <f t="shared" si="232"/>
        <v>42395.498101851852</v>
      </c>
      <c r="S3750" s="10">
        <f t="shared" si="233"/>
        <v>42416.040972222218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4"/>
        <v>105</v>
      </c>
      <c r="O3751" s="6">
        <f t="shared" si="235"/>
        <v>75</v>
      </c>
      <c r="P3751" t="s">
        <v>8272</v>
      </c>
      <c r="Q3751" t="s">
        <v>8314</v>
      </c>
      <c r="R3751" s="10">
        <f t="shared" si="232"/>
        <v>42457.918842592589</v>
      </c>
      <c r="S3751" s="10">
        <f t="shared" si="233"/>
        <v>42488.957638888889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4"/>
        <v>100.44999999999999</v>
      </c>
      <c r="O3752" s="6">
        <f t="shared" si="235"/>
        <v>215.25</v>
      </c>
      <c r="P3752" t="s">
        <v>8272</v>
      </c>
      <c r="Q3752" t="s">
        <v>8314</v>
      </c>
      <c r="R3752" s="10">
        <f t="shared" si="232"/>
        <v>42016.773240740738</v>
      </c>
      <c r="S3752" s="10">
        <f t="shared" si="233"/>
        <v>42045.124305555553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4"/>
        <v>132.6</v>
      </c>
      <c r="O3753" s="6">
        <f t="shared" si="235"/>
        <v>120.54545454545455</v>
      </c>
      <c r="P3753" t="s">
        <v>8272</v>
      </c>
      <c r="Q3753" t="s">
        <v>8314</v>
      </c>
      <c r="R3753" s="10">
        <f t="shared" si="232"/>
        <v>42402.827233796292</v>
      </c>
      <c r="S3753" s="10">
        <f t="shared" si="233"/>
        <v>42462.785567129627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4"/>
        <v>112.99999999999999</v>
      </c>
      <c r="O3754" s="6">
        <f t="shared" si="235"/>
        <v>37.666666666666664</v>
      </c>
      <c r="P3754" t="s">
        <v>8272</v>
      </c>
      <c r="Q3754" t="s">
        <v>8314</v>
      </c>
      <c r="R3754" s="10">
        <f t="shared" si="232"/>
        <v>42619.594155092585</v>
      </c>
      <c r="S3754" s="10">
        <f t="shared" si="233"/>
        <v>42659.666666666664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4"/>
        <v>103.34</v>
      </c>
      <c r="O3755" s="6">
        <f t="shared" si="235"/>
        <v>172.23333333333332</v>
      </c>
      <c r="P3755" t="s">
        <v>8272</v>
      </c>
      <c r="Q3755" t="s">
        <v>8314</v>
      </c>
      <c r="R3755" s="10">
        <f t="shared" si="232"/>
        <v>42128.615740740737</v>
      </c>
      <c r="S3755" s="10">
        <f t="shared" si="233"/>
        <v>42157.791666666664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4"/>
        <v>120</v>
      </c>
      <c r="O3756" s="6">
        <f t="shared" si="235"/>
        <v>111.11111111111111</v>
      </c>
      <c r="P3756" t="s">
        <v>8272</v>
      </c>
      <c r="Q3756" t="s">
        <v>8314</v>
      </c>
      <c r="R3756" s="10">
        <f t="shared" si="232"/>
        <v>41808.67288194444</v>
      </c>
      <c r="S3756" s="10">
        <f t="shared" si="233"/>
        <v>41845.999305555553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4"/>
        <v>129.63636363636363</v>
      </c>
      <c r="O3757" s="6">
        <f t="shared" si="235"/>
        <v>25.464285714285715</v>
      </c>
      <c r="P3757" t="s">
        <v>8272</v>
      </c>
      <c r="Q3757" t="s">
        <v>8314</v>
      </c>
      <c r="R3757" s="10">
        <f t="shared" si="232"/>
        <v>42445.658645833326</v>
      </c>
      <c r="S3757" s="10">
        <f t="shared" si="233"/>
        <v>42475.658645833326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4"/>
        <v>101.11111111111111</v>
      </c>
      <c r="O3758" s="6">
        <f t="shared" si="235"/>
        <v>267.64705882352939</v>
      </c>
      <c r="P3758" t="s">
        <v>8272</v>
      </c>
      <c r="Q3758" t="s">
        <v>8314</v>
      </c>
      <c r="R3758" s="10">
        <f t="shared" si="232"/>
        <v>41771.606458333328</v>
      </c>
      <c r="S3758" s="10">
        <f t="shared" si="233"/>
        <v>41801.606458333328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4"/>
        <v>108.51428571428572</v>
      </c>
      <c r="O3759" s="6">
        <f t="shared" si="235"/>
        <v>75.959999999999994</v>
      </c>
      <c r="P3759" t="s">
        <v>8272</v>
      </c>
      <c r="Q3759" t="s">
        <v>8314</v>
      </c>
      <c r="R3759" s="10">
        <f t="shared" si="232"/>
        <v>41954.642534722218</v>
      </c>
      <c r="S3759" s="10">
        <f t="shared" si="233"/>
        <v>41974.642534722218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4"/>
        <v>102.33333333333334</v>
      </c>
      <c r="O3760" s="6">
        <f t="shared" si="235"/>
        <v>59.03846153846154</v>
      </c>
      <c r="P3760" t="s">
        <v>8272</v>
      </c>
      <c r="Q3760" t="s">
        <v>8314</v>
      </c>
      <c r="R3760" s="10">
        <f t="shared" si="232"/>
        <v>41747.263171296298</v>
      </c>
      <c r="S3760" s="10">
        <f t="shared" si="233"/>
        <v>41778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4"/>
        <v>110.24425000000002</v>
      </c>
      <c r="O3761" s="6">
        <f t="shared" si="235"/>
        <v>50.111022727272733</v>
      </c>
      <c r="P3761" t="s">
        <v>8272</v>
      </c>
      <c r="Q3761" t="s">
        <v>8314</v>
      </c>
      <c r="R3761" s="10">
        <f t="shared" si="232"/>
        <v>42181.899918981479</v>
      </c>
      <c r="S3761" s="10">
        <f t="shared" si="233"/>
        <v>42241.899918981479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4"/>
        <v>101.0154</v>
      </c>
      <c r="O3762" s="6">
        <f t="shared" si="235"/>
        <v>55.502967032967035</v>
      </c>
      <c r="P3762" t="s">
        <v>8272</v>
      </c>
      <c r="Q3762" t="s">
        <v>8314</v>
      </c>
      <c r="R3762" s="10">
        <f t="shared" si="232"/>
        <v>41739.316967592589</v>
      </c>
      <c r="S3762" s="10">
        <f t="shared" si="233"/>
        <v>41764.316967592589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4"/>
        <v>100</v>
      </c>
      <c r="O3763" s="6">
        <f t="shared" si="235"/>
        <v>166.66666666666666</v>
      </c>
      <c r="P3763" t="s">
        <v>8272</v>
      </c>
      <c r="Q3763" t="s">
        <v>8314</v>
      </c>
      <c r="R3763" s="10">
        <f t="shared" si="232"/>
        <v>42173.258530092593</v>
      </c>
      <c r="S3763" s="10">
        <f t="shared" si="233"/>
        <v>42226.749999999993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4"/>
        <v>106.24</v>
      </c>
      <c r="O3764" s="6">
        <f t="shared" si="235"/>
        <v>47.428571428571431</v>
      </c>
      <c r="P3764" t="s">
        <v>8272</v>
      </c>
      <c r="Q3764" t="s">
        <v>8314</v>
      </c>
      <c r="R3764" s="10">
        <f t="shared" si="232"/>
        <v>42193.605196759258</v>
      </c>
      <c r="S3764" s="10">
        <f t="shared" si="233"/>
        <v>42218.605196759258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4"/>
        <v>100</v>
      </c>
      <c r="O3765" s="6">
        <f t="shared" si="235"/>
        <v>64.935064935064929</v>
      </c>
      <c r="P3765" t="s">
        <v>8272</v>
      </c>
      <c r="Q3765" t="s">
        <v>8314</v>
      </c>
      <c r="R3765" s="10">
        <f t="shared" si="232"/>
        <v>42065.541967592588</v>
      </c>
      <c r="S3765" s="10">
        <f t="shared" si="233"/>
        <v>42095.500300925924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4"/>
        <v>100</v>
      </c>
      <c r="O3766" s="6">
        <f t="shared" si="235"/>
        <v>55.555555555555557</v>
      </c>
      <c r="P3766" t="s">
        <v>8272</v>
      </c>
      <c r="Q3766" t="s">
        <v>8314</v>
      </c>
      <c r="R3766" s="10">
        <f t="shared" si="232"/>
        <v>42499.634629629632</v>
      </c>
      <c r="S3766" s="10">
        <f t="shared" si="233"/>
        <v>42518.816666666666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4"/>
        <v>113.45714285714286</v>
      </c>
      <c r="O3767" s="6">
        <f t="shared" si="235"/>
        <v>74.224299065420567</v>
      </c>
      <c r="P3767" t="s">
        <v>8272</v>
      </c>
      <c r="Q3767" t="s">
        <v>8314</v>
      </c>
      <c r="R3767" s="10">
        <f t="shared" si="232"/>
        <v>41820.568078703705</v>
      </c>
      <c r="S3767" s="10">
        <f t="shared" si="233"/>
        <v>41850.568078703705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4"/>
        <v>102.65010000000001</v>
      </c>
      <c r="O3768" s="6">
        <f t="shared" si="235"/>
        <v>106.9271875</v>
      </c>
      <c r="P3768" t="s">
        <v>8272</v>
      </c>
      <c r="Q3768" t="s">
        <v>8314</v>
      </c>
      <c r="R3768" s="10">
        <f t="shared" si="232"/>
        <v>41787.958854166667</v>
      </c>
      <c r="S3768" s="10">
        <f t="shared" si="233"/>
        <v>41822.958854166667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4"/>
        <v>116.75</v>
      </c>
      <c r="O3769" s="6">
        <f t="shared" si="235"/>
        <v>41.696428571428569</v>
      </c>
      <c r="P3769" t="s">
        <v>8272</v>
      </c>
      <c r="Q3769" t="s">
        <v>8314</v>
      </c>
      <c r="R3769" s="10">
        <f t="shared" si="232"/>
        <v>42049.811307870368</v>
      </c>
      <c r="S3769" s="10">
        <f t="shared" si="233"/>
        <v>42063.999305555553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4"/>
        <v>107.65274999999998</v>
      </c>
      <c r="O3770" s="6">
        <f t="shared" si="235"/>
        <v>74.243275862068955</v>
      </c>
      <c r="P3770" t="s">
        <v>8272</v>
      </c>
      <c r="Q3770" t="s">
        <v>8314</v>
      </c>
      <c r="R3770" s="10">
        <f t="shared" si="232"/>
        <v>41772.519560185181</v>
      </c>
      <c r="S3770" s="10">
        <f t="shared" si="233"/>
        <v>41802.519560185181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4"/>
        <v>100</v>
      </c>
      <c r="O3771" s="6">
        <f t="shared" si="235"/>
        <v>73.333333333333329</v>
      </c>
      <c r="P3771" t="s">
        <v>8272</v>
      </c>
      <c r="Q3771" t="s">
        <v>8314</v>
      </c>
      <c r="R3771" s="10">
        <f t="shared" si="232"/>
        <v>42445.389803240738</v>
      </c>
      <c r="S3771" s="10">
        <f t="shared" si="233"/>
        <v>42475.389803240738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4"/>
        <v>100</v>
      </c>
      <c r="O3772" s="6">
        <f t="shared" si="235"/>
        <v>100</v>
      </c>
      <c r="P3772" t="s">
        <v>8272</v>
      </c>
      <c r="Q3772" t="s">
        <v>8314</v>
      </c>
      <c r="R3772" s="10">
        <f t="shared" si="232"/>
        <v>42138.722337962965</v>
      </c>
      <c r="S3772" s="10">
        <f t="shared" si="233"/>
        <v>42168.722337962965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4"/>
        <v>146</v>
      </c>
      <c r="O3773" s="6">
        <f t="shared" si="235"/>
        <v>38.421052631578945</v>
      </c>
      <c r="P3773" t="s">
        <v>8272</v>
      </c>
      <c r="Q3773" t="s">
        <v>8314</v>
      </c>
      <c r="R3773" s="10">
        <f t="shared" si="232"/>
        <v>42493.64875</v>
      </c>
      <c r="S3773" s="10">
        <f t="shared" si="233"/>
        <v>42507.791666666664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4"/>
        <v>110.2</v>
      </c>
      <c r="O3774" s="6">
        <f t="shared" si="235"/>
        <v>166.96969696969697</v>
      </c>
      <c r="P3774" t="s">
        <v>8272</v>
      </c>
      <c r="Q3774" t="s">
        <v>8314</v>
      </c>
      <c r="R3774" s="10">
        <f t="shared" si="232"/>
        <v>42682.408634259256</v>
      </c>
      <c r="S3774" s="10">
        <f t="shared" si="233"/>
        <v>42703.041666666664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4"/>
        <v>108.2</v>
      </c>
      <c r="O3775" s="6">
        <f t="shared" si="235"/>
        <v>94.912280701754383</v>
      </c>
      <c r="P3775" t="s">
        <v>8272</v>
      </c>
      <c r="Q3775" t="s">
        <v>8314</v>
      </c>
      <c r="R3775" s="10">
        <f t="shared" si="232"/>
        <v>42655.796840277777</v>
      </c>
      <c r="S3775" s="10">
        <f t="shared" si="233"/>
        <v>42688.880555555552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4"/>
        <v>100</v>
      </c>
      <c r="O3776" s="6">
        <f t="shared" si="235"/>
        <v>100</v>
      </c>
      <c r="P3776" t="s">
        <v>8272</v>
      </c>
      <c r="Q3776" t="s">
        <v>8314</v>
      </c>
      <c r="R3776" s="10">
        <f t="shared" si="232"/>
        <v>42087.583969907406</v>
      </c>
      <c r="S3776" s="10">
        <f t="shared" si="233"/>
        <v>42103.583969907406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4"/>
        <v>100.25</v>
      </c>
      <c r="O3777" s="6">
        <f t="shared" si="235"/>
        <v>143.21428571428572</v>
      </c>
      <c r="P3777" t="s">
        <v>8272</v>
      </c>
      <c r="Q3777" t="s">
        <v>8314</v>
      </c>
      <c r="R3777" s="10">
        <f t="shared" si="232"/>
        <v>42075.734293981477</v>
      </c>
      <c r="S3777" s="10">
        <f t="shared" si="233"/>
        <v>42102.958333333336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4"/>
        <v>106.71250000000001</v>
      </c>
      <c r="O3778" s="6">
        <f t="shared" si="235"/>
        <v>90.819148936170208</v>
      </c>
      <c r="P3778" t="s">
        <v>8272</v>
      </c>
      <c r="Q3778" t="s">
        <v>8314</v>
      </c>
      <c r="R3778" s="10">
        <f t="shared" ref="R3778:R3841" si="236">(J3778/86400)+25569+(-5/24)</f>
        <v>41814.159467592588</v>
      </c>
      <c r="S3778" s="10">
        <f t="shared" ref="S3778:S3841" si="237">(I3778/86400)+25569+(-5/24)</f>
        <v>41851.833333333328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8">E3779/D3779*100</f>
        <v>143.19999999999999</v>
      </c>
      <c r="O3779" s="6">
        <f t="shared" ref="O3779:O3842" si="239">E3779/L3779</f>
        <v>48.542372881355931</v>
      </c>
      <c r="P3779" t="s">
        <v>8272</v>
      </c>
      <c r="Q3779" t="s">
        <v>8314</v>
      </c>
      <c r="R3779" s="10">
        <f t="shared" si="236"/>
        <v>41886.903020833335</v>
      </c>
      <c r="S3779" s="10">
        <f t="shared" si="237"/>
        <v>41908.958333333328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8"/>
        <v>105.04166666666667</v>
      </c>
      <c r="O3780" s="6">
        <f t="shared" si="239"/>
        <v>70.027777777777771</v>
      </c>
      <c r="P3780" t="s">
        <v>8272</v>
      </c>
      <c r="Q3780" t="s">
        <v>8314</v>
      </c>
      <c r="R3780" s="10">
        <f t="shared" si="236"/>
        <v>41989.610879629625</v>
      </c>
      <c r="S3780" s="10">
        <f t="shared" si="237"/>
        <v>42049.610879629625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8"/>
        <v>103.98</v>
      </c>
      <c r="O3781" s="6">
        <f t="shared" si="239"/>
        <v>135.62608695652173</v>
      </c>
      <c r="P3781" t="s">
        <v>8272</v>
      </c>
      <c r="Q3781" t="s">
        <v>8314</v>
      </c>
      <c r="R3781" s="10">
        <f t="shared" si="236"/>
        <v>42425.527083333327</v>
      </c>
      <c r="S3781" s="10">
        <f t="shared" si="237"/>
        <v>42455.485416666663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8"/>
        <v>120</v>
      </c>
      <c r="O3782" s="6">
        <f t="shared" si="239"/>
        <v>100</v>
      </c>
      <c r="P3782" t="s">
        <v>8272</v>
      </c>
      <c r="Q3782" t="s">
        <v>8314</v>
      </c>
      <c r="R3782" s="10">
        <f t="shared" si="236"/>
        <v>42166.011400462965</v>
      </c>
      <c r="S3782" s="10">
        <f t="shared" si="237"/>
        <v>42198.629166666666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8"/>
        <v>109.66666666666667</v>
      </c>
      <c r="O3783" s="6">
        <f t="shared" si="239"/>
        <v>94.90384615384616</v>
      </c>
      <c r="P3783" t="s">
        <v>8272</v>
      </c>
      <c r="Q3783" t="s">
        <v>8314</v>
      </c>
      <c r="R3783" s="10">
        <f t="shared" si="236"/>
        <v>41865.674594907403</v>
      </c>
      <c r="S3783" s="10">
        <f t="shared" si="237"/>
        <v>41890.674594907403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8"/>
        <v>101.75</v>
      </c>
      <c r="O3784" s="6">
        <f t="shared" si="239"/>
        <v>75.370370370370367</v>
      </c>
      <c r="P3784" t="s">
        <v>8272</v>
      </c>
      <c r="Q3784" t="s">
        <v>8314</v>
      </c>
      <c r="R3784" s="10">
        <f t="shared" si="236"/>
        <v>42546.653900462959</v>
      </c>
      <c r="S3784" s="10">
        <f t="shared" si="237"/>
        <v>42575.749999999993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8"/>
        <v>128.91666666666666</v>
      </c>
      <c r="O3785" s="6">
        <f t="shared" si="239"/>
        <v>64.458333333333329</v>
      </c>
      <c r="P3785" t="s">
        <v>8272</v>
      </c>
      <c r="Q3785" t="s">
        <v>8314</v>
      </c>
      <c r="R3785" s="10">
        <f t="shared" si="236"/>
        <v>42419.931944444441</v>
      </c>
      <c r="S3785" s="10">
        <f t="shared" si="237"/>
        <v>42444.458333333336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8"/>
        <v>114.99999999999999</v>
      </c>
      <c r="O3786" s="6">
        <f t="shared" si="239"/>
        <v>115</v>
      </c>
      <c r="P3786" t="s">
        <v>8272</v>
      </c>
      <c r="Q3786" t="s">
        <v>8314</v>
      </c>
      <c r="R3786" s="10">
        <f t="shared" si="236"/>
        <v>42531.772361111107</v>
      </c>
      <c r="S3786" s="10">
        <f t="shared" si="237"/>
        <v>42561.772361111107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8"/>
        <v>150.75</v>
      </c>
      <c r="O3787" s="6">
        <f t="shared" si="239"/>
        <v>100.5</v>
      </c>
      <c r="P3787" t="s">
        <v>8272</v>
      </c>
      <c r="Q3787" t="s">
        <v>8314</v>
      </c>
      <c r="R3787" s="10">
        <f t="shared" si="236"/>
        <v>42548.430196759255</v>
      </c>
      <c r="S3787" s="10">
        <f t="shared" si="237"/>
        <v>42584.210416666661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8"/>
        <v>110.96666666666665</v>
      </c>
      <c r="O3788" s="6">
        <f t="shared" si="239"/>
        <v>93.774647887323937</v>
      </c>
      <c r="P3788" t="s">
        <v>8272</v>
      </c>
      <c r="Q3788" t="s">
        <v>8314</v>
      </c>
      <c r="R3788" s="10">
        <f t="shared" si="236"/>
        <v>42486.829571759255</v>
      </c>
      <c r="S3788" s="10">
        <f t="shared" si="237"/>
        <v>42516.829571759255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8"/>
        <v>100.28571428571429</v>
      </c>
      <c r="O3789" s="6">
        <f t="shared" si="239"/>
        <v>35.1</v>
      </c>
      <c r="P3789" t="s">
        <v>8272</v>
      </c>
      <c r="Q3789" t="s">
        <v>8314</v>
      </c>
      <c r="R3789" s="10">
        <f t="shared" si="236"/>
        <v>42167.326458333329</v>
      </c>
      <c r="S3789" s="10">
        <f t="shared" si="237"/>
        <v>42195.957638888889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8"/>
        <v>0.66666666666666674</v>
      </c>
      <c r="O3790" s="6">
        <f t="shared" si="239"/>
        <v>500</v>
      </c>
      <c r="P3790" t="s">
        <v>8272</v>
      </c>
      <c r="Q3790" t="s">
        <v>8314</v>
      </c>
      <c r="R3790" s="10">
        <f t="shared" si="236"/>
        <v>42333.487488425926</v>
      </c>
      <c r="S3790" s="10">
        <f t="shared" si="237"/>
        <v>42361.470833333333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8"/>
        <v>3.267605633802817</v>
      </c>
      <c r="O3791" s="6">
        <f t="shared" si="239"/>
        <v>29</v>
      </c>
      <c r="P3791" t="s">
        <v>8272</v>
      </c>
      <c r="Q3791" t="s">
        <v>8314</v>
      </c>
      <c r="R3791" s="10">
        <f t="shared" si="236"/>
        <v>42138.590486111112</v>
      </c>
      <c r="S3791" s="10">
        <f t="shared" si="237"/>
        <v>42170.590486111112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8"/>
        <v>0</v>
      </c>
      <c r="O3792" s="6" t="e">
        <f t="shared" si="239"/>
        <v>#DIV/0!</v>
      </c>
      <c r="P3792" t="s">
        <v>8272</v>
      </c>
      <c r="Q3792" t="s">
        <v>8314</v>
      </c>
      <c r="R3792" s="10">
        <f t="shared" si="236"/>
        <v>42666.458599537036</v>
      </c>
      <c r="S3792" s="10">
        <f t="shared" si="237"/>
        <v>42696.5002662037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8"/>
        <v>0</v>
      </c>
      <c r="O3793" s="6" t="e">
        <f t="shared" si="239"/>
        <v>#DIV/0!</v>
      </c>
      <c r="P3793" t="s">
        <v>8272</v>
      </c>
      <c r="Q3793" t="s">
        <v>8314</v>
      </c>
      <c r="R3793" s="10">
        <f t="shared" si="236"/>
        <v>41766.4837037037</v>
      </c>
      <c r="S3793" s="10">
        <f t="shared" si="237"/>
        <v>41826.4837037037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8"/>
        <v>0.27999999999999997</v>
      </c>
      <c r="O3794" s="6">
        <f t="shared" si="239"/>
        <v>17.5</v>
      </c>
      <c r="P3794" t="s">
        <v>8272</v>
      </c>
      <c r="Q3794" t="s">
        <v>8314</v>
      </c>
      <c r="R3794" s="10">
        <f t="shared" si="236"/>
        <v>42170.238680555551</v>
      </c>
      <c r="S3794" s="10">
        <f t="shared" si="237"/>
        <v>42200.238680555551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8"/>
        <v>59.657142857142851</v>
      </c>
      <c r="O3795" s="6">
        <f t="shared" si="239"/>
        <v>174</v>
      </c>
      <c r="P3795" t="s">
        <v>8272</v>
      </c>
      <c r="Q3795" t="s">
        <v>8314</v>
      </c>
      <c r="R3795" s="10">
        <f t="shared" si="236"/>
        <v>41968.73065972222</v>
      </c>
      <c r="S3795" s="10">
        <f t="shared" si="237"/>
        <v>41989.73065972222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8"/>
        <v>1</v>
      </c>
      <c r="O3796" s="6">
        <f t="shared" si="239"/>
        <v>50</v>
      </c>
      <c r="P3796" t="s">
        <v>8272</v>
      </c>
      <c r="Q3796" t="s">
        <v>8314</v>
      </c>
      <c r="R3796" s="10">
        <f t="shared" si="236"/>
        <v>42132.372152777774</v>
      </c>
      <c r="S3796" s="10">
        <f t="shared" si="237"/>
        <v>42162.372152777774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8"/>
        <v>1.6666666666666667</v>
      </c>
      <c r="O3797" s="6">
        <f t="shared" si="239"/>
        <v>5</v>
      </c>
      <c r="P3797" t="s">
        <v>8272</v>
      </c>
      <c r="Q3797" t="s">
        <v>8314</v>
      </c>
      <c r="R3797" s="10">
        <f t="shared" si="236"/>
        <v>42201.227893518517</v>
      </c>
      <c r="S3797" s="10">
        <f t="shared" si="237"/>
        <v>42244.729166666664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8"/>
        <v>4.4444444444444444E-3</v>
      </c>
      <c r="O3798" s="6">
        <f t="shared" si="239"/>
        <v>1</v>
      </c>
      <c r="P3798" t="s">
        <v>8272</v>
      </c>
      <c r="Q3798" t="s">
        <v>8314</v>
      </c>
      <c r="R3798" s="10">
        <f t="shared" si="236"/>
        <v>42688.821250000001</v>
      </c>
      <c r="S3798" s="10">
        <f t="shared" si="237"/>
        <v>42748.821250000001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8"/>
        <v>89.666666666666657</v>
      </c>
      <c r="O3799" s="6">
        <f t="shared" si="239"/>
        <v>145.40540540540542</v>
      </c>
      <c r="P3799" t="s">
        <v>8272</v>
      </c>
      <c r="Q3799" t="s">
        <v>8314</v>
      </c>
      <c r="R3799" s="10">
        <f t="shared" si="236"/>
        <v>42084.673206018517</v>
      </c>
      <c r="S3799" s="10">
        <f t="shared" si="237"/>
        <v>42114.673206018517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8"/>
        <v>1.4642857142857144</v>
      </c>
      <c r="O3800" s="6">
        <f t="shared" si="239"/>
        <v>205</v>
      </c>
      <c r="P3800" t="s">
        <v>8272</v>
      </c>
      <c r="Q3800" t="s">
        <v>8314</v>
      </c>
      <c r="R3800" s="10">
        <f t="shared" si="236"/>
        <v>41831.514444444438</v>
      </c>
      <c r="S3800" s="10">
        <f t="shared" si="237"/>
        <v>41861.514444444438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8"/>
        <v>4.0199999999999996</v>
      </c>
      <c r="O3801" s="6">
        <f t="shared" si="239"/>
        <v>100.5</v>
      </c>
      <c r="P3801" t="s">
        <v>8272</v>
      </c>
      <c r="Q3801" t="s">
        <v>8314</v>
      </c>
      <c r="R3801" s="10">
        <f t="shared" si="236"/>
        <v>42410.722719907404</v>
      </c>
      <c r="S3801" s="10">
        <f t="shared" si="237"/>
        <v>42440.722719907404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8"/>
        <v>4.004545454545454</v>
      </c>
      <c r="O3802" s="6">
        <f t="shared" si="239"/>
        <v>55.0625</v>
      </c>
      <c r="P3802" t="s">
        <v>8272</v>
      </c>
      <c r="Q3802" t="s">
        <v>8314</v>
      </c>
      <c r="R3802" s="10">
        <f t="shared" si="236"/>
        <v>41982.528738425921</v>
      </c>
      <c r="S3802" s="10">
        <f t="shared" si="237"/>
        <v>42014.999305555553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8"/>
        <v>8.52</v>
      </c>
      <c r="O3803" s="6">
        <f t="shared" si="239"/>
        <v>47.333333333333336</v>
      </c>
      <c r="P3803" t="s">
        <v>8272</v>
      </c>
      <c r="Q3803" t="s">
        <v>8314</v>
      </c>
      <c r="R3803" s="10">
        <f t="shared" si="236"/>
        <v>41975.467777777776</v>
      </c>
      <c r="S3803" s="10">
        <f t="shared" si="237"/>
        <v>42006.467777777776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8"/>
        <v>0</v>
      </c>
      <c r="O3804" s="6" t="e">
        <f t="shared" si="239"/>
        <v>#DIV/0!</v>
      </c>
      <c r="P3804" t="s">
        <v>8272</v>
      </c>
      <c r="Q3804" t="s">
        <v>8314</v>
      </c>
      <c r="R3804" s="10">
        <f t="shared" si="236"/>
        <v>42268.917893518512</v>
      </c>
      <c r="S3804" s="10">
        <f t="shared" si="237"/>
        <v>42298.917893518512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8"/>
        <v>19.650000000000002</v>
      </c>
      <c r="O3805" s="6">
        <f t="shared" si="239"/>
        <v>58.95</v>
      </c>
      <c r="P3805" t="s">
        <v>8272</v>
      </c>
      <c r="Q3805" t="s">
        <v>8314</v>
      </c>
      <c r="R3805" s="10">
        <f t="shared" si="236"/>
        <v>42403.763518518514</v>
      </c>
      <c r="S3805" s="10">
        <f t="shared" si="237"/>
        <v>42433.763518518514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8"/>
        <v>0</v>
      </c>
      <c r="O3806" s="6" t="e">
        <f t="shared" si="239"/>
        <v>#DIV/0!</v>
      </c>
      <c r="P3806" t="s">
        <v>8272</v>
      </c>
      <c r="Q3806" t="s">
        <v>8314</v>
      </c>
      <c r="R3806" s="10">
        <f t="shared" si="236"/>
        <v>42526.801203703704</v>
      </c>
      <c r="S3806" s="10">
        <f t="shared" si="237"/>
        <v>42582.083333333336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8"/>
        <v>2E-3</v>
      </c>
      <c r="O3807" s="6">
        <f t="shared" si="239"/>
        <v>1.5</v>
      </c>
      <c r="P3807" t="s">
        <v>8272</v>
      </c>
      <c r="Q3807" t="s">
        <v>8314</v>
      </c>
      <c r="R3807" s="10">
        <f t="shared" si="236"/>
        <v>41849.678703703699</v>
      </c>
      <c r="S3807" s="10">
        <f t="shared" si="237"/>
        <v>41909.678703703699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8"/>
        <v>6.6666666666666666E-2</v>
      </c>
      <c r="O3808" s="6">
        <f t="shared" si="239"/>
        <v>5</v>
      </c>
      <c r="P3808" t="s">
        <v>8272</v>
      </c>
      <c r="Q3808" t="s">
        <v>8314</v>
      </c>
      <c r="R3808" s="10">
        <f t="shared" si="236"/>
        <v>41799.050706018512</v>
      </c>
      <c r="S3808" s="10">
        <f t="shared" si="237"/>
        <v>41819.050706018512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8"/>
        <v>30.333333333333336</v>
      </c>
      <c r="O3809" s="6">
        <f t="shared" si="239"/>
        <v>50.555555555555557</v>
      </c>
      <c r="P3809" t="s">
        <v>8272</v>
      </c>
      <c r="Q3809" t="s">
        <v>8314</v>
      </c>
      <c r="R3809" s="10">
        <f t="shared" si="236"/>
        <v>42090.700682870367</v>
      </c>
      <c r="S3809" s="10">
        <f t="shared" si="237"/>
        <v>42097.700682870367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8"/>
        <v>100</v>
      </c>
      <c r="O3810" s="6">
        <f t="shared" si="239"/>
        <v>41.666666666666664</v>
      </c>
      <c r="P3810" t="s">
        <v>8272</v>
      </c>
      <c r="Q3810" t="s">
        <v>8273</v>
      </c>
      <c r="R3810" s="10">
        <f t="shared" si="236"/>
        <v>42059.24559027778</v>
      </c>
      <c r="S3810" s="10">
        <f t="shared" si="237"/>
        <v>42119.203923611109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8"/>
        <v>101.25</v>
      </c>
      <c r="O3811" s="6">
        <f t="shared" si="239"/>
        <v>53.289473684210527</v>
      </c>
      <c r="P3811" t="s">
        <v>8272</v>
      </c>
      <c r="Q3811" t="s">
        <v>8273</v>
      </c>
      <c r="R3811" s="10">
        <f t="shared" si="236"/>
        <v>41800.318368055552</v>
      </c>
      <c r="S3811" s="10">
        <f t="shared" si="237"/>
        <v>41850.75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8"/>
        <v>121.73333333333333</v>
      </c>
      <c r="O3812" s="6">
        <f t="shared" si="239"/>
        <v>70.230769230769226</v>
      </c>
      <c r="P3812" t="s">
        <v>8272</v>
      </c>
      <c r="Q3812" t="s">
        <v>8273</v>
      </c>
      <c r="R3812" s="10">
        <f t="shared" si="236"/>
        <v>42054.640717592592</v>
      </c>
      <c r="S3812" s="10">
        <f t="shared" si="237"/>
        <v>42084.599050925921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8"/>
        <v>330</v>
      </c>
      <c r="O3813" s="6">
        <f t="shared" si="239"/>
        <v>43.421052631578945</v>
      </c>
      <c r="P3813" t="s">
        <v>8272</v>
      </c>
      <c r="Q3813" t="s">
        <v>8273</v>
      </c>
      <c r="R3813" s="10">
        <f t="shared" si="236"/>
        <v>42487.418668981474</v>
      </c>
      <c r="S3813" s="10">
        <f t="shared" si="237"/>
        <v>42521.249999999993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8"/>
        <v>109.55</v>
      </c>
      <c r="O3814" s="6">
        <f t="shared" si="239"/>
        <v>199.18181818181819</v>
      </c>
      <c r="P3814" t="s">
        <v>8272</v>
      </c>
      <c r="Q3814" t="s">
        <v>8273</v>
      </c>
      <c r="R3814" s="10">
        <f t="shared" si="236"/>
        <v>42109.542916666665</v>
      </c>
      <c r="S3814" s="10">
        <f t="shared" si="237"/>
        <v>42155.957638888889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8"/>
        <v>100.95190476190474</v>
      </c>
      <c r="O3815" s="6">
        <f t="shared" si="239"/>
        <v>78.518148148148143</v>
      </c>
      <c r="P3815" t="s">
        <v>8272</v>
      </c>
      <c r="Q3815" t="s">
        <v>8273</v>
      </c>
      <c r="R3815" s="10">
        <f t="shared" si="236"/>
        <v>42497.067372685182</v>
      </c>
      <c r="S3815" s="10">
        <f t="shared" si="237"/>
        <v>42535.696527777771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8"/>
        <v>140.13333333333333</v>
      </c>
      <c r="O3816" s="6">
        <f t="shared" si="239"/>
        <v>61.823529411764703</v>
      </c>
      <c r="P3816" t="s">
        <v>8272</v>
      </c>
      <c r="Q3816" t="s">
        <v>8273</v>
      </c>
      <c r="R3816" s="10">
        <f t="shared" si="236"/>
        <v>42058.695740740739</v>
      </c>
      <c r="S3816" s="10">
        <f t="shared" si="237"/>
        <v>42094.957638888889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8"/>
        <v>100.001</v>
      </c>
      <c r="O3817" s="6">
        <f t="shared" si="239"/>
        <v>50.000500000000002</v>
      </c>
      <c r="P3817" t="s">
        <v>8272</v>
      </c>
      <c r="Q3817" t="s">
        <v>8273</v>
      </c>
      <c r="R3817" s="10">
        <f t="shared" si="236"/>
        <v>42207.051585648143</v>
      </c>
      <c r="S3817" s="10">
        <f t="shared" si="237"/>
        <v>42236.749999999993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8"/>
        <v>119.238</v>
      </c>
      <c r="O3818" s="6">
        <f t="shared" si="239"/>
        <v>48.339729729729726</v>
      </c>
      <c r="P3818" t="s">
        <v>8272</v>
      </c>
      <c r="Q3818" t="s">
        <v>8273</v>
      </c>
      <c r="R3818" s="10">
        <f t="shared" si="236"/>
        <v>41807.481747685182</v>
      </c>
      <c r="S3818" s="10">
        <f t="shared" si="237"/>
        <v>41837.481747685182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8"/>
        <v>107.25</v>
      </c>
      <c r="O3819" s="6">
        <f t="shared" si="239"/>
        <v>107.25</v>
      </c>
      <c r="P3819" t="s">
        <v>8272</v>
      </c>
      <c r="Q3819" t="s">
        <v>8273</v>
      </c>
      <c r="R3819" s="10">
        <f t="shared" si="236"/>
        <v>42284.488611111105</v>
      </c>
      <c r="S3819" s="10">
        <f t="shared" si="237"/>
        <v>42300.957638888889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8"/>
        <v>227.99999999999997</v>
      </c>
      <c r="O3820" s="6">
        <f t="shared" si="239"/>
        <v>57</v>
      </c>
      <c r="P3820" t="s">
        <v>8272</v>
      </c>
      <c r="Q3820" t="s">
        <v>8273</v>
      </c>
      <c r="R3820" s="10">
        <f t="shared" si="236"/>
        <v>42045.634050925924</v>
      </c>
      <c r="S3820" s="10">
        <f t="shared" si="237"/>
        <v>42075.592384259253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8"/>
        <v>106.4</v>
      </c>
      <c r="O3821" s="6">
        <f t="shared" si="239"/>
        <v>40.92307692307692</v>
      </c>
      <c r="P3821" t="s">
        <v>8272</v>
      </c>
      <c r="Q3821" t="s">
        <v>8273</v>
      </c>
      <c r="R3821" s="10">
        <f t="shared" si="236"/>
        <v>42184.001203703701</v>
      </c>
      <c r="S3821" s="10">
        <f t="shared" si="237"/>
        <v>42202.668055555558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8"/>
        <v>143.33333333333334</v>
      </c>
      <c r="O3822" s="6">
        <f t="shared" si="239"/>
        <v>21.5</v>
      </c>
      <c r="P3822" t="s">
        <v>8272</v>
      </c>
      <c r="Q3822" t="s">
        <v>8273</v>
      </c>
      <c r="R3822" s="10">
        <f t="shared" si="236"/>
        <v>42160.443483796298</v>
      </c>
      <c r="S3822" s="10">
        <f t="shared" si="237"/>
        <v>42190.443483796298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8"/>
        <v>104.54285714285714</v>
      </c>
      <c r="O3823" s="6">
        <f t="shared" si="239"/>
        <v>79.543478260869563</v>
      </c>
      <c r="P3823" t="s">
        <v>8272</v>
      </c>
      <c r="Q3823" t="s">
        <v>8273</v>
      </c>
      <c r="R3823" s="10">
        <f t="shared" si="236"/>
        <v>42340.972303240742</v>
      </c>
      <c r="S3823" s="10">
        <f t="shared" si="237"/>
        <v>42372.972303240742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8"/>
        <v>110.02000000000001</v>
      </c>
      <c r="O3824" s="6">
        <f t="shared" si="239"/>
        <v>72.381578947368425</v>
      </c>
      <c r="P3824" t="s">
        <v>8272</v>
      </c>
      <c r="Q3824" t="s">
        <v>8273</v>
      </c>
      <c r="R3824" s="10">
        <f t="shared" si="236"/>
        <v>42329.629826388882</v>
      </c>
      <c r="S3824" s="10">
        <f t="shared" si="237"/>
        <v>42388.749305555553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8"/>
        <v>106</v>
      </c>
      <c r="O3825" s="6">
        <f t="shared" si="239"/>
        <v>64.634146341463421</v>
      </c>
      <c r="P3825" t="s">
        <v>8272</v>
      </c>
      <c r="Q3825" t="s">
        <v>8273</v>
      </c>
      <c r="R3825" s="10">
        <f t="shared" si="236"/>
        <v>42170.701898148145</v>
      </c>
      <c r="S3825" s="10">
        <f t="shared" si="237"/>
        <v>42204.957638888889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8"/>
        <v>108</v>
      </c>
      <c r="O3826" s="6">
        <f t="shared" si="239"/>
        <v>38.571428571428569</v>
      </c>
      <c r="P3826" t="s">
        <v>8272</v>
      </c>
      <c r="Q3826" t="s">
        <v>8273</v>
      </c>
      <c r="R3826" s="10">
        <f t="shared" si="236"/>
        <v>42571.417858796289</v>
      </c>
      <c r="S3826" s="10">
        <f t="shared" si="237"/>
        <v>42583.361805555549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8"/>
        <v>105.42</v>
      </c>
      <c r="O3827" s="6">
        <f t="shared" si="239"/>
        <v>107.57142857142857</v>
      </c>
      <c r="P3827" t="s">
        <v>8272</v>
      </c>
      <c r="Q3827" t="s">
        <v>8273</v>
      </c>
      <c r="R3827" s="10">
        <f t="shared" si="236"/>
        <v>42150.861273148148</v>
      </c>
      <c r="S3827" s="10">
        <f t="shared" si="237"/>
        <v>42171.861273148148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8"/>
        <v>119.16666666666667</v>
      </c>
      <c r="O3828" s="6">
        <f t="shared" si="239"/>
        <v>27.5</v>
      </c>
      <c r="P3828" t="s">
        <v>8272</v>
      </c>
      <c r="Q3828" t="s">
        <v>8273</v>
      </c>
      <c r="R3828" s="10">
        <f t="shared" si="236"/>
        <v>42101.215208333328</v>
      </c>
      <c r="S3828" s="10">
        <f t="shared" si="237"/>
        <v>42131.215208333328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8"/>
        <v>152.66666666666666</v>
      </c>
      <c r="O3829" s="6">
        <f t="shared" si="239"/>
        <v>70.461538461538467</v>
      </c>
      <c r="P3829" t="s">
        <v>8272</v>
      </c>
      <c r="Q3829" t="s">
        <v>8273</v>
      </c>
      <c r="R3829" s="10">
        <f t="shared" si="236"/>
        <v>42034.719918981478</v>
      </c>
      <c r="S3829" s="10">
        <f t="shared" si="237"/>
        <v>42089.791666666664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8"/>
        <v>100</v>
      </c>
      <c r="O3830" s="6">
        <f t="shared" si="239"/>
        <v>178.57142857142858</v>
      </c>
      <c r="P3830" t="s">
        <v>8272</v>
      </c>
      <c r="Q3830" t="s">
        <v>8273</v>
      </c>
      <c r="R3830" s="10">
        <f t="shared" si="236"/>
        <v>41944.319293981483</v>
      </c>
      <c r="S3830" s="10">
        <f t="shared" si="237"/>
        <v>42004.36096064814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8"/>
        <v>100.2</v>
      </c>
      <c r="O3831" s="6">
        <f t="shared" si="239"/>
        <v>62.625</v>
      </c>
      <c r="P3831" t="s">
        <v>8272</v>
      </c>
      <c r="Q3831" t="s">
        <v>8273</v>
      </c>
      <c r="R3831" s="10">
        <f t="shared" si="236"/>
        <v>42593.657071759262</v>
      </c>
      <c r="S3831" s="10">
        <f t="shared" si="237"/>
        <v>42613.657071759262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8"/>
        <v>225</v>
      </c>
      <c r="O3832" s="6">
        <f t="shared" si="239"/>
        <v>75</v>
      </c>
      <c r="P3832" t="s">
        <v>8272</v>
      </c>
      <c r="Q3832" t="s">
        <v>8273</v>
      </c>
      <c r="R3832" s="10">
        <f t="shared" si="236"/>
        <v>42503.532534722217</v>
      </c>
      <c r="S3832" s="10">
        <f t="shared" si="237"/>
        <v>42517.532534722217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8"/>
        <v>106.02199999999999</v>
      </c>
      <c r="O3833" s="6">
        <f t="shared" si="239"/>
        <v>58.901111111111113</v>
      </c>
      <c r="P3833" t="s">
        <v>8272</v>
      </c>
      <c r="Q3833" t="s">
        <v>8273</v>
      </c>
      <c r="R3833" s="10">
        <f t="shared" si="236"/>
        <v>41927.640567129631</v>
      </c>
      <c r="S3833" s="10">
        <f t="shared" si="237"/>
        <v>41948.682233796295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8"/>
        <v>104.66666666666666</v>
      </c>
      <c r="O3834" s="6">
        <f t="shared" si="239"/>
        <v>139.55555555555554</v>
      </c>
      <c r="P3834" t="s">
        <v>8272</v>
      </c>
      <c r="Q3834" t="s">
        <v>8273</v>
      </c>
      <c r="R3834" s="10">
        <f t="shared" si="236"/>
        <v>42374.906655092585</v>
      </c>
      <c r="S3834" s="10">
        <f t="shared" si="237"/>
        <v>42419.906655092585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8"/>
        <v>116.66666666666667</v>
      </c>
      <c r="O3835" s="6">
        <f t="shared" si="239"/>
        <v>70</v>
      </c>
      <c r="P3835" t="s">
        <v>8272</v>
      </c>
      <c r="Q3835" t="s">
        <v>8273</v>
      </c>
      <c r="R3835" s="10">
        <f t="shared" si="236"/>
        <v>41963.664027777777</v>
      </c>
      <c r="S3835" s="10">
        <f t="shared" si="237"/>
        <v>41974.589583333327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8"/>
        <v>109.03333333333333</v>
      </c>
      <c r="O3836" s="6">
        <f t="shared" si="239"/>
        <v>57.385964912280699</v>
      </c>
      <c r="P3836" t="s">
        <v>8272</v>
      </c>
      <c r="Q3836" t="s">
        <v>8273</v>
      </c>
      <c r="R3836" s="10">
        <f t="shared" si="236"/>
        <v>42143.236886574072</v>
      </c>
      <c r="S3836" s="10">
        <f t="shared" si="237"/>
        <v>42173.236886574072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8"/>
        <v>160</v>
      </c>
      <c r="O3837" s="6">
        <f t="shared" si="239"/>
        <v>40</v>
      </c>
      <c r="P3837" t="s">
        <v>8272</v>
      </c>
      <c r="Q3837" t="s">
        <v>8273</v>
      </c>
      <c r="R3837" s="10">
        <f t="shared" si="236"/>
        <v>42460.733888888884</v>
      </c>
      <c r="S3837" s="10">
        <f t="shared" si="237"/>
        <v>42481.733888888884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8"/>
        <v>112.5</v>
      </c>
      <c r="O3838" s="6">
        <f t="shared" si="239"/>
        <v>64.285714285714292</v>
      </c>
      <c r="P3838" t="s">
        <v>8272</v>
      </c>
      <c r="Q3838" t="s">
        <v>8273</v>
      </c>
      <c r="R3838" s="10">
        <f t="shared" si="236"/>
        <v>42553.718194444438</v>
      </c>
      <c r="S3838" s="10">
        <f t="shared" si="237"/>
        <v>42584.964583333327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8"/>
        <v>102.1</v>
      </c>
      <c r="O3839" s="6">
        <f t="shared" si="239"/>
        <v>120.11764705882354</v>
      </c>
      <c r="P3839" t="s">
        <v>8272</v>
      </c>
      <c r="Q3839" t="s">
        <v>8273</v>
      </c>
      <c r="R3839" s="10">
        <f t="shared" si="236"/>
        <v>42152.557384259257</v>
      </c>
      <c r="S3839" s="10">
        <f t="shared" si="237"/>
        <v>42188.557384259257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8"/>
        <v>100.824</v>
      </c>
      <c r="O3840" s="6">
        <f t="shared" si="239"/>
        <v>1008.24</v>
      </c>
      <c r="P3840" t="s">
        <v>8272</v>
      </c>
      <c r="Q3840" t="s">
        <v>8273</v>
      </c>
      <c r="R3840" s="10">
        <f t="shared" si="236"/>
        <v>42116.502418981479</v>
      </c>
      <c r="S3840" s="10">
        <f t="shared" si="237"/>
        <v>42146.502418981479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8"/>
        <v>101.25</v>
      </c>
      <c r="O3841" s="6">
        <f t="shared" si="239"/>
        <v>63.28125</v>
      </c>
      <c r="P3841" t="s">
        <v>8272</v>
      </c>
      <c r="Q3841" t="s">
        <v>8273</v>
      </c>
      <c r="R3841" s="10">
        <f t="shared" si="236"/>
        <v>42154.934305555558</v>
      </c>
      <c r="S3841" s="10">
        <f t="shared" si="237"/>
        <v>42214.934305555558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8"/>
        <v>6500</v>
      </c>
      <c r="O3842" s="6">
        <f t="shared" si="239"/>
        <v>21.666666666666668</v>
      </c>
      <c r="P3842" t="s">
        <v>8272</v>
      </c>
      <c r="Q3842" t="s">
        <v>8273</v>
      </c>
      <c r="R3842" s="10">
        <f t="shared" ref="R3842:R3905" si="240">(J3842/86400)+25569+(-5/24)</f>
        <v>42432.493391203701</v>
      </c>
      <c r="S3842" s="10">
        <f t="shared" ref="S3842:S3905" si="241">(I3842/86400)+25569+(-5/24)</f>
        <v>42457.45172453703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2">E3843/D3843*100</f>
        <v>8.7200000000000006</v>
      </c>
      <c r="O3843" s="6">
        <f t="shared" ref="O3843:O3906" si="243">E3843/L3843</f>
        <v>25.647058823529413</v>
      </c>
      <c r="P3843" t="s">
        <v>8272</v>
      </c>
      <c r="Q3843" t="s">
        <v>8273</v>
      </c>
      <c r="R3843" s="10">
        <f t="shared" si="240"/>
        <v>41780.57739583333</v>
      </c>
      <c r="S3843" s="10">
        <f t="shared" si="241"/>
        <v>41840.57739583333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2"/>
        <v>21.94</v>
      </c>
      <c r="O3844" s="6">
        <f t="shared" si="243"/>
        <v>47.695652173913047</v>
      </c>
      <c r="P3844" t="s">
        <v>8272</v>
      </c>
      <c r="Q3844" t="s">
        <v>8273</v>
      </c>
      <c r="R3844" s="10">
        <f t="shared" si="240"/>
        <v>41740.285324074073</v>
      </c>
      <c r="S3844" s="10">
        <f t="shared" si="241"/>
        <v>41770.285324074073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2"/>
        <v>21.3</v>
      </c>
      <c r="O3845" s="6">
        <f t="shared" si="243"/>
        <v>56.05263157894737</v>
      </c>
      <c r="P3845" t="s">
        <v>8272</v>
      </c>
      <c r="Q3845" t="s">
        <v>8273</v>
      </c>
      <c r="R3845" s="10">
        <f t="shared" si="240"/>
        <v>41765.864166666666</v>
      </c>
      <c r="S3845" s="10">
        <f t="shared" si="241"/>
        <v>41790.864166666666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2"/>
        <v>41.489795918367342</v>
      </c>
      <c r="O3846" s="6">
        <f t="shared" si="243"/>
        <v>81.319999999999993</v>
      </c>
      <c r="P3846" t="s">
        <v>8272</v>
      </c>
      <c r="Q3846" t="s">
        <v>8273</v>
      </c>
      <c r="R3846" s="10">
        <f t="shared" si="240"/>
        <v>41766.408958333333</v>
      </c>
      <c r="S3846" s="10">
        <f t="shared" si="241"/>
        <v>41793.082638888889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2"/>
        <v>2.105</v>
      </c>
      <c r="O3847" s="6">
        <f t="shared" si="243"/>
        <v>70.166666666666671</v>
      </c>
      <c r="P3847" t="s">
        <v>8272</v>
      </c>
      <c r="Q3847" t="s">
        <v>8273</v>
      </c>
      <c r="R3847" s="10">
        <f t="shared" si="240"/>
        <v>42248.418680555558</v>
      </c>
      <c r="S3847" s="10">
        <f t="shared" si="241"/>
        <v>42278.418680555558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2"/>
        <v>2.7</v>
      </c>
      <c r="O3848" s="6">
        <f t="shared" si="243"/>
        <v>23.625</v>
      </c>
      <c r="P3848" t="s">
        <v>8272</v>
      </c>
      <c r="Q3848" t="s">
        <v>8273</v>
      </c>
      <c r="R3848" s="10">
        <f t="shared" si="240"/>
        <v>41885.01321759259</v>
      </c>
      <c r="S3848" s="10">
        <f t="shared" si="241"/>
        <v>41916.082638888889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2"/>
        <v>16.161904761904761</v>
      </c>
      <c r="O3849" s="6">
        <f t="shared" si="243"/>
        <v>188.55555555555554</v>
      </c>
      <c r="P3849" t="s">
        <v>8272</v>
      </c>
      <c r="Q3849" t="s">
        <v>8273</v>
      </c>
      <c r="R3849" s="10">
        <f t="shared" si="240"/>
        <v>42159.016099537032</v>
      </c>
      <c r="S3849" s="10">
        <f t="shared" si="241"/>
        <v>42204.016099537032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2"/>
        <v>16.376923076923077</v>
      </c>
      <c r="O3850" s="6">
        <f t="shared" si="243"/>
        <v>49.511627906976742</v>
      </c>
      <c r="P3850" t="s">
        <v>8272</v>
      </c>
      <c r="Q3850" t="s">
        <v>8273</v>
      </c>
      <c r="R3850" s="10">
        <f t="shared" si="240"/>
        <v>42265.608668981477</v>
      </c>
      <c r="S3850" s="10">
        <f t="shared" si="241"/>
        <v>42295.608668981477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2"/>
        <v>7.043333333333333</v>
      </c>
      <c r="O3851" s="6">
        <f t="shared" si="243"/>
        <v>75.464285714285708</v>
      </c>
      <c r="P3851" t="s">
        <v>8272</v>
      </c>
      <c r="Q3851" t="s">
        <v>8273</v>
      </c>
      <c r="R3851" s="10">
        <f t="shared" si="240"/>
        <v>42136.558842592589</v>
      </c>
      <c r="S3851" s="10">
        <f t="shared" si="241"/>
        <v>42166.558842592589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2"/>
        <v>3.8</v>
      </c>
      <c r="O3852" s="6">
        <f t="shared" si="243"/>
        <v>9.5</v>
      </c>
      <c r="P3852" t="s">
        <v>8272</v>
      </c>
      <c r="Q3852" t="s">
        <v>8273</v>
      </c>
      <c r="R3852" s="10">
        <f t="shared" si="240"/>
        <v>41974.916006944441</v>
      </c>
      <c r="S3852" s="10">
        <f t="shared" si="241"/>
        <v>42004.916006944441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2"/>
        <v>34.08</v>
      </c>
      <c r="O3853" s="6">
        <f t="shared" si="243"/>
        <v>35.5</v>
      </c>
      <c r="P3853" t="s">
        <v>8272</v>
      </c>
      <c r="Q3853" t="s">
        <v>8273</v>
      </c>
      <c r="R3853" s="10">
        <f t="shared" si="240"/>
        <v>42172.23123842592</v>
      </c>
      <c r="S3853" s="10">
        <f t="shared" si="241"/>
        <v>42202.23123842592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2"/>
        <v>0.2</v>
      </c>
      <c r="O3854" s="6">
        <f t="shared" si="243"/>
        <v>10</v>
      </c>
      <c r="P3854" t="s">
        <v>8272</v>
      </c>
      <c r="Q3854" t="s">
        <v>8273</v>
      </c>
      <c r="R3854" s="10">
        <f t="shared" si="240"/>
        <v>42064.982361111113</v>
      </c>
      <c r="S3854" s="10">
        <f t="shared" si="241"/>
        <v>42089.940694444442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2"/>
        <v>2.5999999999999999E-2</v>
      </c>
      <c r="O3855" s="6">
        <f t="shared" si="243"/>
        <v>13</v>
      </c>
      <c r="P3855" t="s">
        <v>8272</v>
      </c>
      <c r="Q3855" t="s">
        <v>8273</v>
      </c>
      <c r="R3855" s="10">
        <f t="shared" si="240"/>
        <v>41848.631689814814</v>
      </c>
      <c r="S3855" s="10">
        <f t="shared" si="241"/>
        <v>41883.631689814814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2"/>
        <v>16.254545454545454</v>
      </c>
      <c r="O3856" s="6">
        <f t="shared" si="243"/>
        <v>89.4</v>
      </c>
      <c r="P3856" t="s">
        <v>8272</v>
      </c>
      <c r="Q3856" t="s">
        <v>8273</v>
      </c>
      <c r="R3856" s="10">
        <f t="shared" si="240"/>
        <v>42103.67659722222</v>
      </c>
      <c r="S3856" s="10">
        <f t="shared" si="241"/>
        <v>42133.67659722222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2"/>
        <v>2.5</v>
      </c>
      <c r="O3857" s="6">
        <f t="shared" si="243"/>
        <v>25</v>
      </c>
      <c r="P3857" t="s">
        <v>8272</v>
      </c>
      <c r="Q3857" t="s">
        <v>8273</v>
      </c>
      <c r="R3857" s="10">
        <f t="shared" si="240"/>
        <v>42059.762395833335</v>
      </c>
      <c r="S3857" s="10">
        <f t="shared" si="241"/>
        <v>42089.720729166664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2"/>
        <v>0.02</v>
      </c>
      <c r="O3858" s="6">
        <f t="shared" si="243"/>
        <v>1</v>
      </c>
      <c r="P3858" t="s">
        <v>8272</v>
      </c>
      <c r="Q3858" t="s">
        <v>8273</v>
      </c>
      <c r="R3858" s="10">
        <f t="shared" si="240"/>
        <v>42041.534756944442</v>
      </c>
      <c r="S3858" s="10">
        <f t="shared" si="241"/>
        <v>42071.493090277778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2"/>
        <v>5.2</v>
      </c>
      <c r="O3859" s="6">
        <f t="shared" si="243"/>
        <v>65</v>
      </c>
      <c r="P3859" t="s">
        <v>8272</v>
      </c>
      <c r="Q3859" t="s">
        <v>8273</v>
      </c>
      <c r="R3859" s="10">
        <f t="shared" si="240"/>
        <v>41829.528819444444</v>
      </c>
      <c r="S3859" s="10">
        <f t="shared" si="241"/>
        <v>41852.508333333331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2"/>
        <v>2</v>
      </c>
      <c r="O3860" s="6">
        <f t="shared" si="243"/>
        <v>10</v>
      </c>
      <c r="P3860" t="s">
        <v>8272</v>
      </c>
      <c r="Q3860" t="s">
        <v>8273</v>
      </c>
      <c r="R3860" s="10">
        <f t="shared" si="240"/>
        <v>42128.222731481474</v>
      </c>
      <c r="S3860" s="10">
        <f t="shared" si="241"/>
        <v>42146.666666666664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2"/>
        <v>0.04</v>
      </c>
      <c r="O3861" s="6">
        <f t="shared" si="243"/>
        <v>1</v>
      </c>
      <c r="P3861" t="s">
        <v>8272</v>
      </c>
      <c r="Q3861" t="s">
        <v>8273</v>
      </c>
      <c r="R3861" s="10">
        <f t="shared" si="240"/>
        <v>41789.685266203705</v>
      </c>
      <c r="S3861" s="10">
        <f t="shared" si="241"/>
        <v>41815.666666666664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2"/>
        <v>17.666666666666668</v>
      </c>
      <c r="O3862" s="6">
        <f t="shared" si="243"/>
        <v>81.538461538461533</v>
      </c>
      <c r="P3862" t="s">
        <v>8272</v>
      </c>
      <c r="Q3862" t="s">
        <v>8273</v>
      </c>
      <c r="R3862" s="10">
        <f t="shared" si="240"/>
        <v>41833.452662037038</v>
      </c>
      <c r="S3862" s="10">
        <f t="shared" si="241"/>
        <v>41863.452662037038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2"/>
        <v>5</v>
      </c>
      <c r="O3863" s="6">
        <f t="shared" si="243"/>
        <v>100</v>
      </c>
      <c r="P3863" t="s">
        <v>8272</v>
      </c>
      <c r="Q3863" t="s">
        <v>8273</v>
      </c>
      <c r="R3863" s="10">
        <f t="shared" si="240"/>
        <v>41914.381678240738</v>
      </c>
      <c r="S3863" s="10">
        <f t="shared" si="241"/>
        <v>41955.699305555558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2"/>
        <v>1.3333333333333334E-2</v>
      </c>
      <c r="O3864" s="6">
        <f t="shared" si="243"/>
        <v>1</v>
      </c>
      <c r="P3864" t="s">
        <v>8272</v>
      </c>
      <c r="Q3864" t="s">
        <v>8273</v>
      </c>
      <c r="R3864" s="10">
        <f t="shared" si="240"/>
        <v>42611.052731481475</v>
      </c>
      <c r="S3864" s="10">
        <f t="shared" si="241"/>
        <v>42625.499305555553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2"/>
        <v>0</v>
      </c>
      <c r="O3865" s="6" t="e">
        <f t="shared" si="243"/>
        <v>#DIV/0!</v>
      </c>
      <c r="P3865" t="s">
        <v>8272</v>
      </c>
      <c r="Q3865" t="s">
        <v>8273</v>
      </c>
      <c r="R3865" s="10">
        <f t="shared" si="240"/>
        <v>42253.424826388888</v>
      </c>
      <c r="S3865" s="10">
        <f t="shared" si="241"/>
        <v>42313.466493055552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2"/>
        <v>1.2</v>
      </c>
      <c r="O3866" s="6">
        <f t="shared" si="243"/>
        <v>20</v>
      </c>
      <c r="P3866" t="s">
        <v>8272</v>
      </c>
      <c r="Q3866" t="s">
        <v>8273</v>
      </c>
      <c r="R3866" s="10">
        <f t="shared" si="240"/>
        <v>42295.683495370373</v>
      </c>
      <c r="S3866" s="10">
        <f t="shared" si="241"/>
        <v>42325.72516203703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2"/>
        <v>26.937422295897225</v>
      </c>
      <c r="O3867" s="6">
        <f t="shared" si="243"/>
        <v>46.428571428571431</v>
      </c>
      <c r="P3867" t="s">
        <v>8272</v>
      </c>
      <c r="Q3867" t="s">
        <v>8273</v>
      </c>
      <c r="R3867" s="10">
        <f t="shared" si="240"/>
        <v>41841.44326388889</v>
      </c>
      <c r="S3867" s="10">
        <f t="shared" si="241"/>
        <v>41881.020833333328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2"/>
        <v>0.54999999999999993</v>
      </c>
      <c r="O3868" s="6">
        <f t="shared" si="243"/>
        <v>5.5</v>
      </c>
      <c r="P3868" t="s">
        <v>8272</v>
      </c>
      <c r="Q3868" t="s">
        <v>8273</v>
      </c>
      <c r="R3868" s="10">
        <f t="shared" si="240"/>
        <v>42402.738668981481</v>
      </c>
      <c r="S3868" s="10">
        <f t="shared" si="241"/>
        <v>42451.936805555553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2"/>
        <v>12.55</v>
      </c>
      <c r="O3869" s="6">
        <f t="shared" si="243"/>
        <v>50.2</v>
      </c>
      <c r="P3869" t="s">
        <v>8272</v>
      </c>
      <c r="Q3869" t="s">
        <v>8273</v>
      </c>
      <c r="R3869" s="10">
        <f t="shared" si="240"/>
        <v>42509.605775462966</v>
      </c>
      <c r="S3869" s="10">
        <f t="shared" si="241"/>
        <v>42539.605775462966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2"/>
        <v>0.2</v>
      </c>
      <c r="O3870" s="6">
        <f t="shared" si="243"/>
        <v>10</v>
      </c>
      <c r="P3870" t="s">
        <v>8272</v>
      </c>
      <c r="Q3870" t="s">
        <v>8314</v>
      </c>
      <c r="R3870" s="10">
        <f t="shared" si="240"/>
        <v>41865.45144675926</v>
      </c>
      <c r="S3870" s="10">
        <f t="shared" si="241"/>
        <v>41890.45144675926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2"/>
        <v>3.4474868431088401</v>
      </c>
      <c r="O3871" s="6">
        <f t="shared" si="243"/>
        <v>30.133333333333333</v>
      </c>
      <c r="P3871" t="s">
        <v>8272</v>
      </c>
      <c r="Q3871" t="s">
        <v>8314</v>
      </c>
      <c r="R3871" s="10">
        <f t="shared" si="240"/>
        <v>42047.516111111108</v>
      </c>
      <c r="S3871" s="10">
        <f t="shared" si="241"/>
        <v>42076.924305555549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2"/>
        <v>15</v>
      </c>
      <c r="O3872" s="6">
        <f t="shared" si="243"/>
        <v>150</v>
      </c>
      <c r="P3872" t="s">
        <v>8272</v>
      </c>
      <c r="Q3872" t="s">
        <v>8314</v>
      </c>
      <c r="R3872" s="10">
        <f t="shared" si="240"/>
        <v>41792.963865740741</v>
      </c>
      <c r="S3872" s="10">
        <f t="shared" si="241"/>
        <v>41822.963865740741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2"/>
        <v>2.666666666666667</v>
      </c>
      <c r="O3873" s="6">
        <f t="shared" si="243"/>
        <v>13.333333333333334</v>
      </c>
      <c r="P3873" t="s">
        <v>8272</v>
      </c>
      <c r="Q3873" t="s">
        <v>8314</v>
      </c>
      <c r="R3873" s="10">
        <f t="shared" si="240"/>
        <v>42763.572337962956</v>
      </c>
      <c r="S3873" s="10">
        <f t="shared" si="241"/>
        <v>42823.530671296299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2"/>
        <v>0</v>
      </c>
      <c r="O3874" s="6" t="e">
        <f t="shared" si="243"/>
        <v>#DIV/0!</v>
      </c>
      <c r="P3874" t="s">
        <v>8272</v>
      </c>
      <c r="Q3874" t="s">
        <v>8314</v>
      </c>
      <c r="R3874" s="10">
        <f t="shared" si="240"/>
        <v>42179.9374537037</v>
      </c>
      <c r="S3874" s="10">
        <f t="shared" si="241"/>
        <v>42229.9374537037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2"/>
        <v>0</v>
      </c>
      <c r="O3875" s="6" t="e">
        <f t="shared" si="243"/>
        <v>#DIV/0!</v>
      </c>
      <c r="P3875" t="s">
        <v>8272</v>
      </c>
      <c r="Q3875" t="s">
        <v>8314</v>
      </c>
      <c r="R3875" s="10">
        <f t="shared" si="240"/>
        <v>42255.487673611111</v>
      </c>
      <c r="S3875" s="10">
        <f t="shared" si="241"/>
        <v>42285.487673611111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2"/>
        <v>0</v>
      </c>
      <c r="O3876" s="6" t="e">
        <f t="shared" si="243"/>
        <v>#DIV/0!</v>
      </c>
      <c r="P3876" t="s">
        <v>8272</v>
      </c>
      <c r="Q3876" t="s">
        <v>8314</v>
      </c>
      <c r="R3876" s="10">
        <f t="shared" si="240"/>
        <v>42006.808124999996</v>
      </c>
      <c r="S3876" s="10">
        <f t="shared" si="241"/>
        <v>42027.833333333336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2"/>
        <v>0</v>
      </c>
      <c r="O3877" s="6" t="e">
        <f t="shared" si="243"/>
        <v>#DIV/0!</v>
      </c>
      <c r="P3877" t="s">
        <v>8272</v>
      </c>
      <c r="Q3877" t="s">
        <v>8314</v>
      </c>
      <c r="R3877" s="10">
        <f t="shared" si="240"/>
        <v>42615.138483796291</v>
      </c>
      <c r="S3877" s="10">
        <f t="shared" si="241"/>
        <v>42616.208333333336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2"/>
        <v>52.794871794871788</v>
      </c>
      <c r="O3878" s="6">
        <f t="shared" si="243"/>
        <v>44.760869565217391</v>
      </c>
      <c r="P3878" t="s">
        <v>8272</v>
      </c>
      <c r="Q3878" t="s">
        <v>8314</v>
      </c>
      <c r="R3878" s="10">
        <f t="shared" si="240"/>
        <v>42372.415833333333</v>
      </c>
      <c r="S3878" s="10">
        <f t="shared" si="241"/>
        <v>42402.415833333333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2"/>
        <v>4.9639999999999995</v>
      </c>
      <c r="O3879" s="6">
        <f t="shared" si="243"/>
        <v>88.642857142857139</v>
      </c>
      <c r="P3879" t="s">
        <v>8272</v>
      </c>
      <c r="Q3879" t="s">
        <v>8314</v>
      </c>
      <c r="R3879" s="10">
        <f t="shared" si="240"/>
        <v>42682.469351851854</v>
      </c>
      <c r="S3879" s="10">
        <f t="shared" si="241"/>
        <v>42712.469351851854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2"/>
        <v>5.5555555555555552E-2</v>
      </c>
      <c r="O3880" s="6">
        <f t="shared" si="243"/>
        <v>10</v>
      </c>
      <c r="P3880" t="s">
        <v>8272</v>
      </c>
      <c r="Q3880" t="s">
        <v>8314</v>
      </c>
      <c r="R3880" s="10">
        <f t="shared" si="240"/>
        <v>42154.610486111109</v>
      </c>
      <c r="S3880" s="10">
        <f t="shared" si="241"/>
        <v>42184.957638888889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2"/>
        <v>0</v>
      </c>
      <c r="O3881" s="6" t="e">
        <f t="shared" si="243"/>
        <v>#DIV/0!</v>
      </c>
      <c r="P3881" t="s">
        <v>8272</v>
      </c>
      <c r="Q3881" t="s">
        <v>8314</v>
      </c>
      <c r="R3881" s="10">
        <f t="shared" si="240"/>
        <v>41999.652731481481</v>
      </c>
      <c r="S3881" s="10">
        <f t="shared" si="241"/>
        <v>42029.652731481481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2"/>
        <v>13.066666666666665</v>
      </c>
      <c r="O3882" s="6">
        <f t="shared" si="243"/>
        <v>57.647058823529413</v>
      </c>
      <c r="P3882" t="s">
        <v>8272</v>
      </c>
      <c r="Q3882" t="s">
        <v>8314</v>
      </c>
      <c r="R3882" s="10">
        <f t="shared" si="240"/>
        <v>41815.606712962959</v>
      </c>
      <c r="S3882" s="10">
        <f t="shared" si="241"/>
        <v>41850.75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2"/>
        <v>5</v>
      </c>
      <c r="O3883" s="6">
        <f t="shared" si="243"/>
        <v>25</v>
      </c>
      <c r="P3883" t="s">
        <v>8272</v>
      </c>
      <c r="Q3883" t="s">
        <v>8314</v>
      </c>
      <c r="R3883" s="10">
        <f t="shared" si="240"/>
        <v>42755.810173611106</v>
      </c>
      <c r="S3883" s="10">
        <f t="shared" si="241"/>
        <v>42785.810173611106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2"/>
        <v>0</v>
      </c>
      <c r="O3884" s="6" t="e">
        <f t="shared" si="243"/>
        <v>#DIV/0!</v>
      </c>
      <c r="P3884" t="s">
        <v>8272</v>
      </c>
      <c r="Q3884" t="s">
        <v>8314</v>
      </c>
      <c r="R3884" s="10">
        <f t="shared" si="240"/>
        <v>42373.77511574074</v>
      </c>
      <c r="S3884" s="10">
        <f t="shared" si="241"/>
        <v>42400.752083333333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2"/>
        <v>0</v>
      </c>
      <c r="O3885" s="6" t="e">
        <f t="shared" si="243"/>
        <v>#DIV/0!</v>
      </c>
      <c r="P3885" t="s">
        <v>8272</v>
      </c>
      <c r="Q3885" t="s">
        <v>8314</v>
      </c>
      <c r="R3885" s="10">
        <f t="shared" si="240"/>
        <v>41854.394317129627</v>
      </c>
      <c r="S3885" s="10">
        <f t="shared" si="241"/>
        <v>41884.394317129627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2"/>
        <v>0</v>
      </c>
      <c r="O3886" s="6" t="e">
        <f t="shared" si="243"/>
        <v>#DIV/0!</v>
      </c>
      <c r="P3886" t="s">
        <v>8272</v>
      </c>
      <c r="Q3886" t="s">
        <v>8314</v>
      </c>
      <c r="R3886" s="10">
        <f t="shared" si="240"/>
        <v>42065.583240740736</v>
      </c>
      <c r="S3886" s="10">
        <f t="shared" si="241"/>
        <v>42090.541574074072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2"/>
        <v>0</v>
      </c>
      <c r="O3887" s="6" t="e">
        <f t="shared" si="243"/>
        <v>#DIV/0!</v>
      </c>
      <c r="P3887" t="s">
        <v>8272</v>
      </c>
      <c r="Q3887" t="s">
        <v>8314</v>
      </c>
      <c r="R3887" s="10">
        <f t="shared" si="240"/>
        <v>42469.742951388886</v>
      </c>
      <c r="S3887" s="10">
        <f t="shared" si="241"/>
        <v>42499.742951388886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2"/>
        <v>0</v>
      </c>
      <c r="O3888" s="6" t="e">
        <f t="shared" si="243"/>
        <v>#DIV/0!</v>
      </c>
      <c r="P3888" t="s">
        <v>8272</v>
      </c>
      <c r="Q3888" t="s">
        <v>8314</v>
      </c>
      <c r="R3888" s="10">
        <f t="shared" si="240"/>
        <v>41954.019699074073</v>
      </c>
      <c r="S3888" s="10">
        <f t="shared" si="241"/>
        <v>41984.019699074073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2"/>
        <v>1.7500000000000002</v>
      </c>
      <c r="O3889" s="6">
        <f t="shared" si="243"/>
        <v>17.5</v>
      </c>
      <c r="P3889" t="s">
        <v>8272</v>
      </c>
      <c r="Q3889" t="s">
        <v>8314</v>
      </c>
      <c r="R3889" s="10">
        <f t="shared" si="240"/>
        <v>42079.649641203701</v>
      </c>
      <c r="S3889" s="10">
        <f t="shared" si="241"/>
        <v>42125.708333333336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2"/>
        <v>27.1</v>
      </c>
      <c r="O3890" s="6">
        <f t="shared" si="243"/>
        <v>38.714285714285715</v>
      </c>
      <c r="P3890" t="s">
        <v>8272</v>
      </c>
      <c r="Q3890" t="s">
        <v>8273</v>
      </c>
      <c r="R3890" s="10">
        <f t="shared" si="240"/>
        <v>42762.337476851848</v>
      </c>
      <c r="S3890" s="10">
        <f t="shared" si="241"/>
        <v>42792.337476851848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2"/>
        <v>1.4749999999999999</v>
      </c>
      <c r="O3891" s="6">
        <f t="shared" si="243"/>
        <v>13.111111111111111</v>
      </c>
      <c r="P3891" t="s">
        <v>8272</v>
      </c>
      <c r="Q3891" t="s">
        <v>8273</v>
      </c>
      <c r="R3891" s="10">
        <f t="shared" si="240"/>
        <v>41976.796643518515</v>
      </c>
      <c r="S3891" s="10">
        <f t="shared" si="241"/>
        <v>42008.768055555549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2"/>
        <v>16.826666666666668</v>
      </c>
      <c r="O3892" s="6">
        <f t="shared" si="243"/>
        <v>315.5</v>
      </c>
      <c r="P3892" t="s">
        <v>8272</v>
      </c>
      <c r="Q3892" t="s">
        <v>8273</v>
      </c>
      <c r="R3892" s="10">
        <f t="shared" si="240"/>
        <v>42171.55027777778</v>
      </c>
      <c r="S3892" s="10">
        <f t="shared" si="241"/>
        <v>42231.55027777778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2"/>
        <v>32.5</v>
      </c>
      <c r="O3893" s="6">
        <f t="shared" si="243"/>
        <v>37.142857142857146</v>
      </c>
      <c r="P3893" t="s">
        <v>8272</v>
      </c>
      <c r="Q3893" t="s">
        <v>8273</v>
      </c>
      <c r="R3893" s="10">
        <f t="shared" si="240"/>
        <v>42055.924120370364</v>
      </c>
      <c r="S3893" s="10">
        <f t="shared" si="241"/>
        <v>42085.999305555553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2"/>
        <v>0</v>
      </c>
      <c r="O3894" s="6" t="e">
        <f t="shared" si="243"/>
        <v>#DIV/0!</v>
      </c>
      <c r="P3894" t="s">
        <v>8272</v>
      </c>
      <c r="Q3894" t="s">
        <v>8273</v>
      </c>
      <c r="R3894" s="10">
        <f t="shared" si="240"/>
        <v>41867.443946759253</v>
      </c>
      <c r="S3894" s="10">
        <f t="shared" si="241"/>
        <v>41875.083333333328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2"/>
        <v>21.55</v>
      </c>
      <c r="O3895" s="6">
        <f t="shared" si="243"/>
        <v>128.27380952380952</v>
      </c>
      <c r="P3895" t="s">
        <v>8272</v>
      </c>
      <c r="Q3895" t="s">
        <v>8273</v>
      </c>
      <c r="R3895" s="10">
        <f t="shared" si="240"/>
        <v>41779.449537037035</v>
      </c>
      <c r="S3895" s="10">
        <f t="shared" si="241"/>
        <v>41821.041666666664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2"/>
        <v>3.4666666666666663</v>
      </c>
      <c r="O3896" s="6">
        <f t="shared" si="243"/>
        <v>47.272727272727273</v>
      </c>
      <c r="P3896" t="s">
        <v>8272</v>
      </c>
      <c r="Q3896" t="s">
        <v>8273</v>
      </c>
      <c r="R3896" s="10">
        <f t="shared" si="240"/>
        <v>42679.750138888885</v>
      </c>
      <c r="S3896" s="10">
        <f t="shared" si="241"/>
        <v>42709.999305555553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2"/>
        <v>5</v>
      </c>
      <c r="O3897" s="6">
        <f t="shared" si="243"/>
        <v>50</v>
      </c>
      <c r="P3897" t="s">
        <v>8272</v>
      </c>
      <c r="Q3897" t="s">
        <v>8273</v>
      </c>
      <c r="R3897" s="10">
        <f t="shared" si="240"/>
        <v>42032.041875000003</v>
      </c>
      <c r="S3897" s="10">
        <f t="shared" si="241"/>
        <v>42063.041875000003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2"/>
        <v>10.625</v>
      </c>
      <c r="O3898" s="6">
        <f t="shared" si="243"/>
        <v>42.5</v>
      </c>
      <c r="P3898" t="s">
        <v>8272</v>
      </c>
      <c r="Q3898" t="s">
        <v>8273</v>
      </c>
      <c r="R3898" s="10">
        <f t="shared" si="240"/>
        <v>41792.983541666668</v>
      </c>
      <c r="S3898" s="10">
        <f t="shared" si="241"/>
        <v>41806.983541666668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2"/>
        <v>17.599999999999998</v>
      </c>
      <c r="O3899" s="6">
        <f t="shared" si="243"/>
        <v>44</v>
      </c>
      <c r="P3899" t="s">
        <v>8272</v>
      </c>
      <c r="Q3899" t="s">
        <v>8273</v>
      </c>
      <c r="R3899" s="10">
        <f t="shared" si="240"/>
        <v>41982.665312499994</v>
      </c>
      <c r="S3899" s="10">
        <f t="shared" si="241"/>
        <v>42012.665312499994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2"/>
        <v>32.56</v>
      </c>
      <c r="O3900" s="6">
        <f t="shared" si="243"/>
        <v>50.875</v>
      </c>
      <c r="P3900" t="s">
        <v>8272</v>
      </c>
      <c r="Q3900" t="s">
        <v>8273</v>
      </c>
      <c r="R3900" s="10">
        <f t="shared" si="240"/>
        <v>42193.273958333331</v>
      </c>
      <c r="S3900" s="10">
        <f t="shared" si="241"/>
        <v>42233.458333333336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2"/>
        <v>1.25</v>
      </c>
      <c r="O3901" s="6">
        <f t="shared" si="243"/>
        <v>62.5</v>
      </c>
      <c r="P3901" t="s">
        <v>8272</v>
      </c>
      <c r="Q3901" t="s">
        <v>8273</v>
      </c>
      <c r="R3901" s="10">
        <f t="shared" si="240"/>
        <v>41843.566678240742</v>
      </c>
      <c r="S3901" s="10">
        <f t="shared" si="241"/>
        <v>41863.566678240742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2"/>
        <v>5.4</v>
      </c>
      <c r="O3902" s="6">
        <f t="shared" si="243"/>
        <v>27</v>
      </c>
      <c r="P3902" t="s">
        <v>8272</v>
      </c>
      <c r="Q3902" t="s">
        <v>8273</v>
      </c>
      <c r="R3902" s="10">
        <f t="shared" si="240"/>
        <v>42135.884155092594</v>
      </c>
      <c r="S3902" s="10">
        <f t="shared" si="241"/>
        <v>42165.884155092594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2"/>
        <v>0.83333333333333337</v>
      </c>
      <c r="O3903" s="6">
        <f t="shared" si="243"/>
        <v>25</v>
      </c>
      <c r="P3903" t="s">
        <v>8272</v>
      </c>
      <c r="Q3903" t="s">
        <v>8273</v>
      </c>
      <c r="R3903" s="10">
        <f t="shared" si="240"/>
        <v>42317.618043981478</v>
      </c>
      <c r="S3903" s="10">
        <f t="shared" si="241"/>
        <v>42357.618043981478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2"/>
        <v>48.833333333333336</v>
      </c>
      <c r="O3904" s="6">
        <f t="shared" si="243"/>
        <v>47.258064516129032</v>
      </c>
      <c r="P3904" t="s">
        <v>8272</v>
      </c>
      <c r="Q3904" t="s">
        <v>8273</v>
      </c>
      <c r="R3904" s="10">
        <f t="shared" si="240"/>
        <v>42663.259745370371</v>
      </c>
      <c r="S3904" s="10">
        <f t="shared" si="241"/>
        <v>42688.301412037035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2"/>
        <v>0</v>
      </c>
      <c r="O3905" s="6" t="e">
        <f t="shared" si="243"/>
        <v>#DIV/0!</v>
      </c>
      <c r="P3905" t="s">
        <v>8272</v>
      </c>
      <c r="Q3905" t="s">
        <v>8273</v>
      </c>
      <c r="R3905" s="10">
        <f t="shared" si="240"/>
        <v>42185.802835648145</v>
      </c>
      <c r="S3905" s="10">
        <f t="shared" si="241"/>
        <v>42230.609722222223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2"/>
        <v>0.03</v>
      </c>
      <c r="O3906" s="6">
        <f t="shared" si="243"/>
        <v>1.5</v>
      </c>
      <c r="P3906" t="s">
        <v>8272</v>
      </c>
      <c r="Q3906" t="s">
        <v>8273</v>
      </c>
      <c r="R3906" s="10">
        <f t="shared" ref="R3906:R3969" si="244">(J3906/86400)+25569+(-5/24)</f>
        <v>42095.020833333336</v>
      </c>
      <c r="S3906" s="10">
        <f t="shared" ref="S3906:S3969" si="245">(I3906/86400)+25569+(-5/24)</f>
        <v>42109.00277777778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6">E3907/D3907*100</f>
        <v>11.533333333333333</v>
      </c>
      <c r="O3907" s="6">
        <f t="shared" ref="O3907:O3970" si="247">E3907/L3907</f>
        <v>24.714285714285715</v>
      </c>
      <c r="P3907" t="s">
        <v>8272</v>
      </c>
      <c r="Q3907" t="s">
        <v>8273</v>
      </c>
      <c r="R3907" s="10">
        <f t="shared" si="244"/>
        <v>42124.415543981479</v>
      </c>
      <c r="S3907" s="10">
        <f t="shared" si="245"/>
        <v>42166.749999999993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6"/>
        <v>67.333333333333329</v>
      </c>
      <c r="O3908" s="6">
        <f t="shared" si="247"/>
        <v>63.125</v>
      </c>
      <c r="P3908" t="s">
        <v>8272</v>
      </c>
      <c r="Q3908" t="s">
        <v>8273</v>
      </c>
      <c r="R3908" s="10">
        <f t="shared" si="244"/>
        <v>42143.709409722222</v>
      </c>
      <c r="S3908" s="10">
        <f t="shared" si="245"/>
        <v>42181.350694444445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6"/>
        <v>15.299999999999999</v>
      </c>
      <c r="O3909" s="6">
        <f t="shared" si="247"/>
        <v>38.25</v>
      </c>
      <c r="P3909" t="s">
        <v>8272</v>
      </c>
      <c r="Q3909" t="s">
        <v>8273</v>
      </c>
      <c r="R3909" s="10">
        <f t="shared" si="244"/>
        <v>41906.611180555556</v>
      </c>
      <c r="S3909" s="10">
        <f t="shared" si="245"/>
        <v>41938.630555555552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6"/>
        <v>8.6666666666666679</v>
      </c>
      <c r="O3910" s="6">
        <f t="shared" si="247"/>
        <v>16.25</v>
      </c>
      <c r="P3910" t="s">
        <v>8272</v>
      </c>
      <c r="Q3910" t="s">
        <v>8273</v>
      </c>
      <c r="R3910" s="10">
        <f t="shared" si="244"/>
        <v>41833.927037037036</v>
      </c>
      <c r="S3910" s="10">
        <f t="shared" si="245"/>
        <v>41848.927037037036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6"/>
        <v>0.22499999999999998</v>
      </c>
      <c r="O3911" s="6">
        <f t="shared" si="247"/>
        <v>33.75</v>
      </c>
      <c r="P3911" t="s">
        <v>8272</v>
      </c>
      <c r="Q3911" t="s">
        <v>8273</v>
      </c>
      <c r="R3911" s="10">
        <f t="shared" si="244"/>
        <v>41863.150949074072</v>
      </c>
      <c r="S3911" s="10">
        <f t="shared" si="245"/>
        <v>41893.150949074072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6"/>
        <v>3.0833333333333335</v>
      </c>
      <c r="O3912" s="6">
        <f t="shared" si="247"/>
        <v>61.666666666666664</v>
      </c>
      <c r="P3912" t="s">
        <v>8272</v>
      </c>
      <c r="Q3912" t="s">
        <v>8273</v>
      </c>
      <c r="R3912" s="10">
        <f t="shared" si="244"/>
        <v>42224.548576388886</v>
      </c>
      <c r="S3912" s="10">
        <f t="shared" si="245"/>
        <v>42254.548576388886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6"/>
        <v>37.412500000000001</v>
      </c>
      <c r="O3913" s="6">
        <f t="shared" si="247"/>
        <v>83.138888888888886</v>
      </c>
      <c r="P3913" t="s">
        <v>8272</v>
      </c>
      <c r="Q3913" t="s">
        <v>8273</v>
      </c>
      <c r="R3913" s="10">
        <f t="shared" si="244"/>
        <v>41939.603900462964</v>
      </c>
      <c r="S3913" s="10">
        <f t="shared" si="245"/>
        <v>41969.645567129628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6"/>
        <v>6.6666666666666671E-3</v>
      </c>
      <c r="O3914" s="6">
        <f t="shared" si="247"/>
        <v>1</v>
      </c>
      <c r="P3914" t="s">
        <v>8272</v>
      </c>
      <c r="Q3914" t="s">
        <v>8273</v>
      </c>
      <c r="R3914" s="10">
        <f t="shared" si="244"/>
        <v>42059.061689814807</v>
      </c>
      <c r="S3914" s="10">
        <f t="shared" si="245"/>
        <v>42118.982638888883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6"/>
        <v>10</v>
      </c>
      <c r="O3915" s="6">
        <f t="shared" si="247"/>
        <v>142.85714285714286</v>
      </c>
      <c r="P3915" t="s">
        <v>8272</v>
      </c>
      <c r="Q3915" t="s">
        <v>8273</v>
      </c>
      <c r="R3915" s="10">
        <f t="shared" si="244"/>
        <v>42308.002881944441</v>
      </c>
      <c r="S3915" s="10">
        <f t="shared" si="245"/>
        <v>42338.044548611106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6"/>
        <v>36.36</v>
      </c>
      <c r="O3916" s="6">
        <f t="shared" si="247"/>
        <v>33.666666666666664</v>
      </c>
      <c r="P3916" t="s">
        <v>8272</v>
      </c>
      <c r="Q3916" t="s">
        <v>8273</v>
      </c>
      <c r="R3916" s="10">
        <f t="shared" si="244"/>
        <v>42114.610601851855</v>
      </c>
      <c r="S3916" s="10">
        <f t="shared" si="245"/>
        <v>42134.749305555553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6"/>
        <v>0.33333333333333337</v>
      </c>
      <c r="O3917" s="6">
        <f t="shared" si="247"/>
        <v>5</v>
      </c>
      <c r="P3917" t="s">
        <v>8272</v>
      </c>
      <c r="Q3917" t="s">
        <v>8273</v>
      </c>
      <c r="R3917" s="10">
        <f t="shared" si="244"/>
        <v>42492.776724537034</v>
      </c>
      <c r="S3917" s="10">
        <f t="shared" si="245"/>
        <v>42522.776724537034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6"/>
        <v>0</v>
      </c>
      <c r="O3918" s="6" t="e">
        <f t="shared" si="247"/>
        <v>#DIV/0!</v>
      </c>
      <c r="P3918" t="s">
        <v>8272</v>
      </c>
      <c r="Q3918" t="s">
        <v>8273</v>
      </c>
      <c r="R3918" s="10">
        <f t="shared" si="244"/>
        <v>42494.263333333329</v>
      </c>
      <c r="S3918" s="10">
        <f t="shared" si="245"/>
        <v>42524.263333333329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6"/>
        <v>0.2857142857142857</v>
      </c>
      <c r="O3919" s="6">
        <f t="shared" si="247"/>
        <v>10</v>
      </c>
      <c r="P3919" t="s">
        <v>8272</v>
      </c>
      <c r="Q3919" t="s">
        <v>8273</v>
      </c>
      <c r="R3919" s="10">
        <f t="shared" si="244"/>
        <v>41863.318993055553</v>
      </c>
      <c r="S3919" s="10">
        <f t="shared" si="245"/>
        <v>41893.318993055553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6"/>
        <v>0.2</v>
      </c>
      <c r="O3920" s="6">
        <f t="shared" si="247"/>
        <v>40</v>
      </c>
      <c r="P3920" t="s">
        <v>8272</v>
      </c>
      <c r="Q3920" t="s">
        <v>8273</v>
      </c>
      <c r="R3920" s="10">
        <f t="shared" si="244"/>
        <v>41843.456284722219</v>
      </c>
      <c r="S3920" s="10">
        <f t="shared" si="245"/>
        <v>41855.458333333328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6"/>
        <v>1.7999999999999998</v>
      </c>
      <c r="O3921" s="6">
        <f t="shared" si="247"/>
        <v>30</v>
      </c>
      <c r="P3921" t="s">
        <v>8272</v>
      </c>
      <c r="Q3921" t="s">
        <v>8273</v>
      </c>
      <c r="R3921" s="10">
        <f t="shared" si="244"/>
        <v>42358.476539351854</v>
      </c>
      <c r="S3921" s="10">
        <f t="shared" si="245"/>
        <v>42386.791666666664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6"/>
        <v>5.4</v>
      </c>
      <c r="O3922" s="6">
        <f t="shared" si="247"/>
        <v>45</v>
      </c>
      <c r="P3922" t="s">
        <v>8272</v>
      </c>
      <c r="Q3922" t="s">
        <v>8273</v>
      </c>
      <c r="R3922" s="10">
        <f t="shared" si="244"/>
        <v>42657.178935185184</v>
      </c>
      <c r="S3922" s="10">
        <f t="shared" si="245"/>
        <v>42687.220601851848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6"/>
        <v>0</v>
      </c>
      <c r="O3923" s="6" t="e">
        <f t="shared" si="247"/>
        <v>#DIV/0!</v>
      </c>
      <c r="P3923" t="s">
        <v>8272</v>
      </c>
      <c r="Q3923" t="s">
        <v>8273</v>
      </c>
      <c r="R3923" s="10">
        <f t="shared" si="244"/>
        <v>41926.333969907406</v>
      </c>
      <c r="S3923" s="10">
        <f t="shared" si="245"/>
        <v>41938.541666666664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6"/>
        <v>8.1333333333333329</v>
      </c>
      <c r="O3924" s="6">
        <f t="shared" si="247"/>
        <v>10.166666666666666</v>
      </c>
      <c r="P3924" t="s">
        <v>8272</v>
      </c>
      <c r="Q3924" t="s">
        <v>8273</v>
      </c>
      <c r="R3924" s="10">
        <f t="shared" si="244"/>
        <v>42020.560300925928</v>
      </c>
      <c r="S3924" s="10">
        <f t="shared" si="245"/>
        <v>42065.749999999993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6"/>
        <v>12.034782608695652</v>
      </c>
      <c r="O3925" s="6">
        <f t="shared" si="247"/>
        <v>81.411764705882348</v>
      </c>
      <c r="P3925" t="s">
        <v>8272</v>
      </c>
      <c r="Q3925" t="s">
        <v>8273</v>
      </c>
      <c r="R3925" s="10">
        <f t="shared" si="244"/>
        <v>42075.771655092591</v>
      </c>
      <c r="S3925" s="10">
        <f t="shared" si="245"/>
        <v>42103.771655092591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6"/>
        <v>15.266666666666667</v>
      </c>
      <c r="O3926" s="6">
        <f t="shared" si="247"/>
        <v>57.25</v>
      </c>
      <c r="P3926" t="s">
        <v>8272</v>
      </c>
      <c r="Q3926" t="s">
        <v>8273</v>
      </c>
      <c r="R3926" s="10">
        <f t="shared" si="244"/>
        <v>41786.751412037032</v>
      </c>
      <c r="S3926" s="10">
        <f t="shared" si="245"/>
        <v>41816.751412037032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6"/>
        <v>10</v>
      </c>
      <c r="O3927" s="6">
        <f t="shared" si="247"/>
        <v>5</v>
      </c>
      <c r="P3927" t="s">
        <v>8272</v>
      </c>
      <c r="Q3927" t="s">
        <v>8273</v>
      </c>
      <c r="R3927" s="10">
        <f t="shared" si="244"/>
        <v>41820.662488425922</v>
      </c>
      <c r="S3927" s="10">
        <f t="shared" si="245"/>
        <v>41850.662488425922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6"/>
        <v>0.3</v>
      </c>
      <c r="O3928" s="6">
        <f t="shared" si="247"/>
        <v>15</v>
      </c>
      <c r="P3928" t="s">
        <v>8272</v>
      </c>
      <c r="Q3928" t="s">
        <v>8273</v>
      </c>
      <c r="R3928" s="10">
        <f t="shared" si="244"/>
        <v>41969.876712962963</v>
      </c>
      <c r="S3928" s="10">
        <f t="shared" si="245"/>
        <v>41999.876712962963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6"/>
        <v>1</v>
      </c>
      <c r="O3929" s="6">
        <f t="shared" si="247"/>
        <v>12.5</v>
      </c>
      <c r="P3929" t="s">
        <v>8272</v>
      </c>
      <c r="Q3929" t="s">
        <v>8273</v>
      </c>
      <c r="R3929" s="10">
        <f t="shared" si="244"/>
        <v>41830.059074074074</v>
      </c>
      <c r="S3929" s="10">
        <f t="shared" si="245"/>
        <v>41860.059074074074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6"/>
        <v>13.020000000000001</v>
      </c>
      <c r="O3930" s="6">
        <f t="shared" si="247"/>
        <v>93</v>
      </c>
      <c r="P3930" t="s">
        <v>8272</v>
      </c>
      <c r="Q3930" t="s">
        <v>8273</v>
      </c>
      <c r="R3930" s="10">
        <f t="shared" si="244"/>
        <v>42265.474849537037</v>
      </c>
      <c r="S3930" s="10">
        <f t="shared" si="245"/>
        <v>42292.999305555553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6"/>
        <v>2.2650000000000001</v>
      </c>
      <c r="O3931" s="6">
        <f t="shared" si="247"/>
        <v>32.357142857142854</v>
      </c>
      <c r="P3931" t="s">
        <v>8272</v>
      </c>
      <c r="Q3931" t="s">
        <v>8273</v>
      </c>
      <c r="R3931" s="10">
        <f t="shared" si="244"/>
        <v>42601.618807870364</v>
      </c>
      <c r="S3931" s="10">
        <f t="shared" si="245"/>
        <v>42631.618807870364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6"/>
        <v>0</v>
      </c>
      <c r="O3932" s="6" t="e">
        <f t="shared" si="247"/>
        <v>#DIV/0!</v>
      </c>
      <c r="P3932" t="s">
        <v>8272</v>
      </c>
      <c r="Q3932" t="s">
        <v>8273</v>
      </c>
      <c r="R3932" s="10">
        <f t="shared" si="244"/>
        <v>42433.13041666666</v>
      </c>
      <c r="S3932" s="10">
        <f t="shared" si="245"/>
        <v>42461.041666666664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6"/>
        <v>0</v>
      </c>
      <c r="O3933" s="6" t="e">
        <f t="shared" si="247"/>
        <v>#DIV/0!</v>
      </c>
      <c r="P3933" t="s">
        <v>8272</v>
      </c>
      <c r="Q3933" t="s">
        <v>8273</v>
      </c>
      <c r="R3933" s="10">
        <f t="shared" si="244"/>
        <v>42227.943368055552</v>
      </c>
      <c r="S3933" s="10">
        <f t="shared" si="245"/>
        <v>42252.943368055552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6"/>
        <v>8.3333333333333332E-3</v>
      </c>
      <c r="O3934" s="6">
        <f t="shared" si="247"/>
        <v>1</v>
      </c>
      <c r="P3934" t="s">
        <v>8272</v>
      </c>
      <c r="Q3934" t="s">
        <v>8273</v>
      </c>
      <c r="R3934" s="10">
        <f t="shared" si="244"/>
        <v>42414.960231481477</v>
      </c>
      <c r="S3934" s="10">
        <f t="shared" si="245"/>
        <v>42444.918564814812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6"/>
        <v>15.742857142857142</v>
      </c>
      <c r="O3935" s="6">
        <f t="shared" si="247"/>
        <v>91.833333333333329</v>
      </c>
      <c r="P3935" t="s">
        <v>8272</v>
      </c>
      <c r="Q3935" t="s">
        <v>8273</v>
      </c>
      <c r="R3935" s="10">
        <f t="shared" si="244"/>
        <v>42538.759976851848</v>
      </c>
      <c r="S3935" s="10">
        <f t="shared" si="245"/>
        <v>42567.821527777771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6"/>
        <v>11</v>
      </c>
      <c r="O3936" s="6">
        <f t="shared" si="247"/>
        <v>45.833333333333336</v>
      </c>
      <c r="P3936" t="s">
        <v>8272</v>
      </c>
      <c r="Q3936" t="s">
        <v>8273</v>
      </c>
      <c r="R3936" s="10">
        <f t="shared" si="244"/>
        <v>42233.463414351849</v>
      </c>
      <c r="S3936" s="10">
        <f t="shared" si="245"/>
        <v>42278.333333333336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6"/>
        <v>43.833333333333336</v>
      </c>
      <c r="O3937" s="6">
        <f t="shared" si="247"/>
        <v>57.173913043478258</v>
      </c>
      <c r="P3937" t="s">
        <v>8272</v>
      </c>
      <c r="Q3937" t="s">
        <v>8273</v>
      </c>
      <c r="R3937" s="10">
        <f t="shared" si="244"/>
        <v>42221.448449074072</v>
      </c>
      <c r="S3937" s="10">
        <f t="shared" si="245"/>
        <v>42281.448449074072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6"/>
        <v>0</v>
      </c>
      <c r="O3938" s="6" t="e">
        <f t="shared" si="247"/>
        <v>#DIV/0!</v>
      </c>
      <c r="P3938" t="s">
        <v>8272</v>
      </c>
      <c r="Q3938" t="s">
        <v>8273</v>
      </c>
      <c r="R3938" s="10">
        <f t="shared" si="244"/>
        <v>42675.054629629631</v>
      </c>
      <c r="S3938" s="10">
        <f t="shared" si="245"/>
        <v>42705.096296296295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6"/>
        <v>86.135181975736558</v>
      </c>
      <c r="O3939" s="6">
        <f t="shared" si="247"/>
        <v>248.5</v>
      </c>
      <c r="P3939" t="s">
        <v>8272</v>
      </c>
      <c r="Q3939" t="s">
        <v>8273</v>
      </c>
      <c r="R3939" s="10">
        <f t="shared" si="244"/>
        <v>42534.423148148147</v>
      </c>
      <c r="S3939" s="10">
        <f t="shared" si="245"/>
        <v>42562.423148148147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6"/>
        <v>12.196620583717358</v>
      </c>
      <c r="O3940" s="6">
        <f t="shared" si="247"/>
        <v>79.400000000000006</v>
      </c>
      <c r="P3940" t="s">
        <v>8272</v>
      </c>
      <c r="Q3940" t="s">
        <v>8273</v>
      </c>
      <c r="R3940" s="10">
        <f t="shared" si="244"/>
        <v>42151.697384259256</v>
      </c>
      <c r="S3940" s="10">
        <f t="shared" si="245"/>
        <v>42182.697384259256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6"/>
        <v>0.1</v>
      </c>
      <c r="O3941" s="6">
        <f t="shared" si="247"/>
        <v>5</v>
      </c>
      <c r="P3941" t="s">
        <v>8272</v>
      </c>
      <c r="Q3941" t="s">
        <v>8273</v>
      </c>
      <c r="R3941" s="10">
        <f t="shared" si="244"/>
        <v>41915.191886574074</v>
      </c>
      <c r="S3941" s="10">
        <f t="shared" si="245"/>
        <v>41918.979166666664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6"/>
        <v>0.22</v>
      </c>
      <c r="O3942" s="6">
        <f t="shared" si="247"/>
        <v>5.5</v>
      </c>
      <c r="P3942" t="s">
        <v>8272</v>
      </c>
      <c r="Q3942" t="s">
        <v>8273</v>
      </c>
      <c r="R3942" s="10">
        <f t="shared" si="244"/>
        <v>41961.284155092588</v>
      </c>
      <c r="S3942" s="10">
        <f t="shared" si="245"/>
        <v>42006.284155092588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6"/>
        <v>0.90909090909090906</v>
      </c>
      <c r="O3943" s="6">
        <f t="shared" si="247"/>
        <v>25</v>
      </c>
      <c r="P3943" t="s">
        <v>8272</v>
      </c>
      <c r="Q3943" t="s">
        <v>8273</v>
      </c>
      <c r="R3943" s="10">
        <f t="shared" si="244"/>
        <v>41940.378900462958</v>
      </c>
      <c r="S3943" s="10">
        <f t="shared" si="245"/>
        <v>41967.833333333336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6"/>
        <v>0</v>
      </c>
      <c r="O3944" s="6" t="e">
        <f t="shared" si="247"/>
        <v>#DIV/0!</v>
      </c>
      <c r="P3944" t="s">
        <v>8272</v>
      </c>
      <c r="Q3944" t="s">
        <v>8273</v>
      </c>
      <c r="R3944" s="10">
        <f t="shared" si="244"/>
        <v>42111.695763888885</v>
      </c>
      <c r="S3944" s="10">
        <f t="shared" si="245"/>
        <v>42171.695763888885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6"/>
        <v>35.64</v>
      </c>
      <c r="O3945" s="6">
        <f t="shared" si="247"/>
        <v>137.07692307692307</v>
      </c>
      <c r="P3945" t="s">
        <v>8272</v>
      </c>
      <c r="Q3945" t="s">
        <v>8273</v>
      </c>
      <c r="R3945" s="10">
        <f t="shared" si="244"/>
        <v>42279.570231481477</v>
      </c>
      <c r="S3945" s="10">
        <f t="shared" si="245"/>
        <v>42310.493055555555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6"/>
        <v>0</v>
      </c>
      <c r="O3946" s="6" t="e">
        <f t="shared" si="247"/>
        <v>#DIV/0!</v>
      </c>
      <c r="P3946" t="s">
        <v>8272</v>
      </c>
      <c r="Q3946" t="s">
        <v>8273</v>
      </c>
      <c r="R3946" s="10">
        <f t="shared" si="244"/>
        <v>42213.454571759255</v>
      </c>
      <c r="S3946" s="10">
        <f t="shared" si="245"/>
        <v>42243.454571759255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6"/>
        <v>0.25</v>
      </c>
      <c r="O3947" s="6">
        <f t="shared" si="247"/>
        <v>5</v>
      </c>
      <c r="P3947" t="s">
        <v>8272</v>
      </c>
      <c r="Q3947" t="s">
        <v>8273</v>
      </c>
      <c r="R3947" s="10">
        <f t="shared" si="244"/>
        <v>42109.593379629623</v>
      </c>
      <c r="S3947" s="10">
        <f t="shared" si="245"/>
        <v>42139.593379629623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6"/>
        <v>3.25</v>
      </c>
      <c r="O3948" s="6">
        <f t="shared" si="247"/>
        <v>39</v>
      </c>
      <c r="P3948" t="s">
        <v>8272</v>
      </c>
      <c r="Q3948" t="s">
        <v>8273</v>
      </c>
      <c r="R3948" s="10">
        <f t="shared" si="244"/>
        <v>42031.625254629624</v>
      </c>
      <c r="S3948" s="10">
        <f t="shared" si="245"/>
        <v>42063.124999999993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6"/>
        <v>3.3666666666666663</v>
      </c>
      <c r="O3949" s="6">
        <f t="shared" si="247"/>
        <v>50.5</v>
      </c>
      <c r="P3949" t="s">
        <v>8272</v>
      </c>
      <c r="Q3949" t="s">
        <v>8273</v>
      </c>
      <c r="R3949" s="10">
        <f t="shared" si="244"/>
        <v>42614.934537037036</v>
      </c>
      <c r="S3949" s="10">
        <f t="shared" si="245"/>
        <v>42644.934537037036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6"/>
        <v>0</v>
      </c>
      <c r="O3950" s="6" t="e">
        <f t="shared" si="247"/>
        <v>#DIV/0!</v>
      </c>
      <c r="P3950" t="s">
        <v>8272</v>
      </c>
      <c r="Q3950" t="s">
        <v>8273</v>
      </c>
      <c r="R3950" s="10">
        <f t="shared" si="244"/>
        <v>41829.117164351854</v>
      </c>
      <c r="S3950" s="10">
        <f t="shared" si="245"/>
        <v>41889.117164351854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6"/>
        <v>15.770000000000001</v>
      </c>
      <c r="O3951" s="6">
        <f t="shared" si="247"/>
        <v>49.28125</v>
      </c>
      <c r="P3951" t="s">
        <v>8272</v>
      </c>
      <c r="Q3951" t="s">
        <v>8273</v>
      </c>
      <c r="R3951" s="10">
        <f t="shared" si="244"/>
        <v>42015.912280092591</v>
      </c>
      <c r="S3951" s="10">
        <f t="shared" si="245"/>
        <v>42045.912280092591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6"/>
        <v>0.625</v>
      </c>
      <c r="O3952" s="6">
        <f t="shared" si="247"/>
        <v>25</v>
      </c>
      <c r="P3952" t="s">
        <v>8272</v>
      </c>
      <c r="Q3952" t="s">
        <v>8273</v>
      </c>
      <c r="R3952" s="10">
        <f t="shared" si="244"/>
        <v>42439.493981481479</v>
      </c>
      <c r="S3952" s="10">
        <f t="shared" si="245"/>
        <v>42468.565972222219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6"/>
        <v>5.0000000000000001E-4</v>
      </c>
      <c r="O3953" s="6">
        <f t="shared" si="247"/>
        <v>1</v>
      </c>
      <c r="P3953" t="s">
        <v>8272</v>
      </c>
      <c r="Q3953" t="s">
        <v>8273</v>
      </c>
      <c r="R3953" s="10">
        <f t="shared" si="244"/>
        <v>42433.617384259262</v>
      </c>
      <c r="S3953" s="10">
        <f t="shared" si="245"/>
        <v>42493.57571759259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6"/>
        <v>9.6153846153846159E-2</v>
      </c>
      <c r="O3954" s="6">
        <f t="shared" si="247"/>
        <v>25</v>
      </c>
      <c r="P3954" t="s">
        <v>8272</v>
      </c>
      <c r="Q3954" t="s">
        <v>8273</v>
      </c>
      <c r="R3954" s="10">
        <f t="shared" si="244"/>
        <v>42243.582060185181</v>
      </c>
      <c r="S3954" s="10">
        <f t="shared" si="245"/>
        <v>42303.582060185181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6"/>
        <v>0</v>
      </c>
      <c r="O3955" s="6" t="e">
        <f t="shared" si="247"/>
        <v>#DIV/0!</v>
      </c>
      <c r="P3955" t="s">
        <v>8272</v>
      </c>
      <c r="Q3955" t="s">
        <v>8273</v>
      </c>
      <c r="R3955" s="10">
        <f t="shared" si="244"/>
        <v>42549.840115740742</v>
      </c>
      <c r="S3955" s="10">
        <f t="shared" si="245"/>
        <v>42580.770138888889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6"/>
        <v>0</v>
      </c>
      <c r="O3956" s="6" t="e">
        <f t="shared" si="247"/>
        <v>#DIV/0!</v>
      </c>
      <c r="P3956" t="s">
        <v>8272</v>
      </c>
      <c r="Q3956" t="s">
        <v>8273</v>
      </c>
      <c r="R3956" s="10">
        <f t="shared" si="244"/>
        <v>41774.442870370367</v>
      </c>
      <c r="S3956" s="10">
        <f t="shared" si="245"/>
        <v>41834.442870370367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6"/>
        <v>24.285714285714285</v>
      </c>
      <c r="O3957" s="6">
        <f t="shared" si="247"/>
        <v>53.125</v>
      </c>
      <c r="P3957" t="s">
        <v>8272</v>
      </c>
      <c r="Q3957" t="s">
        <v>8273</v>
      </c>
      <c r="R3957" s="10">
        <f t="shared" si="244"/>
        <v>42306.640520833331</v>
      </c>
      <c r="S3957" s="10">
        <f t="shared" si="245"/>
        <v>42336.682187499995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6"/>
        <v>0</v>
      </c>
      <c r="O3958" s="6" t="e">
        <f t="shared" si="247"/>
        <v>#DIV/0!</v>
      </c>
      <c r="P3958" t="s">
        <v>8272</v>
      </c>
      <c r="Q3958" t="s">
        <v>8273</v>
      </c>
      <c r="R3958" s="10">
        <f t="shared" si="244"/>
        <v>42457.723692129628</v>
      </c>
      <c r="S3958" s="10">
        <f t="shared" si="245"/>
        <v>42484.805555555555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6"/>
        <v>2.5000000000000001E-2</v>
      </c>
      <c r="O3959" s="6">
        <f t="shared" si="247"/>
        <v>7</v>
      </c>
      <c r="P3959" t="s">
        <v>8272</v>
      </c>
      <c r="Q3959" t="s">
        <v>8273</v>
      </c>
      <c r="R3959" s="10">
        <f t="shared" si="244"/>
        <v>42513.76798611111</v>
      </c>
      <c r="S3959" s="10">
        <f t="shared" si="245"/>
        <v>42559.76798611111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6"/>
        <v>32.049999999999997</v>
      </c>
      <c r="O3960" s="6">
        <f t="shared" si="247"/>
        <v>40.0625</v>
      </c>
      <c r="P3960" t="s">
        <v>8272</v>
      </c>
      <c r="Q3960" t="s">
        <v>8273</v>
      </c>
      <c r="R3960" s="10">
        <f t="shared" si="244"/>
        <v>41816.742037037031</v>
      </c>
      <c r="S3960" s="10">
        <f t="shared" si="245"/>
        <v>41853.375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6"/>
        <v>24.333333333333336</v>
      </c>
      <c r="O3961" s="6">
        <f t="shared" si="247"/>
        <v>24.333333333333332</v>
      </c>
      <c r="P3961" t="s">
        <v>8272</v>
      </c>
      <c r="Q3961" t="s">
        <v>8273</v>
      </c>
      <c r="R3961" s="10">
        <f t="shared" si="244"/>
        <v>41880.580509259256</v>
      </c>
      <c r="S3961" s="10">
        <f t="shared" si="245"/>
        <v>41910.580509259256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6"/>
        <v>1.5</v>
      </c>
      <c r="O3962" s="6">
        <f t="shared" si="247"/>
        <v>11.25</v>
      </c>
      <c r="P3962" t="s">
        <v>8272</v>
      </c>
      <c r="Q3962" t="s">
        <v>8273</v>
      </c>
      <c r="R3962" s="10">
        <f t="shared" si="244"/>
        <v>42342.63722222222</v>
      </c>
      <c r="S3962" s="10">
        <f t="shared" si="245"/>
        <v>42372.63722222222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6"/>
        <v>0.42</v>
      </c>
      <c r="O3963" s="6">
        <f t="shared" si="247"/>
        <v>10.5</v>
      </c>
      <c r="P3963" t="s">
        <v>8272</v>
      </c>
      <c r="Q3963" t="s">
        <v>8273</v>
      </c>
      <c r="R3963" s="10">
        <f t="shared" si="244"/>
        <v>41745.682986111111</v>
      </c>
      <c r="S3963" s="10">
        <f t="shared" si="245"/>
        <v>41767.682986111111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6"/>
        <v>3.214285714285714</v>
      </c>
      <c r="O3964" s="6">
        <f t="shared" si="247"/>
        <v>15</v>
      </c>
      <c r="P3964" t="s">
        <v>8272</v>
      </c>
      <c r="Q3964" t="s">
        <v>8273</v>
      </c>
      <c r="R3964" s="10">
        <f t="shared" si="244"/>
        <v>42311.413124999999</v>
      </c>
      <c r="S3964" s="10">
        <f t="shared" si="245"/>
        <v>42336.413124999999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6"/>
        <v>0</v>
      </c>
      <c r="O3965" s="6" t="e">
        <f t="shared" si="247"/>
        <v>#DIV/0!</v>
      </c>
      <c r="P3965" t="s">
        <v>8272</v>
      </c>
      <c r="Q3965" t="s">
        <v>8273</v>
      </c>
      <c r="R3965" s="10">
        <f t="shared" si="244"/>
        <v>42295.945798611108</v>
      </c>
      <c r="S3965" s="10">
        <f t="shared" si="245"/>
        <v>42325.987465277773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6"/>
        <v>6.3</v>
      </c>
      <c r="O3966" s="6">
        <f t="shared" si="247"/>
        <v>42</v>
      </c>
      <c r="P3966" t="s">
        <v>8272</v>
      </c>
      <c r="Q3966" t="s">
        <v>8273</v>
      </c>
      <c r="R3966" s="10">
        <f t="shared" si="244"/>
        <v>42053.513726851852</v>
      </c>
      <c r="S3966" s="10">
        <f t="shared" si="245"/>
        <v>42113.47206018518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6"/>
        <v>14.249999999999998</v>
      </c>
      <c r="O3967" s="6">
        <f t="shared" si="247"/>
        <v>71.25</v>
      </c>
      <c r="P3967" t="s">
        <v>8272</v>
      </c>
      <c r="Q3967" t="s">
        <v>8273</v>
      </c>
      <c r="R3967" s="10">
        <f t="shared" si="244"/>
        <v>42414.027546296296</v>
      </c>
      <c r="S3967" s="10">
        <f t="shared" si="245"/>
        <v>42473.985879629625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6"/>
        <v>0.6</v>
      </c>
      <c r="O3968" s="6">
        <f t="shared" si="247"/>
        <v>22.5</v>
      </c>
      <c r="P3968" t="s">
        <v>8272</v>
      </c>
      <c r="Q3968" t="s">
        <v>8273</v>
      </c>
      <c r="R3968" s="10">
        <f t="shared" si="244"/>
        <v>41801.503217592588</v>
      </c>
      <c r="S3968" s="10">
        <f t="shared" si="245"/>
        <v>41843.915972222218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6"/>
        <v>24.117647058823529</v>
      </c>
      <c r="O3969" s="6">
        <f t="shared" si="247"/>
        <v>41</v>
      </c>
      <c r="P3969" t="s">
        <v>8272</v>
      </c>
      <c r="Q3969" t="s">
        <v>8273</v>
      </c>
      <c r="R3969" s="10">
        <f t="shared" si="244"/>
        <v>42770.082256944443</v>
      </c>
      <c r="S3969" s="10">
        <f t="shared" si="245"/>
        <v>42800.082256944443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6"/>
        <v>10.54</v>
      </c>
      <c r="O3970" s="6">
        <f t="shared" si="247"/>
        <v>47.909090909090907</v>
      </c>
      <c r="P3970" t="s">
        <v>8272</v>
      </c>
      <c r="Q3970" t="s">
        <v>8273</v>
      </c>
      <c r="R3970" s="10">
        <f t="shared" ref="R3970:R4033" si="248">(J3970/86400)+25569+(-5/24)</f>
        <v>42452.60732638889</v>
      </c>
      <c r="S3970" s="10">
        <f t="shared" ref="S3970:S4033" si="249">(I3970/86400)+25569+(-5/24)</f>
        <v>42512.60732638889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50">E3971/D3971*100</f>
        <v>7.4690265486725664</v>
      </c>
      <c r="O3971" s="6">
        <f t="shared" ref="O3971:O4034" si="251">E3971/L3971</f>
        <v>35.166666666666664</v>
      </c>
      <c r="P3971" t="s">
        <v>8272</v>
      </c>
      <c r="Q3971" t="s">
        <v>8273</v>
      </c>
      <c r="R3971" s="10">
        <f t="shared" si="248"/>
        <v>42601.646365740737</v>
      </c>
      <c r="S3971" s="10">
        <f t="shared" si="249"/>
        <v>42610.954861111109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50"/>
        <v>7.3333333333333334E-2</v>
      </c>
      <c r="O3972" s="6">
        <f t="shared" si="251"/>
        <v>5.5</v>
      </c>
      <c r="P3972" t="s">
        <v>8272</v>
      </c>
      <c r="Q3972" t="s">
        <v>8273</v>
      </c>
      <c r="R3972" s="10">
        <f t="shared" si="248"/>
        <v>42447.655219907407</v>
      </c>
      <c r="S3972" s="10">
        <f t="shared" si="249"/>
        <v>42477.655219907407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50"/>
        <v>0.97142857142857131</v>
      </c>
      <c r="O3973" s="6">
        <f t="shared" si="251"/>
        <v>22.666666666666668</v>
      </c>
      <c r="P3973" t="s">
        <v>8272</v>
      </c>
      <c r="Q3973" t="s">
        <v>8273</v>
      </c>
      <c r="R3973" s="10">
        <f t="shared" si="248"/>
        <v>41811.327847222223</v>
      </c>
      <c r="S3973" s="10">
        <f t="shared" si="249"/>
        <v>41841.327847222223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50"/>
        <v>21.099999999999998</v>
      </c>
      <c r="O3974" s="6">
        <f t="shared" si="251"/>
        <v>26.375</v>
      </c>
      <c r="P3974" t="s">
        <v>8272</v>
      </c>
      <c r="Q3974" t="s">
        <v>8273</v>
      </c>
      <c r="R3974" s="10">
        <f t="shared" si="248"/>
        <v>41980.859189814808</v>
      </c>
      <c r="S3974" s="10">
        <f t="shared" si="249"/>
        <v>42040.859189814808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50"/>
        <v>78.100000000000009</v>
      </c>
      <c r="O3975" s="6">
        <f t="shared" si="251"/>
        <v>105.54054054054055</v>
      </c>
      <c r="P3975" t="s">
        <v>8272</v>
      </c>
      <c r="Q3975" t="s">
        <v>8273</v>
      </c>
      <c r="R3975" s="10">
        <f t="shared" si="248"/>
        <v>42469.475810185184</v>
      </c>
      <c r="S3975" s="10">
        <f t="shared" si="249"/>
        <v>42498.958333333336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50"/>
        <v>32</v>
      </c>
      <c r="O3976" s="6">
        <f t="shared" si="251"/>
        <v>29.09090909090909</v>
      </c>
      <c r="P3976" t="s">
        <v>8272</v>
      </c>
      <c r="Q3976" t="s">
        <v>8273</v>
      </c>
      <c r="R3976" s="10">
        <f t="shared" si="248"/>
        <v>42493.338518518511</v>
      </c>
      <c r="S3976" s="10">
        <f t="shared" si="249"/>
        <v>42523.338518518511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50"/>
        <v>0</v>
      </c>
      <c r="O3977" s="6" t="e">
        <f t="shared" si="251"/>
        <v>#DIV/0!</v>
      </c>
      <c r="P3977" t="s">
        <v>8272</v>
      </c>
      <c r="Q3977" t="s">
        <v>8273</v>
      </c>
      <c r="R3977" s="10">
        <f t="shared" si="248"/>
        <v>42534.658541666664</v>
      </c>
      <c r="S3977" s="10">
        <f t="shared" si="249"/>
        <v>42564.658541666664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50"/>
        <v>47.692307692307693</v>
      </c>
      <c r="O3978" s="6">
        <f t="shared" si="251"/>
        <v>62</v>
      </c>
      <c r="P3978" t="s">
        <v>8272</v>
      </c>
      <c r="Q3978" t="s">
        <v>8273</v>
      </c>
      <c r="R3978" s="10">
        <f t="shared" si="248"/>
        <v>41830.650011574071</v>
      </c>
      <c r="S3978" s="10">
        <f t="shared" si="249"/>
        <v>41852.083333333328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50"/>
        <v>1.4500000000000002</v>
      </c>
      <c r="O3979" s="6">
        <f t="shared" si="251"/>
        <v>217.5</v>
      </c>
      <c r="P3979" t="s">
        <v>8272</v>
      </c>
      <c r="Q3979" t="s">
        <v>8273</v>
      </c>
      <c r="R3979" s="10">
        <f t="shared" si="248"/>
        <v>42543.580231481479</v>
      </c>
      <c r="S3979" s="10">
        <f t="shared" si="249"/>
        <v>42573.580231481479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50"/>
        <v>10.7</v>
      </c>
      <c r="O3980" s="6">
        <f t="shared" si="251"/>
        <v>26.75</v>
      </c>
      <c r="P3980" t="s">
        <v>8272</v>
      </c>
      <c r="Q3980" t="s">
        <v>8273</v>
      </c>
      <c r="R3980" s="10">
        <f t="shared" si="248"/>
        <v>41975.434641203705</v>
      </c>
      <c r="S3980" s="10">
        <f t="shared" si="249"/>
        <v>42035.434641203705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50"/>
        <v>1.8333333333333333</v>
      </c>
      <c r="O3981" s="6">
        <f t="shared" si="251"/>
        <v>18.333333333333332</v>
      </c>
      <c r="P3981" t="s">
        <v>8272</v>
      </c>
      <c r="Q3981" t="s">
        <v>8273</v>
      </c>
      <c r="R3981" s="10">
        <f t="shared" si="248"/>
        <v>42069.695104166669</v>
      </c>
      <c r="S3981" s="10">
        <f t="shared" si="249"/>
        <v>42092.624999999993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50"/>
        <v>18</v>
      </c>
      <c r="O3982" s="6">
        <f t="shared" si="251"/>
        <v>64.285714285714292</v>
      </c>
      <c r="P3982" t="s">
        <v>8272</v>
      </c>
      <c r="Q3982" t="s">
        <v>8273</v>
      </c>
      <c r="R3982" s="10">
        <f t="shared" si="248"/>
        <v>41795.390590277777</v>
      </c>
      <c r="S3982" s="10">
        <f t="shared" si="249"/>
        <v>41825.390590277777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50"/>
        <v>4.083333333333333</v>
      </c>
      <c r="O3983" s="6">
        <f t="shared" si="251"/>
        <v>175</v>
      </c>
      <c r="P3983" t="s">
        <v>8272</v>
      </c>
      <c r="Q3983" t="s">
        <v>8273</v>
      </c>
      <c r="R3983" s="10">
        <f t="shared" si="248"/>
        <v>42507.971631944441</v>
      </c>
      <c r="S3983" s="10">
        <f t="shared" si="249"/>
        <v>42567.971631944441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50"/>
        <v>20</v>
      </c>
      <c r="O3984" s="6">
        <f t="shared" si="251"/>
        <v>34</v>
      </c>
      <c r="P3984" t="s">
        <v>8272</v>
      </c>
      <c r="Q3984" t="s">
        <v>8273</v>
      </c>
      <c r="R3984" s="10">
        <f t="shared" si="248"/>
        <v>42132.601620370369</v>
      </c>
      <c r="S3984" s="10">
        <f t="shared" si="249"/>
        <v>42192.601620370369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50"/>
        <v>34.802513464991023</v>
      </c>
      <c r="O3985" s="6">
        <f t="shared" si="251"/>
        <v>84.282608695652172</v>
      </c>
      <c r="P3985" t="s">
        <v>8272</v>
      </c>
      <c r="Q3985" t="s">
        <v>8273</v>
      </c>
      <c r="R3985" s="10">
        <f t="shared" si="248"/>
        <v>41747.661527777775</v>
      </c>
      <c r="S3985" s="10">
        <f t="shared" si="249"/>
        <v>41779.082638888889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50"/>
        <v>6.3333333333333339</v>
      </c>
      <c r="O3986" s="6">
        <f t="shared" si="251"/>
        <v>9.5</v>
      </c>
      <c r="P3986" t="s">
        <v>8272</v>
      </c>
      <c r="Q3986" t="s">
        <v>8273</v>
      </c>
      <c r="R3986" s="10">
        <f t="shared" si="248"/>
        <v>41920.75513888889</v>
      </c>
      <c r="S3986" s="10">
        <f t="shared" si="249"/>
        <v>41950.791666666664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50"/>
        <v>32.049999999999997</v>
      </c>
      <c r="O3987" s="6">
        <f t="shared" si="251"/>
        <v>33.736842105263158</v>
      </c>
      <c r="P3987" t="s">
        <v>8272</v>
      </c>
      <c r="Q3987" t="s">
        <v>8273</v>
      </c>
      <c r="R3987" s="10">
        <f t="shared" si="248"/>
        <v>42399.499074074069</v>
      </c>
      <c r="S3987" s="10">
        <f t="shared" si="249"/>
        <v>42420.670138888883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50"/>
        <v>9.76</v>
      </c>
      <c r="O3988" s="6">
        <f t="shared" si="251"/>
        <v>37.53846153846154</v>
      </c>
      <c r="P3988" t="s">
        <v>8272</v>
      </c>
      <c r="Q3988" t="s">
        <v>8273</v>
      </c>
      <c r="R3988" s="10">
        <f t="shared" si="248"/>
        <v>42467.340208333328</v>
      </c>
      <c r="S3988" s="10">
        <f t="shared" si="249"/>
        <v>42496.336111111108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50"/>
        <v>37.75</v>
      </c>
      <c r="O3989" s="6">
        <f t="shared" si="251"/>
        <v>11.615384615384615</v>
      </c>
      <c r="P3989" t="s">
        <v>8272</v>
      </c>
      <c r="Q3989" t="s">
        <v>8273</v>
      </c>
      <c r="R3989" s="10">
        <f t="shared" si="248"/>
        <v>41765.716319444444</v>
      </c>
      <c r="S3989" s="10">
        <f t="shared" si="249"/>
        <v>41775.716319444444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50"/>
        <v>2.1333333333333333</v>
      </c>
      <c r="O3990" s="6">
        <f t="shared" si="251"/>
        <v>8</v>
      </c>
      <c r="P3990" t="s">
        <v>8272</v>
      </c>
      <c r="Q3990" t="s">
        <v>8273</v>
      </c>
      <c r="R3990" s="10">
        <f t="shared" si="248"/>
        <v>42229.872835648144</v>
      </c>
      <c r="S3990" s="10">
        <f t="shared" si="249"/>
        <v>42244.872835648144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50"/>
        <v>0</v>
      </c>
      <c r="O3991" s="6" t="e">
        <f t="shared" si="251"/>
        <v>#DIV/0!</v>
      </c>
      <c r="P3991" t="s">
        <v>8272</v>
      </c>
      <c r="Q3991" t="s">
        <v>8273</v>
      </c>
      <c r="R3991" s="10">
        <f t="shared" si="248"/>
        <v>42286.541446759256</v>
      </c>
      <c r="S3991" s="10">
        <f t="shared" si="249"/>
        <v>42316.583113425928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50"/>
        <v>4.1818181818181817</v>
      </c>
      <c r="O3992" s="6">
        <f t="shared" si="251"/>
        <v>23</v>
      </c>
      <c r="P3992" t="s">
        <v>8272</v>
      </c>
      <c r="Q3992" t="s">
        <v>8273</v>
      </c>
      <c r="R3992" s="10">
        <f t="shared" si="248"/>
        <v>42401.464039351849</v>
      </c>
      <c r="S3992" s="10">
        <f t="shared" si="249"/>
        <v>42431.464039351849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50"/>
        <v>20</v>
      </c>
      <c r="O3993" s="6">
        <f t="shared" si="251"/>
        <v>100</v>
      </c>
      <c r="P3993" t="s">
        <v>8272</v>
      </c>
      <c r="Q3993" t="s">
        <v>8273</v>
      </c>
      <c r="R3993" s="10">
        <f t="shared" si="248"/>
        <v>42125.436134259253</v>
      </c>
      <c r="S3993" s="10">
        <f t="shared" si="249"/>
        <v>42155.436134259253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50"/>
        <v>5.41</v>
      </c>
      <c r="O3994" s="6">
        <f t="shared" si="251"/>
        <v>60.111111111111114</v>
      </c>
      <c r="P3994" t="s">
        <v>8272</v>
      </c>
      <c r="Q3994" t="s">
        <v>8273</v>
      </c>
      <c r="R3994" s="10">
        <f t="shared" si="248"/>
        <v>42289.732164351844</v>
      </c>
      <c r="S3994" s="10">
        <f t="shared" si="249"/>
        <v>42349.773831018516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50"/>
        <v>6.0000000000000001E-3</v>
      </c>
      <c r="O3995" s="6">
        <f t="shared" si="251"/>
        <v>3</v>
      </c>
      <c r="P3995" t="s">
        <v>8272</v>
      </c>
      <c r="Q3995" t="s">
        <v>8273</v>
      </c>
      <c r="R3995" s="10">
        <f t="shared" si="248"/>
        <v>42107.656388888885</v>
      </c>
      <c r="S3995" s="10">
        <f t="shared" si="249"/>
        <v>42137.656388888885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50"/>
        <v>0.25</v>
      </c>
      <c r="O3996" s="6">
        <f t="shared" si="251"/>
        <v>5</v>
      </c>
      <c r="P3996" t="s">
        <v>8272</v>
      </c>
      <c r="Q3996" t="s">
        <v>8273</v>
      </c>
      <c r="R3996" s="10">
        <f t="shared" si="248"/>
        <v>41809.181597222218</v>
      </c>
      <c r="S3996" s="10">
        <f t="shared" si="249"/>
        <v>41839.181597222218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50"/>
        <v>35</v>
      </c>
      <c r="O3997" s="6">
        <f t="shared" si="251"/>
        <v>17.5</v>
      </c>
      <c r="P3997" t="s">
        <v>8272</v>
      </c>
      <c r="Q3997" t="s">
        <v>8273</v>
      </c>
      <c r="R3997" s="10">
        <f t="shared" si="248"/>
        <v>42019.475428240738</v>
      </c>
      <c r="S3997" s="10">
        <f t="shared" si="249"/>
        <v>42049.268749999996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50"/>
        <v>16.566666666666666</v>
      </c>
      <c r="O3998" s="6">
        <f t="shared" si="251"/>
        <v>29.235294117647058</v>
      </c>
      <c r="P3998" t="s">
        <v>8272</v>
      </c>
      <c r="Q3998" t="s">
        <v>8273</v>
      </c>
      <c r="R3998" s="10">
        <f t="shared" si="248"/>
        <v>41950.058611111112</v>
      </c>
      <c r="S3998" s="10">
        <f t="shared" si="249"/>
        <v>41963.461111111108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50"/>
        <v>0</v>
      </c>
      <c r="O3999" s="6" t="e">
        <f t="shared" si="251"/>
        <v>#DIV/0!</v>
      </c>
      <c r="P3999" t="s">
        <v>8272</v>
      </c>
      <c r="Q3999" t="s">
        <v>8273</v>
      </c>
      <c r="R3999" s="10">
        <f t="shared" si="248"/>
        <v>42069.183113425919</v>
      </c>
      <c r="S3999" s="10">
        <f t="shared" si="249"/>
        <v>42099.141446759262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50"/>
        <v>57.199999999999996</v>
      </c>
      <c r="O4000" s="6">
        <f t="shared" si="251"/>
        <v>59.583333333333336</v>
      </c>
      <c r="P4000" t="s">
        <v>8272</v>
      </c>
      <c r="Q4000" t="s">
        <v>8273</v>
      </c>
      <c r="R4000" s="10">
        <f t="shared" si="248"/>
        <v>42061.754930555551</v>
      </c>
      <c r="S4000" s="10">
        <f t="shared" si="249"/>
        <v>42091.713263888887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50"/>
        <v>16.514285714285716</v>
      </c>
      <c r="O4001" s="6">
        <f t="shared" si="251"/>
        <v>82.571428571428569</v>
      </c>
      <c r="P4001" t="s">
        <v>8272</v>
      </c>
      <c r="Q4001" t="s">
        <v>8273</v>
      </c>
      <c r="R4001" s="10">
        <f t="shared" si="248"/>
        <v>41842.620347222219</v>
      </c>
      <c r="S4001" s="10">
        <f t="shared" si="249"/>
        <v>41882.619317129625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50"/>
        <v>0.125</v>
      </c>
      <c r="O4002" s="6">
        <f t="shared" si="251"/>
        <v>10</v>
      </c>
      <c r="P4002" t="s">
        <v>8272</v>
      </c>
      <c r="Q4002" t="s">
        <v>8273</v>
      </c>
      <c r="R4002" s="10">
        <f t="shared" si="248"/>
        <v>42437.437013888884</v>
      </c>
      <c r="S4002" s="10">
        <f t="shared" si="249"/>
        <v>42497.39534722222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50"/>
        <v>37.75</v>
      </c>
      <c r="O4003" s="6">
        <f t="shared" si="251"/>
        <v>32.357142857142854</v>
      </c>
      <c r="P4003" t="s">
        <v>8272</v>
      </c>
      <c r="Q4003" t="s">
        <v>8273</v>
      </c>
      <c r="R4003" s="10">
        <f t="shared" si="248"/>
        <v>42775.755879629629</v>
      </c>
      <c r="S4003" s="10">
        <f t="shared" si="249"/>
        <v>42795.583333333336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50"/>
        <v>1.8399999999999999</v>
      </c>
      <c r="O4004" s="6">
        <f t="shared" si="251"/>
        <v>5.75</v>
      </c>
      <c r="P4004" t="s">
        <v>8272</v>
      </c>
      <c r="Q4004" t="s">
        <v>8273</v>
      </c>
      <c r="R4004" s="10">
        <f t="shared" si="248"/>
        <v>41878.835196759253</v>
      </c>
      <c r="S4004" s="10">
        <f t="shared" si="249"/>
        <v>41908.835196759253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50"/>
        <v>10.050000000000001</v>
      </c>
      <c r="O4005" s="6">
        <f t="shared" si="251"/>
        <v>100.5</v>
      </c>
      <c r="P4005" t="s">
        <v>8272</v>
      </c>
      <c r="Q4005" t="s">
        <v>8273</v>
      </c>
      <c r="R4005" s="10">
        <f t="shared" si="248"/>
        <v>42020.379016203697</v>
      </c>
      <c r="S4005" s="10">
        <f t="shared" si="249"/>
        <v>42050.379016203697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50"/>
        <v>0.2</v>
      </c>
      <c r="O4006" s="6">
        <f t="shared" si="251"/>
        <v>1</v>
      </c>
      <c r="P4006" t="s">
        <v>8272</v>
      </c>
      <c r="Q4006" t="s">
        <v>8273</v>
      </c>
      <c r="R4006" s="10">
        <f t="shared" si="248"/>
        <v>41889.954363425924</v>
      </c>
      <c r="S4006" s="10">
        <f t="shared" si="249"/>
        <v>41919.954363425924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50"/>
        <v>1.3333333333333335</v>
      </c>
      <c r="O4007" s="6">
        <f t="shared" si="251"/>
        <v>20</v>
      </c>
      <c r="P4007" t="s">
        <v>8272</v>
      </c>
      <c r="Q4007" t="s">
        <v>8273</v>
      </c>
      <c r="R4007" s="10">
        <f t="shared" si="248"/>
        <v>41872.599363425921</v>
      </c>
      <c r="S4007" s="10">
        <f t="shared" si="249"/>
        <v>41932.599363425921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50"/>
        <v>6.6666666666666671E-3</v>
      </c>
      <c r="O4008" s="6">
        <f t="shared" si="251"/>
        <v>2</v>
      </c>
      <c r="P4008" t="s">
        <v>8272</v>
      </c>
      <c r="Q4008" t="s">
        <v>8273</v>
      </c>
      <c r="R4008" s="10">
        <f t="shared" si="248"/>
        <v>42391.564664351848</v>
      </c>
      <c r="S4008" s="10">
        <f t="shared" si="249"/>
        <v>42416.564664351848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50"/>
        <v>0.25</v>
      </c>
      <c r="O4009" s="6">
        <f t="shared" si="251"/>
        <v>5</v>
      </c>
      <c r="P4009" t="s">
        <v>8272</v>
      </c>
      <c r="Q4009" t="s">
        <v>8273</v>
      </c>
      <c r="R4009" s="10">
        <f t="shared" si="248"/>
        <v>41848.564594907402</v>
      </c>
      <c r="S4009" s="10">
        <f t="shared" si="249"/>
        <v>41877.477777777771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50"/>
        <v>6</v>
      </c>
      <c r="O4010" s="6">
        <f t="shared" si="251"/>
        <v>15</v>
      </c>
      <c r="P4010" t="s">
        <v>8272</v>
      </c>
      <c r="Q4010" t="s">
        <v>8273</v>
      </c>
      <c r="R4010" s="10">
        <f t="shared" si="248"/>
        <v>42177.755868055552</v>
      </c>
      <c r="S4010" s="10">
        <f t="shared" si="249"/>
        <v>42207.755868055552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50"/>
        <v>3.8860103626943006</v>
      </c>
      <c r="O4011" s="6">
        <f t="shared" si="251"/>
        <v>25</v>
      </c>
      <c r="P4011" t="s">
        <v>8272</v>
      </c>
      <c r="Q4011" t="s">
        <v>8273</v>
      </c>
      <c r="R4011" s="10">
        <f t="shared" si="248"/>
        <v>41851.492592592593</v>
      </c>
      <c r="S4011" s="10">
        <f t="shared" si="249"/>
        <v>41891.492592592593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50"/>
        <v>24.194444444444443</v>
      </c>
      <c r="O4012" s="6">
        <f t="shared" si="251"/>
        <v>45.842105263157897</v>
      </c>
      <c r="P4012" t="s">
        <v>8272</v>
      </c>
      <c r="Q4012" t="s">
        <v>8273</v>
      </c>
      <c r="R4012" s="10">
        <f t="shared" si="248"/>
        <v>41921.562106481477</v>
      </c>
      <c r="S4012" s="10">
        <f t="shared" si="249"/>
        <v>41938.562106481477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50"/>
        <v>7.6</v>
      </c>
      <c r="O4013" s="6">
        <f t="shared" si="251"/>
        <v>4.75</v>
      </c>
      <c r="P4013" t="s">
        <v>8272</v>
      </c>
      <c r="Q4013" t="s">
        <v>8273</v>
      </c>
      <c r="R4013" s="10">
        <f t="shared" si="248"/>
        <v>42002.336550925924</v>
      </c>
      <c r="S4013" s="10">
        <f t="shared" si="249"/>
        <v>42032.336550925924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50"/>
        <v>0</v>
      </c>
      <c r="O4014" s="6" t="e">
        <f t="shared" si="251"/>
        <v>#DIV/0!</v>
      </c>
      <c r="P4014" t="s">
        <v>8272</v>
      </c>
      <c r="Q4014" t="s">
        <v>8273</v>
      </c>
      <c r="R4014" s="10">
        <f t="shared" si="248"/>
        <v>42096.336215277777</v>
      </c>
      <c r="S4014" s="10">
        <f t="shared" si="249"/>
        <v>42126.336215277777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50"/>
        <v>1.3</v>
      </c>
      <c r="O4015" s="6">
        <f t="shared" si="251"/>
        <v>13</v>
      </c>
      <c r="P4015" t="s">
        <v>8272</v>
      </c>
      <c r="Q4015" t="s">
        <v>8273</v>
      </c>
      <c r="R4015" s="10">
        <f t="shared" si="248"/>
        <v>42021.092858796292</v>
      </c>
      <c r="S4015" s="10">
        <f t="shared" si="249"/>
        <v>42051.092858796292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50"/>
        <v>0</v>
      </c>
      <c r="O4016" s="6" t="e">
        <f t="shared" si="251"/>
        <v>#DIV/0!</v>
      </c>
      <c r="P4016" t="s">
        <v>8272</v>
      </c>
      <c r="Q4016" t="s">
        <v>8273</v>
      </c>
      <c r="R4016" s="10">
        <f t="shared" si="248"/>
        <v>42419.037835648145</v>
      </c>
      <c r="S4016" s="10">
        <f t="shared" si="249"/>
        <v>42434.037835648145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50"/>
        <v>1.4285714285714287E-2</v>
      </c>
      <c r="O4017" s="6">
        <f t="shared" si="251"/>
        <v>1</v>
      </c>
      <c r="P4017" t="s">
        <v>8272</v>
      </c>
      <c r="Q4017" t="s">
        <v>8273</v>
      </c>
      <c r="R4017" s="10">
        <f t="shared" si="248"/>
        <v>42174.572488425925</v>
      </c>
      <c r="S4017" s="10">
        <f t="shared" si="249"/>
        <v>42204.572488425925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50"/>
        <v>14.000000000000002</v>
      </c>
      <c r="O4018" s="6">
        <f t="shared" si="251"/>
        <v>10</v>
      </c>
      <c r="P4018" t="s">
        <v>8272</v>
      </c>
      <c r="Q4018" t="s">
        <v>8273</v>
      </c>
      <c r="R4018" s="10">
        <f t="shared" si="248"/>
        <v>41869.664351851847</v>
      </c>
      <c r="S4018" s="10">
        <f t="shared" si="249"/>
        <v>41899.664351851847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50"/>
        <v>1.05</v>
      </c>
      <c r="O4019" s="6">
        <f t="shared" si="251"/>
        <v>52.5</v>
      </c>
      <c r="P4019" t="s">
        <v>8272</v>
      </c>
      <c r="Q4019" t="s">
        <v>8273</v>
      </c>
      <c r="R4019" s="10">
        <f t="shared" si="248"/>
        <v>41856.463819444441</v>
      </c>
      <c r="S4019" s="10">
        <f t="shared" si="249"/>
        <v>41886.463819444441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50"/>
        <v>8.6666666666666679</v>
      </c>
      <c r="O4020" s="6">
        <f t="shared" si="251"/>
        <v>32.5</v>
      </c>
      <c r="P4020" t="s">
        <v>8272</v>
      </c>
      <c r="Q4020" t="s">
        <v>8273</v>
      </c>
      <c r="R4020" s="10">
        <f t="shared" si="248"/>
        <v>42620.702638888884</v>
      </c>
      <c r="S4020" s="10">
        <f t="shared" si="249"/>
        <v>42650.702638888884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50"/>
        <v>0.82857142857142851</v>
      </c>
      <c r="O4021" s="6">
        <f t="shared" si="251"/>
        <v>7.25</v>
      </c>
      <c r="P4021" t="s">
        <v>8272</v>
      </c>
      <c r="Q4021" t="s">
        <v>8273</v>
      </c>
      <c r="R4021" s="10">
        <f t="shared" si="248"/>
        <v>42417.467546296299</v>
      </c>
      <c r="S4021" s="10">
        <f t="shared" si="249"/>
        <v>42475.477777777771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50"/>
        <v>16.666666666666664</v>
      </c>
      <c r="O4022" s="6">
        <f t="shared" si="251"/>
        <v>33.333333333333336</v>
      </c>
      <c r="P4022" t="s">
        <v>8272</v>
      </c>
      <c r="Q4022" t="s">
        <v>8273</v>
      </c>
      <c r="R4022" s="10">
        <f t="shared" si="248"/>
        <v>42056.982627314814</v>
      </c>
      <c r="S4022" s="10">
        <f t="shared" si="249"/>
        <v>42086.940960648142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50"/>
        <v>0.83333333333333337</v>
      </c>
      <c r="O4023" s="6">
        <f t="shared" si="251"/>
        <v>62.5</v>
      </c>
      <c r="P4023" t="s">
        <v>8272</v>
      </c>
      <c r="Q4023" t="s">
        <v>8273</v>
      </c>
      <c r="R4023" s="10">
        <f t="shared" si="248"/>
        <v>41878.703217592592</v>
      </c>
      <c r="S4023" s="10">
        <f t="shared" si="249"/>
        <v>41938.703217592592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50"/>
        <v>69.561111111111103</v>
      </c>
      <c r="O4024" s="6">
        <f t="shared" si="251"/>
        <v>63.558375634517766</v>
      </c>
      <c r="P4024" t="s">
        <v>8272</v>
      </c>
      <c r="Q4024" t="s">
        <v>8273</v>
      </c>
      <c r="R4024" s="10">
        <f t="shared" si="248"/>
        <v>41990.375775462962</v>
      </c>
      <c r="S4024" s="10">
        <f t="shared" si="249"/>
        <v>42035.912499999999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50"/>
        <v>0</v>
      </c>
      <c r="O4025" s="6" t="e">
        <f t="shared" si="251"/>
        <v>#DIV/0!</v>
      </c>
      <c r="P4025" t="s">
        <v>8272</v>
      </c>
      <c r="Q4025" t="s">
        <v>8273</v>
      </c>
      <c r="R4025" s="10">
        <f t="shared" si="248"/>
        <v>42408.791238425925</v>
      </c>
      <c r="S4025" s="10">
        <f t="shared" si="249"/>
        <v>42453.749571759261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50"/>
        <v>1.25</v>
      </c>
      <c r="O4026" s="6">
        <f t="shared" si="251"/>
        <v>10</v>
      </c>
      <c r="P4026" t="s">
        <v>8272</v>
      </c>
      <c r="Q4026" t="s">
        <v>8273</v>
      </c>
      <c r="R4026" s="10">
        <f t="shared" si="248"/>
        <v>42217.461770833332</v>
      </c>
      <c r="S4026" s="10">
        <f t="shared" si="249"/>
        <v>42247.461770833332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50"/>
        <v>5</v>
      </c>
      <c r="O4027" s="6">
        <f t="shared" si="251"/>
        <v>62.5</v>
      </c>
      <c r="P4027" t="s">
        <v>8272</v>
      </c>
      <c r="Q4027" t="s">
        <v>8273</v>
      </c>
      <c r="R4027" s="10">
        <f t="shared" si="248"/>
        <v>42151.029351851852</v>
      </c>
      <c r="S4027" s="10">
        <f t="shared" si="249"/>
        <v>42211.029351851852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50"/>
        <v>0</v>
      </c>
      <c r="O4028" s="6" t="e">
        <f t="shared" si="251"/>
        <v>#DIV/0!</v>
      </c>
      <c r="P4028" t="s">
        <v>8272</v>
      </c>
      <c r="Q4028" t="s">
        <v>8273</v>
      </c>
      <c r="R4028" s="10">
        <f t="shared" si="248"/>
        <v>42282.447210648148</v>
      </c>
      <c r="S4028" s="10">
        <f t="shared" si="249"/>
        <v>42342.488877314812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50"/>
        <v>7.166666666666667</v>
      </c>
      <c r="O4029" s="6">
        <f t="shared" si="251"/>
        <v>30.714285714285715</v>
      </c>
      <c r="P4029" t="s">
        <v>8272</v>
      </c>
      <c r="Q4029" t="s">
        <v>8273</v>
      </c>
      <c r="R4029" s="10">
        <f t="shared" si="248"/>
        <v>42768.762511574074</v>
      </c>
      <c r="S4029" s="10">
        <f t="shared" si="249"/>
        <v>42788.833333333336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50"/>
        <v>28.050000000000004</v>
      </c>
      <c r="O4030" s="6">
        <f t="shared" si="251"/>
        <v>51</v>
      </c>
      <c r="P4030" t="s">
        <v>8272</v>
      </c>
      <c r="Q4030" t="s">
        <v>8273</v>
      </c>
      <c r="R4030" s="10">
        <f t="shared" si="248"/>
        <v>41765.730324074073</v>
      </c>
      <c r="S4030" s="10">
        <f t="shared" si="249"/>
        <v>41795.730324074073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50"/>
        <v>0</v>
      </c>
      <c r="O4031" s="6" t="e">
        <f t="shared" si="251"/>
        <v>#DIV/0!</v>
      </c>
      <c r="P4031" t="s">
        <v>8272</v>
      </c>
      <c r="Q4031" t="s">
        <v>8273</v>
      </c>
      <c r="R4031" s="10">
        <f t="shared" si="248"/>
        <v>42321.816782407404</v>
      </c>
      <c r="S4031" s="10">
        <f t="shared" si="249"/>
        <v>42351.816782407404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50"/>
        <v>16</v>
      </c>
      <c r="O4032" s="6">
        <f t="shared" si="251"/>
        <v>66.666666666666671</v>
      </c>
      <c r="P4032" t="s">
        <v>8272</v>
      </c>
      <c r="Q4032" t="s">
        <v>8273</v>
      </c>
      <c r="R4032" s="10">
        <f t="shared" si="248"/>
        <v>42374.446747685179</v>
      </c>
      <c r="S4032" s="10">
        <f t="shared" si="249"/>
        <v>42403.575694444444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50"/>
        <v>0</v>
      </c>
      <c r="O4033" s="6" t="e">
        <f t="shared" si="251"/>
        <v>#DIV/0!</v>
      </c>
      <c r="P4033" t="s">
        <v>8272</v>
      </c>
      <c r="Q4033" t="s">
        <v>8273</v>
      </c>
      <c r="R4033" s="10">
        <f t="shared" si="248"/>
        <v>41941.376898148148</v>
      </c>
      <c r="S4033" s="10">
        <f t="shared" si="249"/>
        <v>41991.418564814812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50"/>
        <v>6.8287037037037033</v>
      </c>
      <c r="O4034" s="6">
        <f t="shared" si="251"/>
        <v>59</v>
      </c>
      <c r="P4034" t="s">
        <v>8272</v>
      </c>
      <c r="Q4034" t="s">
        <v>8273</v>
      </c>
      <c r="R4034" s="10">
        <f t="shared" ref="R4034:R4097" si="252">(J4034/86400)+25569+(-5/24)</f>
        <v>42293.60087962963</v>
      </c>
      <c r="S4034" s="10">
        <f t="shared" ref="S4034:S4097" si="253">(I4034/86400)+25569+(-5/24)</f>
        <v>42353.642546296294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4">E4035/D4035*100</f>
        <v>25.698702928870294</v>
      </c>
      <c r="O4035" s="6">
        <f t="shared" ref="O4035:O4098" si="255">E4035/L4035</f>
        <v>65.340319148936175</v>
      </c>
      <c r="P4035" t="s">
        <v>8272</v>
      </c>
      <c r="Q4035" t="s">
        <v>8273</v>
      </c>
      <c r="R4035" s="10">
        <f t="shared" si="252"/>
        <v>42614.06046296296</v>
      </c>
      <c r="S4035" s="10">
        <f t="shared" si="253"/>
        <v>42645.166666666664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4"/>
        <v>1.4814814814814816</v>
      </c>
      <c r="O4036" s="6">
        <f t="shared" si="255"/>
        <v>100</v>
      </c>
      <c r="P4036" t="s">
        <v>8272</v>
      </c>
      <c r="Q4036" t="s">
        <v>8273</v>
      </c>
      <c r="R4036" s="10">
        <f t="shared" si="252"/>
        <v>42067.739004629628</v>
      </c>
      <c r="S4036" s="10">
        <f t="shared" si="253"/>
        <v>42097.697337962956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4"/>
        <v>36.85</v>
      </c>
      <c r="O4037" s="6">
        <f t="shared" si="255"/>
        <v>147.4</v>
      </c>
      <c r="P4037" t="s">
        <v>8272</v>
      </c>
      <c r="Q4037" t="s">
        <v>8273</v>
      </c>
      <c r="R4037" s="10">
        <f t="shared" si="252"/>
        <v>41903.674618055556</v>
      </c>
      <c r="S4037" s="10">
        <f t="shared" si="253"/>
        <v>41933.674618055556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4"/>
        <v>47.05</v>
      </c>
      <c r="O4038" s="6">
        <f t="shared" si="255"/>
        <v>166.05882352941177</v>
      </c>
      <c r="P4038" t="s">
        <v>8272</v>
      </c>
      <c r="Q4038" t="s">
        <v>8273</v>
      </c>
      <c r="R4038" s="10">
        <f t="shared" si="252"/>
        <v>41804.728750000002</v>
      </c>
      <c r="S4038" s="10">
        <f t="shared" si="253"/>
        <v>41821.729166666664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4"/>
        <v>11.428571428571429</v>
      </c>
      <c r="O4039" s="6">
        <f t="shared" si="255"/>
        <v>40</v>
      </c>
      <c r="P4039" t="s">
        <v>8272</v>
      </c>
      <c r="Q4039" t="s">
        <v>8273</v>
      </c>
      <c r="R4039" s="10">
        <f t="shared" si="252"/>
        <v>42496.862442129626</v>
      </c>
      <c r="S4039" s="10">
        <f t="shared" si="253"/>
        <v>42514.392361111109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4"/>
        <v>12.04</v>
      </c>
      <c r="O4040" s="6">
        <f t="shared" si="255"/>
        <v>75.25</v>
      </c>
      <c r="P4040" t="s">
        <v>8272</v>
      </c>
      <c r="Q4040" t="s">
        <v>8273</v>
      </c>
      <c r="R4040" s="10">
        <f t="shared" si="252"/>
        <v>41869.590393518512</v>
      </c>
      <c r="S4040" s="10">
        <f t="shared" si="253"/>
        <v>41929.590393518512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4"/>
        <v>60</v>
      </c>
      <c r="O4041" s="6">
        <f t="shared" si="255"/>
        <v>60</v>
      </c>
      <c r="P4041" t="s">
        <v>8272</v>
      </c>
      <c r="Q4041" t="s">
        <v>8273</v>
      </c>
      <c r="R4041" s="10">
        <f t="shared" si="252"/>
        <v>42305.462581018517</v>
      </c>
      <c r="S4041" s="10">
        <f t="shared" si="253"/>
        <v>42339.040972222218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4"/>
        <v>31.25</v>
      </c>
      <c r="O4042" s="6">
        <f t="shared" si="255"/>
        <v>1250</v>
      </c>
      <c r="P4042" t="s">
        <v>8272</v>
      </c>
      <c r="Q4042" t="s">
        <v>8273</v>
      </c>
      <c r="R4042" s="10">
        <f t="shared" si="252"/>
        <v>42144.023194444446</v>
      </c>
      <c r="S4042" s="10">
        <f t="shared" si="253"/>
        <v>42202.916666666664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4"/>
        <v>0.42</v>
      </c>
      <c r="O4043" s="6">
        <f t="shared" si="255"/>
        <v>10.5</v>
      </c>
      <c r="P4043" t="s">
        <v>8272</v>
      </c>
      <c r="Q4043" t="s">
        <v>8273</v>
      </c>
      <c r="R4043" s="10">
        <f t="shared" si="252"/>
        <v>42559.265671296293</v>
      </c>
      <c r="S4043" s="10">
        <f t="shared" si="253"/>
        <v>42619.265671296293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4"/>
        <v>0.21</v>
      </c>
      <c r="O4044" s="6">
        <f t="shared" si="255"/>
        <v>7</v>
      </c>
      <c r="P4044" t="s">
        <v>8272</v>
      </c>
      <c r="Q4044" t="s">
        <v>8273</v>
      </c>
      <c r="R4044" s="10">
        <f t="shared" si="252"/>
        <v>41994.875740740739</v>
      </c>
      <c r="S4044" s="10">
        <f t="shared" si="253"/>
        <v>42024.594444444439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4"/>
        <v>0</v>
      </c>
      <c r="O4045" s="6" t="e">
        <f t="shared" si="255"/>
        <v>#DIV/0!</v>
      </c>
      <c r="P4045" t="s">
        <v>8272</v>
      </c>
      <c r="Q4045" t="s">
        <v>8273</v>
      </c>
      <c r="R4045" s="10">
        <f t="shared" si="252"/>
        <v>41948.749131944445</v>
      </c>
      <c r="S4045" s="10">
        <f t="shared" si="253"/>
        <v>41963.749131944445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4"/>
        <v>37.5</v>
      </c>
      <c r="O4046" s="6">
        <f t="shared" si="255"/>
        <v>56.25</v>
      </c>
      <c r="P4046" t="s">
        <v>8272</v>
      </c>
      <c r="Q4046" t="s">
        <v>8273</v>
      </c>
      <c r="R4046" s="10">
        <f t="shared" si="252"/>
        <v>42074.011365740742</v>
      </c>
      <c r="S4046" s="10">
        <f t="shared" si="253"/>
        <v>42103.999999999993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4"/>
        <v>0.02</v>
      </c>
      <c r="O4047" s="6">
        <f t="shared" si="255"/>
        <v>1</v>
      </c>
      <c r="P4047" t="s">
        <v>8272</v>
      </c>
      <c r="Q4047" t="s">
        <v>8273</v>
      </c>
      <c r="R4047" s="10">
        <f t="shared" si="252"/>
        <v>41841.992928240739</v>
      </c>
      <c r="S4047" s="10">
        <f t="shared" si="253"/>
        <v>41871.992928240739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4"/>
        <v>8.2142857142857135</v>
      </c>
      <c r="O4048" s="6">
        <f t="shared" si="255"/>
        <v>38.333333333333336</v>
      </c>
      <c r="P4048" t="s">
        <v>8272</v>
      </c>
      <c r="Q4048" t="s">
        <v>8273</v>
      </c>
      <c r="R4048" s="10">
        <f t="shared" si="252"/>
        <v>41904.442245370366</v>
      </c>
      <c r="S4048" s="10">
        <f t="shared" si="253"/>
        <v>41934.442245370366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4"/>
        <v>2.1999999999999997</v>
      </c>
      <c r="O4049" s="6">
        <f t="shared" si="255"/>
        <v>27.5</v>
      </c>
      <c r="P4049" t="s">
        <v>8272</v>
      </c>
      <c r="Q4049" t="s">
        <v>8273</v>
      </c>
      <c r="R4049" s="10">
        <f t="shared" si="252"/>
        <v>41990.814155092587</v>
      </c>
      <c r="S4049" s="10">
        <f t="shared" si="253"/>
        <v>42014.833333333336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4"/>
        <v>17.652941176470588</v>
      </c>
      <c r="O4050" s="6">
        <f t="shared" si="255"/>
        <v>32.978021978021978</v>
      </c>
      <c r="P4050" t="s">
        <v>8272</v>
      </c>
      <c r="Q4050" t="s">
        <v>8273</v>
      </c>
      <c r="R4050" s="10">
        <f t="shared" si="252"/>
        <v>42436.300775462958</v>
      </c>
      <c r="S4050" s="10">
        <f t="shared" si="253"/>
        <v>42471.259108796294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4"/>
        <v>0.08</v>
      </c>
      <c r="O4051" s="6">
        <f t="shared" si="255"/>
        <v>16</v>
      </c>
      <c r="P4051" t="s">
        <v>8272</v>
      </c>
      <c r="Q4051" t="s">
        <v>8273</v>
      </c>
      <c r="R4051" s="10">
        <f t="shared" si="252"/>
        <v>42169.750173611108</v>
      </c>
      <c r="S4051" s="10">
        <f t="shared" si="253"/>
        <v>42199.750173611108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4"/>
        <v>6.6666666666666666E-2</v>
      </c>
      <c r="O4052" s="6">
        <f t="shared" si="255"/>
        <v>1</v>
      </c>
      <c r="P4052" t="s">
        <v>8272</v>
      </c>
      <c r="Q4052" t="s">
        <v>8273</v>
      </c>
      <c r="R4052" s="10">
        <f t="shared" si="252"/>
        <v>41905.428136574068</v>
      </c>
      <c r="S4052" s="10">
        <f t="shared" si="253"/>
        <v>41935.428136574068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4"/>
        <v>0</v>
      </c>
      <c r="O4053" s="6" t="e">
        <f t="shared" si="255"/>
        <v>#DIV/0!</v>
      </c>
      <c r="P4053" t="s">
        <v>8272</v>
      </c>
      <c r="Q4053" t="s">
        <v>8273</v>
      </c>
      <c r="R4053" s="10">
        <f t="shared" si="252"/>
        <v>41761.601817129624</v>
      </c>
      <c r="S4053" s="10">
        <f t="shared" si="253"/>
        <v>41768.078472222223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4"/>
        <v>37.533333333333339</v>
      </c>
      <c r="O4054" s="6">
        <f t="shared" si="255"/>
        <v>86.615384615384613</v>
      </c>
      <c r="P4054" t="s">
        <v>8272</v>
      </c>
      <c r="Q4054" t="s">
        <v>8273</v>
      </c>
      <c r="R4054" s="10">
        <f t="shared" si="252"/>
        <v>41865.670324074068</v>
      </c>
      <c r="S4054" s="10">
        <f t="shared" si="253"/>
        <v>41925.670324074068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4"/>
        <v>22</v>
      </c>
      <c r="O4055" s="6">
        <f t="shared" si="255"/>
        <v>55</v>
      </c>
      <c r="P4055" t="s">
        <v>8272</v>
      </c>
      <c r="Q4055" t="s">
        <v>8273</v>
      </c>
      <c r="R4055" s="10">
        <f t="shared" si="252"/>
        <v>41928.481805555552</v>
      </c>
      <c r="S4055" s="10">
        <f t="shared" si="253"/>
        <v>41958.624999999993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4"/>
        <v>0</v>
      </c>
      <c r="O4056" s="6" t="e">
        <f t="shared" si="255"/>
        <v>#DIV/0!</v>
      </c>
      <c r="P4056" t="s">
        <v>8272</v>
      </c>
      <c r="Q4056" t="s">
        <v>8273</v>
      </c>
      <c r="R4056" s="10">
        <f t="shared" si="252"/>
        <v>42613.632928240739</v>
      </c>
      <c r="S4056" s="10">
        <f t="shared" si="253"/>
        <v>42643.958333333336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4"/>
        <v>17.62</v>
      </c>
      <c r="O4057" s="6">
        <f t="shared" si="255"/>
        <v>41.952380952380949</v>
      </c>
      <c r="P4057" t="s">
        <v>8272</v>
      </c>
      <c r="Q4057" t="s">
        <v>8273</v>
      </c>
      <c r="R4057" s="10">
        <f t="shared" si="252"/>
        <v>41779.44017361111</v>
      </c>
      <c r="S4057" s="10">
        <f t="shared" si="253"/>
        <v>41809.44017361111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4"/>
        <v>53</v>
      </c>
      <c r="O4058" s="6">
        <f t="shared" si="255"/>
        <v>88.333333333333329</v>
      </c>
      <c r="P4058" t="s">
        <v>8272</v>
      </c>
      <c r="Q4058" t="s">
        <v>8273</v>
      </c>
      <c r="R4058" s="10">
        <f t="shared" si="252"/>
        <v>42534.724988425922</v>
      </c>
      <c r="S4058" s="10">
        <f t="shared" si="253"/>
        <v>42554.624305555553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4"/>
        <v>22.142857142857142</v>
      </c>
      <c r="O4059" s="6">
        <f t="shared" si="255"/>
        <v>129.16666666666666</v>
      </c>
      <c r="P4059" t="s">
        <v>8272</v>
      </c>
      <c r="Q4059" t="s">
        <v>8273</v>
      </c>
      <c r="R4059" s="10">
        <f t="shared" si="252"/>
        <v>42310.760185185187</v>
      </c>
      <c r="S4059" s="10">
        <f t="shared" si="253"/>
        <v>42333.749999999993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4"/>
        <v>2.5333333333333332</v>
      </c>
      <c r="O4060" s="6">
        <f t="shared" si="255"/>
        <v>23.75</v>
      </c>
      <c r="P4060" t="s">
        <v>8272</v>
      </c>
      <c r="Q4060" t="s">
        <v>8273</v>
      </c>
      <c r="R4060" s="10">
        <f t="shared" si="252"/>
        <v>42445.852361111109</v>
      </c>
      <c r="S4060" s="10">
        <f t="shared" si="253"/>
        <v>42460.957638888889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4"/>
        <v>2.5</v>
      </c>
      <c r="O4061" s="6">
        <f t="shared" si="255"/>
        <v>35.714285714285715</v>
      </c>
      <c r="P4061" t="s">
        <v>8272</v>
      </c>
      <c r="Q4061" t="s">
        <v>8273</v>
      </c>
      <c r="R4061" s="10">
        <f t="shared" si="252"/>
        <v>41866.432314814811</v>
      </c>
      <c r="S4061" s="10">
        <f t="shared" si="253"/>
        <v>41897.916666666664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4"/>
        <v>2.85</v>
      </c>
      <c r="O4062" s="6">
        <f t="shared" si="255"/>
        <v>57</v>
      </c>
      <c r="P4062" t="s">
        <v>8272</v>
      </c>
      <c r="Q4062" t="s">
        <v>8273</v>
      </c>
      <c r="R4062" s="10">
        <f t="shared" si="252"/>
        <v>41779.486759259256</v>
      </c>
      <c r="S4062" s="10">
        <f t="shared" si="253"/>
        <v>41813.458333333328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4"/>
        <v>0</v>
      </c>
      <c r="O4063" s="6" t="e">
        <f t="shared" si="255"/>
        <v>#DIV/0!</v>
      </c>
      <c r="P4063" t="s">
        <v>8272</v>
      </c>
      <c r="Q4063" t="s">
        <v>8273</v>
      </c>
      <c r="R4063" s="10">
        <f t="shared" si="252"/>
        <v>42420.933136574073</v>
      </c>
      <c r="S4063" s="10">
        <f t="shared" si="253"/>
        <v>42480.891469907401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4"/>
        <v>2.4500000000000002</v>
      </c>
      <c r="O4064" s="6">
        <f t="shared" si="255"/>
        <v>163.33333333333334</v>
      </c>
      <c r="P4064" t="s">
        <v>8272</v>
      </c>
      <c r="Q4064" t="s">
        <v>8273</v>
      </c>
      <c r="R4064" s="10">
        <f t="shared" si="252"/>
        <v>42523.530879629623</v>
      </c>
      <c r="S4064" s="10">
        <f t="shared" si="253"/>
        <v>42553.530879629623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4"/>
        <v>1.4210526315789473</v>
      </c>
      <c r="O4065" s="6">
        <f t="shared" si="255"/>
        <v>15</v>
      </c>
      <c r="P4065" t="s">
        <v>8272</v>
      </c>
      <c r="Q4065" t="s">
        <v>8273</v>
      </c>
      <c r="R4065" s="10">
        <f t="shared" si="252"/>
        <v>41787.473194444443</v>
      </c>
      <c r="S4065" s="10">
        <f t="shared" si="253"/>
        <v>41817.473194444443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4"/>
        <v>19.25</v>
      </c>
      <c r="O4066" s="6">
        <f t="shared" si="255"/>
        <v>64.166666666666671</v>
      </c>
      <c r="P4066" t="s">
        <v>8272</v>
      </c>
      <c r="Q4066" t="s">
        <v>8273</v>
      </c>
      <c r="R4066" s="10">
        <f t="shared" si="252"/>
        <v>42093.379930555551</v>
      </c>
      <c r="S4066" s="10">
        <f t="shared" si="253"/>
        <v>42123.379930555551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4"/>
        <v>0.67500000000000004</v>
      </c>
      <c r="O4067" s="6">
        <f t="shared" si="255"/>
        <v>6.75</v>
      </c>
      <c r="P4067" t="s">
        <v>8272</v>
      </c>
      <c r="Q4067" t="s">
        <v>8273</v>
      </c>
      <c r="R4067" s="10">
        <f t="shared" si="252"/>
        <v>41833.74318287037</v>
      </c>
      <c r="S4067" s="10">
        <f t="shared" si="253"/>
        <v>41863.74318287037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4"/>
        <v>0.16666666666666669</v>
      </c>
      <c r="O4068" s="6">
        <f t="shared" si="255"/>
        <v>25</v>
      </c>
      <c r="P4068" t="s">
        <v>8272</v>
      </c>
      <c r="Q4068" t="s">
        <v>8273</v>
      </c>
      <c r="R4068" s="10">
        <f t="shared" si="252"/>
        <v>42478.830879629626</v>
      </c>
      <c r="S4068" s="10">
        <f t="shared" si="253"/>
        <v>42508.830879629626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4"/>
        <v>60.9</v>
      </c>
      <c r="O4069" s="6">
        <f t="shared" si="255"/>
        <v>179.11764705882354</v>
      </c>
      <c r="P4069" t="s">
        <v>8272</v>
      </c>
      <c r="Q4069" t="s">
        <v>8273</v>
      </c>
      <c r="R4069" s="10">
        <f t="shared" si="252"/>
        <v>42234.909143518518</v>
      </c>
      <c r="S4069" s="10">
        <f t="shared" si="253"/>
        <v>42274.909143518518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4"/>
        <v>1</v>
      </c>
      <c r="O4070" s="6">
        <f t="shared" si="255"/>
        <v>34.950000000000003</v>
      </c>
      <c r="P4070" t="s">
        <v>8272</v>
      </c>
      <c r="Q4070" t="s">
        <v>8273</v>
      </c>
      <c r="R4070" s="10">
        <f t="shared" si="252"/>
        <v>42718.755266203698</v>
      </c>
      <c r="S4070" s="10">
        <f t="shared" si="253"/>
        <v>42748.753472222219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4"/>
        <v>34.4</v>
      </c>
      <c r="O4071" s="6">
        <f t="shared" si="255"/>
        <v>33.07692307692308</v>
      </c>
      <c r="P4071" t="s">
        <v>8272</v>
      </c>
      <c r="Q4071" t="s">
        <v>8273</v>
      </c>
      <c r="R4071" s="10">
        <f t="shared" si="252"/>
        <v>42022.453194444439</v>
      </c>
      <c r="S4071" s="10">
        <f t="shared" si="253"/>
        <v>42063.291666666664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4"/>
        <v>16.5</v>
      </c>
      <c r="O4072" s="6">
        <f t="shared" si="255"/>
        <v>27.5</v>
      </c>
      <c r="P4072" t="s">
        <v>8272</v>
      </c>
      <c r="Q4072" t="s">
        <v>8273</v>
      </c>
      <c r="R4072" s="10">
        <f t="shared" si="252"/>
        <v>42031.458564814813</v>
      </c>
      <c r="S4072" s="10">
        <f t="shared" si="253"/>
        <v>42063.916666666664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4"/>
        <v>0</v>
      </c>
      <c r="O4073" s="6" t="e">
        <f t="shared" si="255"/>
        <v>#DIV/0!</v>
      </c>
      <c r="P4073" t="s">
        <v>8272</v>
      </c>
      <c r="Q4073" t="s">
        <v>8273</v>
      </c>
      <c r="R4073" s="10">
        <f t="shared" si="252"/>
        <v>42700.59642361111</v>
      </c>
      <c r="S4073" s="10">
        <f t="shared" si="253"/>
        <v>42730.59642361111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4"/>
        <v>0.4</v>
      </c>
      <c r="O4074" s="6">
        <f t="shared" si="255"/>
        <v>2</v>
      </c>
      <c r="P4074" t="s">
        <v>8272</v>
      </c>
      <c r="Q4074" t="s">
        <v>8273</v>
      </c>
      <c r="R4074" s="10">
        <f t="shared" si="252"/>
        <v>41812.566099537034</v>
      </c>
      <c r="S4074" s="10">
        <f t="shared" si="253"/>
        <v>41872.566099537034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4"/>
        <v>1.0571428571428572</v>
      </c>
      <c r="O4075" s="6">
        <f t="shared" si="255"/>
        <v>18.5</v>
      </c>
      <c r="P4075" t="s">
        <v>8272</v>
      </c>
      <c r="Q4075" t="s">
        <v>8273</v>
      </c>
      <c r="R4075" s="10">
        <f t="shared" si="252"/>
        <v>42078.136874999997</v>
      </c>
      <c r="S4075" s="10">
        <f t="shared" si="253"/>
        <v>42132.958333333336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4"/>
        <v>26.727272727272727</v>
      </c>
      <c r="O4076" s="6">
        <f t="shared" si="255"/>
        <v>35</v>
      </c>
      <c r="P4076" t="s">
        <v>8272</v>
      </c>
      <c r="Q4076" t="s">
        <v>8273</v>
      </c>
      <c r="R4076" s="10">
        <f t="shared" si="252"/>
        <v>42283.344618055555</v>
      </c>
      <c r="S4076" s="10">
        <f t="shared" si="253"/>
        <v>42313.386284722219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4"/>
        <v>28.799999999999997</v>
      </c>
      <c r="O4077" s="6">
        <f t="shared" si="255"/>
        <v>44.307692307692307</v>
      </c>
      <c r="P4077" t="s">
        <v>8272</v>
      </c>
      <c r="Q4077" t="s">
        <v>8273</v>
      </c>
      <c r="R4077" s="10">
        <f t="shared" si="252"/>
        <v>41778.837604166663</v>
      </c>
      <c r="S4077" s="10">
        <f t="shared" si="253"/>
        <v>41820.519444444442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4"/>
        <v>0</v>
      </c>
      <c r="O4078" s="6" t="e">
        <f t="shared" si="255"/>
        <v>#DIV/0!</v>
      </c>
      <c r="P4078" t="s">
        <v>8272</v>
      </c>
      <c r="Q4078" t="s">
        <v>8273</v>
      </c>
      <c r="R4078" s="10">
        <f t="shared" si="252"/>
        <v>41905.587372685179</v>
      </c>
      <c r="S4078" s="10">
        <f t="shared" si="253"/>
        <v>41933.618750000001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4"/>
        <v>8.9</v>
      </c>
      <c r="O4079" s="6">
        <f t="shared" si="255"/>
        <v>222.5</v>
      </c>
      <c r="P4079" t="s">
        <v>8272</v>
      </c>
      <c r="Q4079" t="s">
        <v>8273</v>
      </c>
      <c r="R4079" s="10">
        <f t="shared" si="252"/>
        <v>42695.502245370364</v>
      </c>
      <c r="S4079" s="10">
        <f t="shared" si="253"/>
        <v>42725.502245370364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4"/>
        <v>0</v>
      </c>
      <c r="O4080" s="6" t="e">
        <f t="shared" si="255"/>
        <v>#DIV/0!</v>
      </c>
      <c r="P4080" t="s">
        <v>8272</v>
      </c>
      <c r="Q4080" t="s">
        <v>8273</v>
      </c>
      <c r="R4080" s="10">
        <f t="shared" si="252"/>
        <v>42732.579189814809</v>
      </c>
      <c r="S4080" s="10">
        <f t="shared" si="253"/>
        <v>42762.579189814809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4"/>
        <v>0.16666666666666669</v>
      </c>
      <c r="O4081" s="6">
        <f t="shared" si="255"/>
        <v>5</v>
      </c>
      <c r="P4081" t="s">
        <v>8272</v>
      </c>
      <c r="Q4081" t="s">
        <v>8273</v>
      </c>
      <c r="R4081" s="10">
        <f t="shared" si="252"/>
        <v>42510.730567129627</v>
      </c>
      <c r="S4081" s="10">
        <f t="shared" si="253"/>
        <v>42540.730567129627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4"/>
        <v>0</v>
      </c>
      <c r="O4082" s="6" t="e">
        <f t="shared" si="255"/>
        <v>#DIV/0!</v>
      </c>
      <c r="P4082" t="s">
        <v>8272</v>
      </c>
      <c r="Q4082" t="s">
        <v>8273</v>
      </c>
      <c r="R4082" s="10">
        <f t="shared" si="252"/>
        <v>42511.489768518521</v>
      </c>
      <c r="S4082" s="10">
        <f t="shared" si="253"/>
        <v>42535.579166666663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4"/>
        <v>15.737410071942445</v>
      </c>
      <c r="O4083" s="6">
        <f t="shared" si="255"/>
        <v>29.166666666666668</v>
      </c>
      <c r="P4083" t="s">
        <v>8272</v>
      </c>
      <c r="Q4083" t="s">
        <v>8273</v>
      </c>
      <c r="R4083" s="10">
        <f t="shared" si="252"/>
        <v>42041.372974537029</v>
      </c>
      <c r="S4083" s="10">
        <f t="shared" si="253"/>
        <v>42071.331307870372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4"/>
        <v>2</v>
      </c>
      <c r="O4084" s="6">
        <f t="shared" si="255"/>
        <v>1.5</v>
      </c>
      <c r="P4084" t="s">
        <v>8272</v>
      </c>
      <c r="Q4084" t="s">
        <v>8273</v>
      </c>
      <c r="R4084" s="10">
        <f t="shared" si="252"/>
        <v>42306.980937499997</v>
      </c>
      <c r="S4084" s="10">
        <f t="shared" si="253"/>
        <v>42322.749999999993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4"/>
        <v>21.685714285714287</v>
      </c>
      <c r="O4085" s="6">
        <f t="shared" si="255"/>
        <v>126.5</v>
      </c>
      <c r="P4085" t="s">
        <v>8272</v>
      </c>
      <c r="Q4085" t="s">
        <v>8273</v>
      </c>
      <c r="R4085" s="10">
        <f t="shared" si="252"/>
        <v>42353.553425925922</v>
      </c>
      <c r="S4085" s="10">
        <f t="shared" si="253"/>
        <v>42383.553425925922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4"/>
        <v>0.33333333333333337</v>
      </c>
      <c r="O4086" s="6">
        <f t="shared" si="255"/>
        <v>10</v>
      </c>
      <c r="P4086" t="s">
        <v>8272</v>
      </c>
      <c r="Q4086" t="s">
        <v>8273</v>
      </c>
      <c r="R4086" s="10">
        <f t="shared" si="252"/>
        <v>42622.228078703702</v>
      </c>
      <c r="S4086" s="10">
        <f t="shared" si="253"/>
        <v>42652.228078703702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4"/>
        <v>0.2857142857142857</v>
      </c>
      <c r="O4087" s="6">
        <f t="shared" si="255"/>
        <v>10</v>
      </c>
      <c r="P4087" t="s">
        <v>8272</v>
      </c>
      <c r="Q4087" t="s">
        <v>8273</v>
      </c>
      <c r="R4087" s="10">
        <f t="shared" si="252"/>
        <v>42058.395543981482</v>
      </c>
      <c r="S4087" s="10">
        <f t="shared" si="253"/>
        <v>42086.957638888889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4"/>
        <v>4.7</v>
      </c>
      <c r="O4088" s="6">
        <f t="shared" si="255"/>
        <v>9.4</v>
      </c>
      <c r="P4088" t="s">
        <v>8272</v>
      </c>
      <c r="Q4088" t="s">
        <v>8273</v>
      </c>
      <c r="R4088" s="10">
        <f t="shared" si="252"/>
        <v>42304.732627314814</v>
      </c>
      <c r="S4088" s="10">
        <f t="shared" si="253"/>
        <v>42328.958333333336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4"/>
        <v>0</v>
      </c>
      <c r="O4089" s="6" t="e">
        <f t="shared" si="255"/>
        <v>#DIV/0!</v>
      </c>
      <c r="P4089" t="s">
        <v>8272</v>
      </c>
      <c r="Q4089" t="s">
        <v>8273</v>
      </c>
      <c r="R4089" s="10">
        <f t="shared" si="252"/>
        <v>42538.53456018518</v>
      </c>
      <c r="S4089" s="10">
        <f t="shared" si="253"/>
        <v>42568.53456018518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4"/>
        <v>10.8</v>
      </c>
      <c r="O4090" s="6">
        <f t="shared" si="255"/>
        <v>72</v>
      </c>
      <c r="P4090" t="s">
        <v>8272</v>
      </c>
      <c r="Q4090" t="s">
        <v>8273</v>
      </c>
      <c r="R4090" s="10">
        <f t="shared" si="252"/>
        <v>41990.40421296296</v>
      </c>
      <c r="S4090" s="10">
        <f t="shared" si="253"/>
        <v>42020.226388888885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4"/>
        <v>4.8</v>
      </c>
      <c r="O4091" s="6">
        <f t="shared" si="255"/>
        <v>30</v>
      </c>
      <c r="P4091" t="s">
        <v>8272</v>
      </c>
      <c r="Q4091" t="s">
        <v>8273</v>
      </c>
      <c r="R4091" s="10">
        <f t="shared" si="252"/>
        <v>42122.524166666662</v>
      </c>
      <c r="S4091" s="10">
        <f t="shared" si="253"/>
        <v>42155.524305555555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4"/>
        <v>3.2</v>
      </c>
      <c r="O4092" s="6">
        <f t="shared" si="255"/>
        <v>10.666666666666666</v>
      </c>
      <c r="P4092" t="s">
        <v>8272</v>
      </c>
      <c r="Q4092" t="s">
        <v>8273</v>
      </c>
      <c r="R4092" s="10">
        <f t="shared" si="252"/>
        <v>42209.464548611104</v>
      </c>
      <c r="S4092" s="10">
        <f t="shared" si="253"/>
        <v>42223.416666666664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4"/>
        <v>12.75</v>
      </c>
      <c r="O4093" s="6">
        <f t="shared" si="255"/>
        <v>25.5</v>
      </c>
      <c r="P4093" t="s">
        <v>8272</v>
      </c>
      <c r="Q4093" t="s">
        <v>8273</v>
      </c>
      <c r="R4093" s="10">
        <f t="shared" si="252"/>
        <v>41990.298043981478</v>
      </c>
      <c r="S4093" s="10">
        <f t="shared" si="253"/>
        <v>42020.298043981478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4"/>
        <v>1.8181818181818181E-2</v>
      </c>
      <c r="O4094" s="6">
        <f t="shared" si="255"/>
        <v>20</v>
      </c>
      <c r="P4094" t="s">
        <v>8272</v>
      </c>
      <c r="Q4094" t="s">
        <v>8273</v>
      </c>
      <c r="R4094" s="10">
        <f t="shared" si="252"/>
        <v>42038.986655092587</v>
      </c>
      <c r="S4094" s="10">
        <f t="shared" si="253"/>
        <v>42098.944988425923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4"/>
        <v>2.4</v>
      </c>
      <c r="O4095" s="6">
        <f t="shared" si="255"/>
        <v>15</v>
      </c>
      <c r="P4095" t="s">
        <v>8272</v>
      </c>
      <c r="Q4095" t="s">
        <v>8273</v>
      </c>
      <c r="R4095" s="10">
        <f t="shared" si="252"/>
        <v>42178.607557870368</v>
      </c>
      <c r="S4095" s="10">
        <f t="shared" si="253"/>
        <v>42238.607557870368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4"/>
        <v>36.5</v>
      </c>
      <c r="O4096" s="6">
        <f t="shared" si="255"/>
        <v>91.25</v>
      </c>
      <c r="P4096" t="s">
        <v>8272</v>
      </c>
      <c r="Q4096" t="s">
        <v>8273</v>
      </c>
      <c r="R4096" s="10">
        <f t="shared" si="252"/>
        <v>41889.878472222219</v>
      </c>
      <c r="S4096" s="10">
        <f t="shared" si="253"/>
        <v>41933.999305555553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4"/>
        <v>2.666666666666667</v>
      </c>
      <c r="O4097" s="6">
        <f t="shared" si="255"/>
        <v>800</v>
      </c>
      <c r="P4097" t="s">
        <v>8272</v>
      </c>
      <c r="Q4097" t="s">
        <v>8273</v>
      </c>
      <c r="R4097" s="10">
        <f t="shared" si="252"/>
        <v>42692.823495370372</v>
      </c>
      <c r="S4097" s="10">
        <f t="shared" si="253"/>
        <v>42722.823495370372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4"/>
        <v>11.428571428571429</v>
      </c>
      <c r="O4098" s="6">
        <f t="shared" si="255"/>
        <v>80</v>
      </c>
      <c r="P4098" t="s">
        <v>8272</v>
      </c>
      <c r="Q4098" t="s">
        <v>8273</v>
      </c>
      <c r="R4098" s="10">
        <f t="shared" ref="R4098:R4115" si="256">(J4098/86400)+25569+(-5/24)</f>
        <v>42750.321979166663</v>
      </c>
      <c r="S4098" s="10">
        <f t="shared" ref="S4098:S4115" si="257">(I4098/86400)+25569+(-5/24)</f>
        <v>42794.160416666666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8">E4099/D4099*100</f>
        <v>0</v>
      </c>
      <c r="O4099" s="6" t="e">
        <f t="shared" ref="O4099:O4115" si="259">E4099/L4099</f>
        <v>#DIV/0!</v>
      </c>
      <c r="P4099" t="s">
        <v>8272</v>
      </c>
      <c r="Q4099" t="s">
        <v>8273</v>
      </c>
      <c r="R4099" s="10">
        <f t="shared" si="256"/>
        <v>42344.616168981483</v>
      </c>
      <c r="S4099" s="10">
        <f t="shared" si="257"/>
        <v>42400.788194444445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8"/>
        <v>0</v>
      </c>
      <c r="O4100" s="6" t="e">
        <f t="shared" si="259"/>
        <v>#DIV/0!</v>
      </c>
      <c r="P4100" t="s">
        <v>8272</v>
      </c>
      <c r="Q4100" t="s">
        <v>8273</v>
      </c>
      <c r="R4100" s="10">
        <f t="shared" si="256"/>
        <v>42495.51385416666</v>
      </c>
      <c r="S4100" s="10">
        <f t="shared" si="257"/>
        <v>42525.51385416666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8"/>
        <v>1.1111111111111112</v>
      </c>
      <c r="O4101" s="6">
        <f t="shared" si="259"/>
        <v>50</v>
      </c>
      <c r="P4101" t="s">
        <v>8272</v>
      </c>
      <c r="Q4101" t="s">
        <v>8273</v>
      </c>
      <c r="R4101" s="10">
        <f t="shared" si="256"/>
        <v>42570.642048611109</v>
      </c>
      <c r="S4101" s="10">
        <f t="shared" si="257"/>
        <v>42615.642048611109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8"/>
        <v>0</v>
      </c>
      <c r="O4102" s="6" t="e">
        <f t="shared" si="259"/>
        <v>#DIV/0!</v>
      </c>
      <c r="P4102" t="s">
        <v>8272</v>
      </c>
      <c r="Q4102" t="s">
        <v>8273</v>
      </c>
      <c r="R4102" s="10">
        <f t="shared" si="256"/>
        <v>41926.916550925926</v>
      </c>
      <c r="S4102" s="10">
        <f t="shared" si="257"/>
        <v>41936.916550925926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8"/>
        <v>0</v>
      </c>
      <c r="O4103" s="6" t="e">
        <f t="shared" si="259"/>
        <v>#DIV/0!</v>
      </c>
      <c r="P4103" t="s">
        <v>8272</v>
      </c>
      <c r="Q4103" t="s">
        <v>8273</v>
      </c>
      <c r="R4103" s="10">
        <f t="shared" si="256"/>
        <v>42730.695393518516</v>
      </c>
      <c r="S4103" s="10">
        <f t="shared" si="257"/>
        <v>42760.695393518516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8"/>
        <v>27.400000000000002</v>
      </c>
      <c r="O4104" s="6">
        <f t="shared" si="259"/>
        <v>22.833333333333332</v>
      </c>
      <c r="P4104" t="s">
        <v>8272</v>
      </c>
      <c r="Q4104" t="s">
        <v>8273</v>
      </c>
      <c r="R4104" s="10">
        <f t="shared" si="256"/>
        <v>42475.639733796292</v>
      </c>
      <c r="S4104" s="10">
        <f t="shared" si="257"/>
        <v>42505.639733796292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8"/>
        <v>10</v>
      </c>
      <c r="O4105" s="6">
        <f t="shared" si="259"/>
        <v>16.666666666666668</v>
      </c>
      <c r="P4105" t="s">
        <v>8272</v>
      </c>
      <c r="Q4105" t="s">
        <v>8273</v>
      </c>
      <c r="R4105" s="10">
        <f t="shared" si="256"/>
        <v>42188.624606481484</v>
      </c>
      <c r="S4105" s="10">
        <f t="shared" si="257"/>
        <v>42242.563888888886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8"/>
        <v>21.366666666666667</v>
      </c>
      <c r="O4106" s="6">
        <f t="shared" si="259"/>
        <v>45.785714285714285</v>
      </c>
      <c r="P4106" t="s">
        <v>8272</v>
      </c>
      <c r="Q4106" t="s">
        <v>8273</v>
      </c>
      <c r="R4106" s="10">
        <f t="shared" si="256"/>
        <v>42640.069837962961</v>
      </c>
      <c r="S4106" s="10">
        <f t="shared" si="257"/>
        <v>42670.069837962961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8"/>
        <v>6.9696969696969706</v>
      </c>
      <c r="O4107" s="6">
        <f t="shared" si="259"/>
        <v>383.33333333333331</v>
      </c>
      <c r="P4107" t="s">
        <v>8272</v>
      </c>
      <c r="Q4107" t="s">
        <v>8273</v>
      </c>
      <c r="R4107" s="10">
        <f t="shared" si="256"/>
        <v>42696.802187499998</v>
      </c>
      <c r="S4107" s="10">
        <f t="shared" si="257"/>
        <v>42729.802187499998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8"/>
        <v>70.599999999999994</v>
      </c>
      <c r="O4108" s="6">
        <f t="shared" si="259"/>
        <v>106.96969696969697</v>
      </c>
      <c r="P4108" t="s">
        <v>8272</v>
      </c>
      <c r="Q4108" t="s">
        <v>8273</v>
      </c>
      <c r="R4108" s="10">
        <f t="shared" si="256"/>
        <v>42052.841041666667</v>
      </c>
      <c r="S4108" s="10">
        <f t="shared" si="257"/>
        <v>42095.833333333336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8"/>
        <v>2.0500000000000003</v>
      </c>
      <c r="O4109" s="6">
        <f t="shared" si="259"/>
        <v>10.25</v>
      </c>
      <c r="P4109" t="s">
        <v>8272</v>
      </c>
      <c r="Q4109" t="s">
        <v>8273</v>
      </c>
      <c r="R4109" s="10">
        <f t="shared" si="256"/>
        <v>41883.708344907405</v>
      </c>
      <c r="S4109" s="10">
        <f t="shared" si="257"/>
        <v>41906.708344907405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8"/>
        <v>1.9666666666666666</v>
      </c>
      <c r="O4110" s="6">
        <f t="shared" si="259"/>
        <v>59</v>
      </c>
      <c r="P4110" t="s">
        <v>8272</v>
      </c>
      <c r="Q4110" t="s">
        <v>8273</v>
      </c>
      <c r="R4110" s="10">
        <f t="shared" si="256"/>
        <v>42766.823344907403</v>
      </c>
      <c r="S4110" s="10">
        <f t="shared" si="257"/>
        <v>42796.999999999993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8"/>
        <v>0</v>
      </c>
      <c r="O4111" s="6" t="e">
        <f t="shared" si="259"/>
        <v>#DIV/0!</v>
      </c>
      <c r="P4111" t="s">
        <v>8272</v>
      </c>
      <c r="Q4111" t="s">
        <v>8273</v>
      </c>
      <c r="R4111" s="10">
        <f t="shared" si="256"/>
        <v>42307.331064814811</v>
      </c>
      <c r="S4111" s="10">
        <f t="shared" si="257"/>
        <v>42337.372731481482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8"/>
        <v>28.666666666666668</v>
      </c>
      <c r="O4112" s="6">
        <f t="shared" si="259"/>
        <v>14.333333333333334</v>
      </c>
      <c r="P4112" t="s">
        <v>8272</v>
      </c>
      <c r="Q4112" t="s">
        <v>8273</v>
      </c>
      <c r="R4112" s="10">
        <f t="shared" si="256"/>
        <v>42512.418414351851</v>
      </c>
      <c r="S4112" s="10">
        <f t="shared" si="257"/>
        <v>42572.418414351851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8"/>
        <v>3.1333333333333333</v>
      </c>
      <c r="O4113" s="6">
        <f t="shared" si="259"/>
        <v>15.666666666666666</v>
      </c>
      <c r="P4113" t="s">
        <v>8272</v>
      </c>
      <c r="Q4113" t="s">
        <v>8273</v>
      </c>
      <c r="R4113" s="10">
        <f t="shared" si="256"/>
        <v>42028.927546296291</v>
      </c>
      <c r="S4113" s="10">
        <f t="shared" si="257"/>
        <v>42058.927546296291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8"/>
        <v>0.04</v>
      </c>
      <c r="O4114" s="6">
        <f t="shared" si="259"/>
        <v>1</v>
      </c>
      <c r="P4114" t="s">
        <v>8272</v>
      </c>
      <c r="Q4114" t="s">
        <v>8273</v>
      </c>
      <c r="R4114" s="10">
        <f t="shared" si="256"/>
        <v>42400.738263888888</v>
      </c>
      <c r="S4114" s="10">
        <f t="shared" si="257"/>
        <v>42427.791666666664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8"/>
        <v>0.2</v>
      </c>
      <c r="O4115" s="6">
        <f t="shared" si="259"/>
        <v>1</v>
      </c>
      <c r="P4115" t="s">
        <v>8272</v>
      </c>
      <c r="Q4115" t="s">
        <v>8273</v>
      </c>
      <c r="R4115" s="10">
        <f t="shared" si="256"/>
        <v>42358.364849537036</v>
      </c>
      <c r="S4115" s="10">
        <f t="shared" si="257"/>
        <v>42377.06527777778</v>
      </c>
    </row>
  </sheetData>
  <conditionalFormatting sqref="F1:F1048576">
    <cfRule type="containsText" dxfId="15" priority="4" operator="containsText" text="failed">
      <formula>NOT(ISERROR(SEARCH("failed",F1)))</formula>
    </cfRule>
    <cfRule type="containsText" dxfId="14" priority="5" operator="containsText" text="canceled">
      <formula>NOT(ISERROR(SEARCH("canceled",F1)))</formula>
    </cfRule>
    <cfRule type="containsText" dxfId="13" priority="6" operator="containsText" text="live">
      <formula>NOT(ISERROR(SEARCH("live",F1)))</formula>
    </cfRule>
    <cfRule type="containsText" dxfId="12" priority="10" operator="containsText" text="successful">
      <formula>NOT(ISERROR(SEARCH("successful",F1)))</formula>
    </cfRule>
  </conditionalFormatting>
  <conditionalFormatting sqref="N1:N4115 O1:Q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R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4C582-F3FC-415C-AA58-0FD111E9181A}">
  <dimension ref="A1:T15"/>
  <sheetViews>
    <sheetView zoomScale="85" zoomScaleNormal="85" workbookViewId="0">
      <selection activeCell="L32" sqref="L3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20" x14ac:dyDescent="0.25">
      <c r="A1" s="7" t="s">
        <v>8222</v>
      </c>
      <c r="B1" t="s">
        <v>8317</v>
      </c>
    </row>
    <row r="3" spans="1:20" x14ac:dyDescent="0.25">
      <c r="A3" s="7" t="s">
        <v>8319</v>
      </c>
      <c r="B3" s="7" t="s">
        <v>8318</v>
      </c>
    </row>
    <row r="4" spans="1:20" x14ac:dyDescent="0.25">
      <c r="A4" s="7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8316</v>
      </c>
    </row>
    <row r="5" spans="1:20" x14ac:dyDescent="0.25">
      <c r="A5" s="8" t="s">
        <v>8265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20" x14ac:dyDescent="0.25">
      <c r="A6" s="8" t="s">
        <v>8291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20" x14ac:dyDescent="0.25">
      <c r="A7" s="8" t="s">
        <v>8288</v>
      </c>
      <c r="B7" s="9"/>
      <c r="C7" s="9">
        <v>140</v>
      </c>
      <c r="D7" s="9"/>
      <c r="E7" s="9">
        <v>80</v>
      </c>
      <c r="F7" s="9">
        <v>220</v>
      </c>
    </row>
    <row r="8" spans="1:20" x14ac:dyDescent="0.25">
      <c r="A8" s="8" t="s">
        <v>8286</v>
      </c>
      <c r="B8" s="9">
        <v>24</v>
      </c>
      <c r="C8" s="9"/>
      <c r="D8" s="9"/>
      <c r="E8" s="9"/>
      <c r="F8" s="9">
        <v>24</v>
      </c>
    </row>
    <row r="9" spans="1:20" x14ac:dyDescent="0.25">
      <c r="A9" s="8" t="s">
        <v>8280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20" x14ac:dyDescent="0.25">
      <c r="A10" s="8" t="s">
        <v>8293</v>
      </c>
      <c r="B10" s="9"/>
      <c r="C10" s="9">
        <v>117</v>
      </c>
      <c r="D10" s="9"/>
      <c r="E10" s="9">
        <v>103</v>
      </c>
      <c r="F10" s="9">
        <v>220</v>
      </c>
    </row>
    <row r="11" spans="1:20" x14ac:dyDescent="0.25">
      <c r="A11" s="8" t="s">
        <v>8277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20" x14ac:dyDescent="0.25">
      <c r="A12" s="8" t="s">
        <v>8274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20" x14ac:dyDescent="0.25">
      <c r="A13" s="8" t="s">
        <v>8272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20" x14ac:dyDescent="0.25">
      <c r="A14" s="8" t="s">
        <v>8316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5" spans="1:20" x14ac:dyDescent="0.25">
      <c r="T15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F8C8F-1E84-450D-B94F-273AF0E11369}">
  <dimension ref="A2:F48"/>
  <sheetViews>
    <sheetView zoomScale="85" zoomScaleNormal="85" workbookViewId="0">
      <selection activeCell="I50" sqref="I5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4.28515625" bestFit="1" customWidth="1"/>
    <col min="8" max="8" width="17" bestFit="1" customWidth="1"/>
    <col min="9" max="9" width="24.28515625" bestFit="1" customWidth="1"/>
    <col min="10" max="10" width="22.140625" bestFit="1" customWidth="1"/>
    <col min="11" max="11" width="29.28515625" bestFit="1" customWidth="1"/>
    <col min="12" max="12" width="12.28515625" bestFit="1" customWidth="1"/>
    <col min="13" max="13" width="3.140625" bestFit="1" customWidth="1"/>
    <col min="14" max="14" width="5.140625" bestFit="1" customWidth="1"/>
    <col min="15" max="16" width="12.28515625" bestFit="1" customWidth="1"/>
    <col min="17" max="17" width="4.140625" bestFit="1" customWidth="1"/>
    <col min="18" max="18" width="8.140625" bestFit="1" customWidth="1"/>
    <col min="19" max="20" width="12.28515625" bestFit="1" customWidth="1"/>
    <col min="21" max="21" width="7.7109375" bestFit="1" customWidth="1"/>
    <col min="22" max="22" width="13.85546875" bestFit="1" customWidth="1"/>
    <col min="23" max="23" width="8" bestFit="1" customWidth="1"/>
    <col min="24" max="24" width="4.140625" bestFit="1" customWidth="1"/>
    <col min="25" max="25" width="2.140625" bestFit="1" customWidth="1"/>
    <col min="26" max="27" width="12.28515625" bestFit="1" customWidth="1"/>
    <col min="28" max="28" width="2.140625" bestFit="1" customWidth="1"/>
    <col min="29" max="29" width="5.140625" bestFit="1" customWidth="1"/>
    <col min="30" max="30" width="3.140625" bestFit="1" customWidth="1"/>
    <col min="31" max="31" width="4.140625" bestFit="1" customWidth="1"/>
    <col min="32" max="33" width="5.140625" bestFit="1" customWidth="1"/>
    <col min="34" max="34" width="2.140625" bestFit="1" customWidth="1"/>
    <col min="35" max="35" width="5.140625" bestFit="1" customWidth="1"/>
    <col min="36" max="36" width="12.28515625" bestFit="1" customWidth="1"/>
    <col min="37" max="37" width="4.140625" bestFit="1" customWidth="1"/>
    <col min="38" max="38" width="2.140625" bestFit="1" customWidth="1"/>
    <col min="39" max="41" width="4.140625" bestFit="1" customWidth="1"/>
    <col min="42" max="42" width="5.140625" bestFit="1" customWidth="1"/>
    <col min="43" max="43" width="3.140625" bestFit="1" customWidth="1"/>
    <col min="44" max="44" width="12.28515625" bestFit="1" customWidth="1"/>
    <col min="45" max="45" width="6.140625" bestFit="1" customWidth="1"/>
    <col min="46" max="46" width="5.140625" bestFit="1" customWidth="1"/>
    <col min="47" max="47" width="12.28515625" bestFit="1" customWidth="1"/>
    <col min="48" max="48" width="6.140625" bestFit="1" customWidth="1"/>
    <col min="49" max="49" width="12.28515625" bestFit="1" customWidth="1"/>
    <col min="50" max="50" width="5.140625" bestFit="1" customWidth="1"/>
    <col min="51" max="51" width="6.140625" bestFit="1" customWidth="1"/>
    <col min="52" max="52" width="5.140625" bestFit="1" customWidth="1"/>
    <col min="53" max="53" width="3.140625" bestFit="1" customWidth="1"/>
    <col min="54" max="57" width="12.28515625" bestFit="1" customWidth="1"/>
    <col min="58" max="58" width="3.140625" bestFit="1" customWidth="1"/>
    <col min="59" max="59" width="12.28515625" bestFit="1" customWidth="1"/>
    <col min="60" max="60" width="6.140625" bestFit="1" customWidth="1"/>
    <col min="61" max="61" width="12.28515625" bestFit="1" customWidth="1"/>
    <col min="62" max="62" width="3.140625" bestFit="1" customWidth="1"/>
    <col min="63" max="63" width="6.140625" bestFit="1" customWidth="1"/>
    <col min="64" max="64" width="12.28515625" bestFit="1" customWidth="1"/>
    <col min="65" max="65" width="5.140625" bestFit="1" customWidth="1"/>
    <col min="66" max="66" width="12.28515625" bestFit="1" customWidth="1"/>
    <col min="67" max="67" width="5.140625" bestFit="1" customWidth="1"/>
    <col min="68" max="68" width="12.28515625" bestFit="1" customWidth="1"/>
    <col min="69" max="69" width="6.140625" bestFit="1" customWidth="1"/>
    <col min="70" max="70" width="3.140625" bestFit="1" customWidth="1"/>
    <col min="71" max="72" width="12.28515625" bestFit="1" customWidth="1"/>
    <col min="73" max="73" width="7.140625" bestFit="1" customWidth="1"/>
    <col min="74" max="74" width="5.140625" bestFit="1" customWidth="1"/>
    <col min="75" max="75" width="12.28515625" bestFit="1" customWidth="1"/>
    <col min="76" max="76" width="6.140625" bestFit="1" customWidth="1"/>
    <col min="77" max="77" width="12.28515625" bestFit="1" customWidth="1"/>
    <col min="78" max="78" width="3.140625" bestFit="1" customWidth="1"/>
    <col min="79" max="79" width="12.28515625" bestFit="1" customWidth="1"/>
    <col min="80" max="80" width="7.140625" bestFit="1" customWidth="1"/>
    <col min="81" max="82" width="12.28515625" bestFit="1" customWidth="1"/>
    <col min="83" max="83" width="6.140625" bestFit="1" customWidth="1"/>
    <col min="84" max="87" width="12.28515625" bestFit="1" customWidth="1"/>
    <col min="88" max="88" width="3.140625" bestFit="1" customWidth="1"/>
    <col min="89" max="89" width="5.140625" bestFit="1" customWidth="1"/>
    <col min="90" max="92" width="12.28515625" bestFit="1" customWidth="1"/>
    <col min="93" max="93" width="3.140625" bestFit="1" customWidth="1"/>
    <col min="94" max="94" width="12.28515625" bestFit="1" customWidth="1"/>
    <col min="95" max="95" width="7.140625" bestFit="1" customWidth="1"/>
    <col min="96" max="96" width="12.28515625" bestFit="1" customWidth="1"/>
    <col min="97" max="97" width="6.140625" bestFit="1" customWidth="1"/>
    <col min="98" max="98" width="3.140625" bestFit="1" customWidth="1"/>
    <col min="99" max="100" width="5.140625" bestFit="1" customWidth="1"/>
    <col min="101" max="101" width="3.140625" bestFit="1" customWidth="1"/>
    <col min="102" max="107" width="12.28515625" bestFit="1" customWidth="1"/>
    <col min="108" max="108" width="3.140625" bestFit="1" customWidth="1"/>
    <col min="109" max="109" width="6.140625" bestFit="1" customWidth="1"/>
    <col min="110" max="111" width="12.28515625" bestFit="1" customWidth="1"/>
    <col min="112" max="112" width="5.140625" bestFit="1" customWidth="1"/>
    <col min="113" max="113" width="6.140625" bestFit="1" customWidth="1"/>
    <col min="114" max="118" width="12.28515625" bestFit="1" customWidth="1"/>
    <col min="119" max="119" width="6.140625" bestFit="1" customWidth="1"/>
    <col min="120" max="120" width="3.140625" bestFit="1" customWidth="1"/>
    <col min="121" max="121" width="6.140625" bestFit="1" customWidth="1"/>
    <col min="122" max="122" width="3.140625" bestFit="1" customWidth="1"/>
    <col min="123" max="123" width="12.28515625" bestFit="1" customWidth="1"/>
    <col min="124" max="125" width="5.140625" bestFit="1" customWidth="1"/>
    <col min="126" max="130" width="12.28515625" bestFit="1" customWidth="1"/>
    <col min="131" max="131" width="5.140625" bestFit="1" customWidth="1"/>
    <col min="132" max="132" width="12.28515625" bestFit="1" customWidth="1"/>
    <col min="133" max="134" width="6.140625" bestFit="1" customWidth="1"/>
    <col min="135" max="136" width="12.28515625" bestFit="1" customWidth="1"/>
    <col min="137" max="138" width="3.140625" bestFit="1" customWidth="1"/>
    <col min="139" max="139" width="8.140625" bestFit="1" customWidth="1"/>
    <col min="140" max="140" width="12.28515625" bestFit="1" customWidth="1"/>
    <col min="141" max="141" width="3.140625" bestFit="1" customWidth="1"/>
    <col min="142" max="143" width="12.28515625" bestFit="1" customWidth="1"/>
    <col min="144" max="144" width="3.140625" bestFit="1" customWidth="1"/>
    <col min="145" max="145" width="5.140625" bestFit="1" customWidth="1"/>
    <col min="146" max="147" width="3.140625" bestFit="1" customWidth="1"/>
    <col min="148" max="148" width="12.28515625" bestFit="1" customWidth="1"/>
    <col min="149" max="149" width="3.140625" bestFit="1" customWidth="1"/>
    <col min="150" max="152" width="12.28515625" bestFit="1" customWidth="1"/>
    <col min="153" max="153" width="6.140625" bestFit="1" customWidth="1"/>
    <col min="154" max="162" width="12.28515625" bestFit="1" customWidth="1"/>
    <col min="163" max="163" width="9.28515625" bestFit="1" customWidth="1"/>
    <col min="164" max="164" width="12.28515625" bestFit="1" customWidth="1"/>
    <col min="165" max="165" width="3.140625" bestFit="1" customWidth="1"/>
    <col min="166" max="168" width="5.140625" bestFit="1" customWidth="1"/>
    <col min="169" max="169" width="12.28515625" bestFit="1" customWidth="1"/>
    <col min="170" max="170" width="7.140625" bestFit="1" customWidth="1"/>
    <col min="171" max="171" width="3.140625" bestFit="1" customWidth="1"/>
    <col min="172" max="174" width="12.28515625" bestFit="1" customWidth="1"/>
    <col min="175" max="176" width="5.140625" bestFit="1" customWidth="1"/>
    <col min="177" max="177" width="12.28515625" bestFit="1" customWidth="1"/>
    <col min="178" max="178" width="7.140625" bestFit="1" customWidth="1"/>
    <col min="179" max="180" width="12.28515625" bestFit="1" customWidth="1"/>
    <col min="181" max="181" width="3.140625" bestFit="1" customWidth="1"/>
    <col min="182" max="182" width="8.140625" bestFit="1" customWidth="1"/>
    <col min="183" max="183" width="5.140625" bestFit="1" customWidth="1"/>
    <col min="184" max="185" width="12.28515625" bestFit="1" customWidth="1"/>
    <col min="186" max="186" width="6.140625" bestFit="1" customWidth="1"/>
    <col min="187" max="189" width="12.28515625" bestFit="1" customWidth="1"/>
    <col min="190" max="190" width="3.140625" bestFit="1" customWidth="1"/>
    <col min="191" max="191" width="12.28515625" bestFit="1" customWidth="1"/>
    <col min="192" max="192" width="6.140625" bestFit="1" customWidth="1"/>
    <col min="193" max="194" width="12.28515625" bestFit="1" customWidth="1"/>
    <col min="195" max="195" width="6.140625" bestFit="1" customWidth="1"/>
    <col min="196" max="196" width="3.140625" bestFit="1" customWidth="1"/>
    <col min="197" max="197" width="12.28515625" bestFit="1" customWidth="1"/>
    <col min="198" max="198" width="3.140625" bestFit="1" customWidth="1"/>
    <col min="199" max="200" width="12.28515625" bestFit="1" customWidth="1"/>
    <col min="201" max="201" width="7.140625" bestFit="1" customWidth="1"/>
    <col min="202" max="202" width="12.28515625" bestFit="1" customWidth="1"/>
    <col min="203" max="203" width="3.140625" bestFit="1" customWidth="1"/>
    <col min="204" max="205" width="12.28515625" bestFit="1" customWidth="1"/>
    <col min="206" max="206" width="3.140625" bestFit="1" customWidth="1"/>
    <col min="207" max="207" width="5.140625" bestFit="1" customWidth="1"/>
    <col min="208" max="208" width="3.140625" bestFit="1" customWidth="1"/>
    <col min="209" max="209" width="7.140625" bestFit="1" customWidth="1"/>
    <col min="210" max="212" width="12.28515625" bestFit="1" customWidth="1"/>
    <col min="213" max="213" width="5.140625" bestFit="1" customWidth="1"/>
    <col min="214" max="214" width="3.140625" bestFit="1" customWidth="1"/>
    <col min="215" max="219" width="12.28515625" bestFit="1" customWidth="1"/>
    <col min="220" max="220" width="5.140625" bestFit="1" customWidth="1"/>
    <col min="221" max="225" width="12.28515625" bestFit="1" customWidth="1"/>
    <col min="226" max="226" width="6.140625" bestFit="1" customWidth="1"/>
    <col min="227" max="227" width="3.140625" bestFit="1" customWidth="1"/>
    <col min="228" max="228" width="5.140625" bestFit="1" customWidth="1"/>
    <col min="229" max="229" width="6.140625" bestFit="1" customWidth="1"/>
    <col min="230" max="232" width="12.28515625" bestFit="1" customWidth="1"/>
    <col min="233" max="233" width="5.140625" bestFit="1" customWidth="1"/>
    <col min="234" max="234" width="12.28515625" bestFit="1" customWidth="1"/>
    <col min="235" max="235" width="3.140625" bestFit="1" customWidth="1"/>
    <col min="236" max="236" width="12.28515625" bestFit="1" customWidth="1"/>
    <col min="237" max="237" width="6.140625" bestFit="1" customWidth="1"/>
    <col min="238" max="244" width="12.28515625" bestFit="1" customWidth="1"/>
    <col min="245" max="245" width="11.28515625" bestFit="1" customWidth="1"/>
    <col min="246" max="246" width="12.28515625" bestFit="1" customWidth="1"/>
    <col min="247" max="247" width="5.140625" bestFit="1" customWidth="1"/>
    <col min="248" max="249" width="12.28515625" bestFit="1" customWidth="1"/>
    <col min="250" max="250" width="5.140625" bestFit="1" customWidth="1"/>
    <col min="251" max="251" width="12.28515625" bestFit="1" customWidth="1"/>
    <col min="252" max="252" width="6.140625" bestFit="1" customWidth="1"/>
    <col min="253" max="254" width="12.28515625" bestFit="1" customWidth="1"/>
    <col min="255" max="255" width="3.140625" bestFit="1" customWidth="1"/>
    <col min="256" max="257" width="12.28515625" bestFit="1" customWidth="1"/>
    <col min="258" max="258" width="4.140625" bestFit="1" customWidth="1"/>
    <col min="259" max="259" width="6.140625" bestFit="1" customWidth="1"/>
    <col min="260" max="260" width="8.140625" bestFit="1" customWidth="1"/>
    <col min="261" max="262" width="12.28515625" bestFit="1" customWidth="1"/>
    <col min="263" max="263" width="11.28515625" bestFit="1" customWidth="1"/>
    <col min="264" max="264" width="4.140625" bestFit="1" customWidth="1"/>
    <col min="265" max="265" width="12.28515625" bestFit="1" customWidth="1"/>
    <col min="266" max="266" width="7.140625" bestFit="1" customWidth="1"/>
    <col min="267" max="267" width="12.28515625" bestFit="1" customWidth="1"/>
    <col min="268" max="268" width="8.140625" bestFit="1" customWidth="1"/>
    <col min="269" max="269" width="12.28515625" bestFit="1" customWidth="1"/>
    <col min="270" max="271" width="6.140625" bestFit="1" customWidth="1"/>
    <col min="272" max="278" width="12.28515625" bestFit="1" customWidth="1"/>
    <col min="279" max="279" width="6.140625" bestFit="1" customWidth="1"/>
    <col min="280" max="282" width="12.28515625" bestFit="1" customWidth="1"/>
    <col min="283" max="284" width="4.140625" bestFit="1" customWidth="1"/>
    <col min="285" max="288" width="12.28515625" bestFit="1" customWidth="1"/>
    <col min="289" max="290" width="4.140625" bestFit="1" customWidth="1"/>
    <col min="291" max="292" width="12.28515625" bestFit="1" customWidth="1"/>
    <col min="293" max="293" width="4.140625" bestFit="1" customWidth="1"/>
    <col min="294" max="295" width="6.140625" bestFit="1" customWidth="1"/>
    <col min="296" max="296" width="4.140625" bestFit="1" customWidth="1"/>
    <col min="297" max="297" width="6.140625" bestFit="1" customWidth="1"/>
    <col min="298" max="298" width="12.28515625" bestFit="1" customWidth="1"/>
    <col min="299" max="299" width="7.140625" bestFit="1" customWidth="1"/>
    <col min="300" max="300" width="4.140625" bestFit="1" customWidth="1"/>
    <col min="301" max="301" width="6.140625" bestFit="1" customWidth="1"/>
    <col min="302" max="302" width="12.28515625" bestFit="1" customWidth="1"/>
    <col min="303" max="303" width="6.140625" bestFit="1" customWidth="1"/>
    <col min="304" max="305" width="12.28515625" bestFit="1" customWidth="1"/>
    <col min="306" max="306" width="6.140625" bestFit="1" customWidth="1"/>
    <col min="307" max="307" width="12.28515625" bestFit="1" customWidth="1"/>
    <col min="308" max="310" width="4.140625" bestFit="1" customWidth="1"/>
    <col min="311" max="311" width="5.140625" bestFit="1" customWidth="1"/>
    <col min="312" max="313" width="12.28515625" bestFit="1" customWidth="1"/>
    <col min="314" max="314" width="7.7109375" bestFit="1" customWidth="1"/>
    <col min="315" max="315" width="11" bestFit="1" customWidth="1"/>
    <col min="316" max="316" width="6.140625" bestFit="1" customWidth="1"/>
    <col min="317" max="317" width="3.140625" bestFit="1" customWidth="1"/>
    <col min="318" max="318" width="6.140625" bestFit="1" customWidth="1"/>
    <col min="319" max="319" width="12.28515625" bestFit="1" customWidth="1"/>
    <col min="320" max="320" width="3.140625" bestFit="1" customWidth="1"/>
    <col min="321" max="321" width="12.28515625" bestFit="1" customWidth="1"/>
    <col min="322" max="323" width="6.140625" bestFit="1" customWidth="1"/>
    <col min="324" max="324" width="12.28515625" bestFit="1" customWidth="1"/>
    <col min="325" max="325" width="3.140625" bestFit="1" customWidth="1"/>
    <col min="326" max="327" width="6.140625" bestFit="1" customWidth="1"/>
    <col min="328" max="330" width="12.28515625" bestFit="1" customWidth="1"/>
    <col min="331" max="331" width="8.140625" bestFit="1" customWidth="1"/>
    <col min="332" max="332" width="12.28515625" bestFit="1" customWidth="1"/>
    <col min="333" max="333" width="6.140625" bestFit="1" customWidth="1"/>
    <col min="334" max="334" width="4.140625" bestFit="1" customWidth="1"/>
    <col min="335" max="335" width="12.28515625" bestFit="1" customWidth="1"/>
    <col min="336" max="336" width="7.7109375" bestFit="1" customWidth="1"/>
    <col min="338" max="338" width="11.85546875" bestFit="1" customWidth="1"/>
    <col min="339" max="342" width="12.28515625" bestFit="1" customWidth="1"/>
    <col min="343" max="343" width="3.140625" bestFit="1" customWidth="1"/>
    <col min="344" max="344" width="12.28515625" bestFit="1" customWidth="1"/>
    <col min="345" max="345" width="5.140625" bestFit="1" customWidth="1"/>
    <col min="346" max="346" width="6.140625" bestFit="1" customWidth="1"/>
    <col min="347" max="348" width="12.28515625" bestFit="1" customWidth="1"/>
    <col min="349" max="349" width="6.140625" bestFit="1" customWidth="1"/>
    <col min="350" max="352" width="12.28515625" bestFit="1" customWidth="1"/>
    <col min="353" max="353" width="3.140625" bestFit="1" customWidth="1"/>
    <col min="354" max="354" width="12.28515625" bestFit="1" customWidth="1"/>
    <col min="355" max="355" width="11.28515625" bestFit="1" customWidth="1"/>
    <col min="356" max="357" width="12.28515625" bestFit="1" customWidth="1"/>
    <col min="358" max="358" width="11.28515625" bestFit="1" customWidth="1"/>
    <col min="359" max="359" width="3.140625" bestFit="1" customWidth="1"/>
    <col min="360" max="361" width="12.28515625" bestFit="1" customWidth="1"/>
    <col min="362" max="362" width="7.140625" bestFit="1" customWidth="1"/>
    <col min="363" max="363" width="5.140625" bestFit="1" customWidth="1"/>
    <col min="364" max="372" width="12.28515625" bestFit="1" customWidth="1"/>
    <col min="373" max="373" width="5.140625" bestFit="1" customWidth="1"/>
    <col min="374" max="377" width="12.28515625" bestFit="1" customWidth="1"/>
    <col min="378" max="378" width="3.140625" bestFit="1" customWidth="1"/>
    <col min="379" max="379" width="12.28515625" bestFit="1" customWidth="1"/>
    <col min="380" max="380" width="7.140625" bestFit="1" customWidth="1"/>
    <col min="381" max="381" width="6.140625" bestFit="1" customWidth="1"/>
    <col min="382" max="382" width="12.28515625" bestFit="1" customWidth="1"/>
    <col min="383" max="383" width="5.140625" bestFit="1" customWidth="1"/>
    <col min="384" max="386" width="12.28515625" bestFit="1" customWidth="1"/>
    <col min="387" max="387" width="3.140625" bestFit="1" customWidth="1"/>
    <col min="388" max="389" width="12.28515625" bestFit="1" customWidth="1"/>
    <col min="390" max="390" width="8.140625" bestFit="1" customWidth="1"/>
    <col min="391" max="393" width="12.28515625" bestFit="1" customWidth="1"/>
    <col min="394" max="394" width="5.140625" bestFit="1" customWidth="1"/>
    <col min="395" max="402" width="12.28515625" bestFit="1" customWidth="1"/>
    <col min="403" max="403" width="3.140625" bestFit="1" customWidth="1"/>
    <col min="404" max="412" width="12.28515625" bestFit="1" customWidth="1"/>
    <col min="413" max="413" width="3.140625" bestFit="1" customWidth="1"/>
    <col min="414" max="420" width="12.28515625" bestFit="1" customWidth="1"/>
    <col min="421" max="421" width="8.140625" bestFit="1" customWidth="1"/>
    <col min="422" max="423" width="12.28515625" bestFit="1" customWidth="1"/>
    <col min="424" max="424" width="6.140625" bestFit="1" customWidth="1"/>
    <col min="425" max="425" width="7.140625" bestFit="1" customWidth="1"/>
    <col min="426" max="426" width="5.140625" bestFit="1" customWidth="1"/>
    <col min="427" max="433" width="12.28515625" bestFit="1" customWidth="1"/>
    <col min="434" max="434" width="8.140625" bestFit="1" customWidth="1"/>
    <col min="435" max="437" width="12.28515625" bestFit="1" customWidth="1"/>
    <col min="438" max="438" width="6.140625" bestFit="1" customWidth="1"/>
    <col min="439" max="440" width="12.28515625" bestFit="1" customWidth="1"/>
    <col min="441" max="441" width="6.140625" bestFit="1" customWidth="1"/>
    <col min="442" max="442" width="12.28515625" bestFit="1" customWidth="1"/>
    <col min="443" max="443" width="5.140625" bestFit="1" customWidth="1"/>
    <col min="444" max="446" width="12.28515625" bestFit="1" customWidth="1"/>
    <col min="447" max="447" width="3.140625" bestFit="1" customWidth="1"/>
    <col min="448" max="448" width="12.28515625" bestFit="1" customWidth="1"/>
    <col min="449" max="449" width="5.140625" bestFit="1" customWidth="1"/>
    <col min="450" max="453" width="12.28515625" bestFit="1" customWidth="1"/>
    <col min="454" max="454" width="5.140625" bestFit="1" customWidth="1"/>
    <col min="455" max="462" width="12.28515625" bestFit="1" customWidth="1"/>
    <col min="463" max="463" width="5.140625" bestFit="1" customWidth="1"/>
    <col min="464" max="471" width="12.28515625" bestFit="1" customWidth="1"/>
    <col min="472" max="472" width="6.140625" bestFit="1" customWidth="1"/>
    <col min="473" max="473" width="11.28515625" bestFit="1" customWidth="1"/>
    <col min="474" max="475" width="12.28515625" bestFit="1" customWidth="1"/>
    <col min="476" max="476" width="7.140625" bestFit="1" customWidth="1"/>
    <col min="477" max="484" width="12.28515625" bestFit="1" customWidth="1"/>
    <col min="485" max="485" width="6.140625" bestFit="1" customWidth="1"/>
    <col min="486" max="486" width="12.28515625" bestFit="1" customWidth="1"/>
    <col min="487" max="487" width="7.140625" bestFit="1" customWidth="1"/>
    <col min="488" max="495" width="12.28515625" bestFit="1" customWidth="1"/>
    <col min="496" max="496" width="10.28515625" bestFit="1" customWidth="1"/>
    <col min="497" max="497" width="12.28515625" bestFit="1" customWidth="1"/>
    <col min="498" max="498" width="3.140625" bestFit="1" customWidth="1"/>
    <col min="499" max="509" width="12.28515625" bestFit="1" customWidth="1"/>
    <col min="510" max="510" width="8.140625" bestFit="1" customWidth="1"/>
    <col min="511" max="511" width="12.28515625" bestFit="1" customWidth="1"/>
    <col min="512" max="512" width="7.140625" bestFit="1" customWidth="1"/>
    <col min="513" max="522" width="12.28515625" bestFit="1" customWidth="1"/>
    <col min="523" max="523" width="11.28515625" bestFit="1" customWidth="1"/>
    <col min="524" max="524" width="12.28515625" bestFit="1" customWidth="1"/>
    <col min="525" max="525" width="3.140625" bestFit="1" customWidth="1"/>
    <col min="526" max="526" width="7.140625" bestFit="1" customWidth="1"/>
    <col min="527" max="527" width="5.140625" bestFit="1" customWidth="1"/>
    <col min="528" max="528" width="12.28515625" bestFit="1" customWidth="1"/>
    <col min="529" max="530" width="6.140625" bestFit="1" customWidth="1"/>
    <col min="531" max="531" width="12.28515625" bestFit="1" customWidth="1"/>
    <col min="532" max="532" width="5.140625" bestFit="1" customWidth="1"/>
    <col min="533" max="533" width="3.140625" bestFit="1" customWidth="1"/>
    <col min="534" max="537" width="12.28515625" bestFit="1" customWidth="1"/>
    <col min="538" max="538" width="6.140625" bestFit="1" customWidth="1"/>
    <col min="539" max="539" width="12.28515625" bestFit="1" customWidth="1"/>
    <col min="540" max="540" width="11.28515625" bestFit="1" customWidth="1"/>
    <col min="541" max="544" width="12.28515625" bestFit="1" customWidth="1"/>
    <col min="545" max="545" width="11.28515625" bestFit="1" customWidth="1"/>
    <col min="546" max="555" width="12.28515625" bestFit="1" customWidth="1"/>
    <col min="556" max="556" width="11.28515625" bestFit="1" customWidth="1"/>
    <col min="557" max="557" width="12.28515625" bestFit="1" customWidth="1"/>
    <col min="558" max="558" width="7.140625" bestFit="1" customWidth="1"/>
    <col min="559" max="561" width="12.28515625" bestFit="1" customWidth="1"/>
    <col min="562" max="562" width="11.28515625" bestFit="1" customWidth="1"/>
    <col min="563" max="565" width="12.28515625" bestFit="1" customWidth="1"/>
    <col min="566" max="566" width="3.140625" bestFit="1" customWidth="1"/>
    <col min="567" max="580" width="12.28515625" bestFit="1" customWidth="1"/>
    <col min="581" max="581" width="11.28515625" bestFit="1" customWidth="1"/>
    <col min="582" max="582" width="10.28515625" bestFit="1" customWidth="1"/>
    <col min="583" max="587" width="12.28515625" bestFit="1" customWidth="1"/>
    <col min="588" max="588" width="3.140625" bestFit="1" customWidth="1"/>
    <col min="589" max="589" width="8.140625" bestFit="1" customWidth="1"/>
    <col min="590" max="591" width="12.28515625" bestFit="1" customWidth="1"/>
    <col min="592" max="592" width="11.28515625" bestFit="1" customWidth="1"/>
    <col min="593" max="594" width="12.28515625" bestFit="1" customWidth="1"/>
    <col min="595" max="595" width="11.28515625" bestFit="1" customWidth="1"/>
    <col min="596" max="599" width="12.28515625" bestFit="1" customWidth="1"/>
    <col min="600" max="600" width="6.140625" bestFit="1" customWidth="1"/>
    <col min="601" max="601" width="12.28515625" bestFit="1" customWidth="1"/>
    <col min="602" max="602" width="6.140625" bestFit="1" customWidth="1"/>
    <col min="603" max="604" width="12.28515625" bestFit="1" customWidth="1"/>
    <col min="605" max="605" width="3.140625" bestFit="1" customWidth="1"/>
    <col min="606" max="606" width="11.28515625" bestFit="1" customWidth="1"/>
    <col min="607" max="608" width="12.28515625" bestFit="1" customWidth="1"/>
    <col min="609" max="609" width="5.140625" bestFit="1" customWidth="1"/>
    <col min="610" max="612" width="12.28515625" bestFit="1" customWidth="1"/>
    <col min="613" max="613" width="7.140625" bestFit="1" customWidth="1"/>
    <col min="614" max="615" width="12.28515625" bestFit="1" customWidth="1"/>
    <col min="616" max="616" width="3.140625" bestFit="1" customWidth="1"/>
    <col min="617" max="622" width="12.28515625" bestFit="1" customWidth="1"/>
    <col min="623" max="623" width="6.140625" bestFit="1" customWidth="1"/>
    <col min="624" max="627" width="12.28515625" bestFit="1" customWidth="1"/>
    <col min="628" max="628" width="6.140625" bestFit="1" customWidth="1"/>
    <col min="629" max="633" width="12.28515625" bestFit="1" customWidth="1"/>
    <col min="634" max="634" width="3.140625" bestFit="1" customWidth="1"/>
    <col min="635" max="635" width="12.28515625" bestFit="1" customWidth="1"/>
    <col min="636" max="637" width="5.140625" bestFit="1" customWidth="1"/>
    <col min="638" max="639" width="12.28515625" bestFit="1" customWidth="1"/>
    <col min="640" max="640" width="3.140625" bestFit="1" customWidth="1"/>
    <col min="641" max="646" width="12.28515625" bestFit="1" customWidth="1"/>
    <col min="647" max="647" width="5.140625" bestFit="1" customWidth="1"/>
    <col min="648" max="652" width="12.28515625" bestFit="1" customWidth="1"/>
    <col min="653" max="653" width="7.140625" bestFit="1" customWidth="1"/>
    <col min="654" max="654" width="3.140625" bestFit="1" customWidth="1"/>
    <col min="655" max="655" width="12.28515625" bestFit="1" customWidth="1"/>
    <col min="656" max="656" width="5.140625" bestFit="1" customWidth="1"/>
    <col min="657" max="659" width="12.28515625" bestFit="1" customWidth="1"/>
    <col min="660" max="660" width="5.140625" bestFit="1" customWidth="1"/>
    <col min="661" max="661" width="6.140625" bestFit="1" customWidth="1"/>
    <col min="662" max="667" width="12.28515625" bestFit="1" customWidth="1"/>
    <col min="668" max="668" width="11.28515625" bestFit="1" customWidth="1"/>
    <col min="669" max="683" width="12.28515625" bestFit="1" customWidth="1"/>
    <col min="684" max="684" width="5.140625" bestFit="1" customWidth="1"/>
    <col min="685" max="689" width="12.28515625" bestFit="1" customWidth="1"/>
    <col min="690" max="690" width="7.140625" bestFit="1" customWidth="1"/>
    <col min="691" max="691" width="8.140625" bestFit="1" customWidth="1"/>
    <col min="692" max="692" width="12.28515625" bestFit="1" customWidth="1"/>
    <col min="693" max="693" width="5.140625" bestFit="1" customWidth="1"/>
    <col min="694" max="695" width="12.28515625" bestFit="1" customWidth="1"/>
    <col min="696" max="696" width="3.140625" bestFit="1" customWidth="1"/>
    <col min="697" max="698" width="12.28515625" bestFit="1" customWidth="1"/>
    <col min="699" max="699" width="8.140625" bestFit="1" customWidth="1"/>
    <col min="700" max="700" width="5.140625" bestFit="1" customWidth="1"/>
    <col min="701" max="706" width="12.28515625" bestFit="1" customWidth="1"/>
    <col min="707" max="707" width="5.140625" bestFit="1" customWidth="1"/>
    <col min="708" max="708" width="12.28515625" bestFit="1" customWidth="1"/>
    <col min="709" max="709" width="7.140625" bestFit="1" customWidth="1"/>
    <col min="710" max="713" width="12.28515625" bestFit="1" customWidth="1"/>
    <col min="714" max="714" width="3.140625" bestFit="1" customWidth="1"/>
    <col min="715" max="715" width="11.28515625" bestFit="1" customWidth="1"/>
    <col min="716" max="716" width="12.28515625" bestFit="1" customWidth="1"/>
    <col min="717" max="717" width="9.28515625" bestFit="1" customWidth="1"/>
    <col min="718" max="728" width="12.28515625" bestFit="1" customWidth="1"/>
    <col min="729" max="729" width="7.140625" bestFit="1" customWidth="1"/>
    <col min="730" max="736" width="12.28515625" bestFit="1" customWidth="1"/>
    <col min="737" max="737" width="11.28515625" bestFit="1" customWidth="1"/>
    <col min="738" max="753" width="12.28515625" bestFit="1" customWidth="1"/>
    <col min="754" max="754" width="11.28515625" bestFit="1" customWidth="1"/>
    <col min="755" max="758" width="12.28515625" bestFit="1" customWidth="1"/>
    <col min="759" max="759" width="6.140625" bestFit="1" customWidth="1"/>
    <col min="760" max="771" width="12.28515625" bestFit="1" customWidth="1"/>
    <col min="772" max="772" width="3.140625" bestFit="1" customWidth="1"/>
    <col min="773" max="789" width="12.28515625" bestFit="1" customWidth="1"/>
    <col min="790" max="790" width="3.140625" bestFit="1" customWidth="1"/>
    <col min="791" max="801" width="12.28515625" bestFit="1" customWidth="1"/>
    <col min="802" max="802" width="6.140625" bestFit="1" customWidth="1"/>
    <col min="803" max="803" width="12.28515625" bestFit="1" customWidth="1"/>
    <col min="804" max="804" width="5.140625" bestFit="1" customWidth="1"/>
    <col min="805" max="814" width="12.28515625" bestFit="1" customWidth="1"/>
    <col min="815" max="815" width="3.140625" bestFit="1" customWidth="1"/>
    <col min="816" max="816" width="11.28515625" bestFit="1" customWidth="1"/>
    <col min="817" max="818" width="12.28515625" bestFit="1" customWidth="1"/>
    <col min="819" max="819" width="5.140625" bestFit="1" customWidth="1"/>
    <col min="820" max="820" width="12.28515625" bestFit="1" customWidth="1"/>
    <col min="821" max="821" width="6.140625" bestFit="1" customWidth="1"/>
    <col min="822" max="824" width="12.28515625" bestFit="1" customWidth="1"/>
    <col min="825" max="825" width="5.140625" bestFit="1" customWidth="1"/>
    <col min="826" max="826" width="3.140625" bestFit="1" customWidth="1"/>
    <col min="827" max="832" width="12.28515625" bestFit="1" customWidth="1"/>
    <col min="833" max="833" width="5.140625" bestFit="1" customWidth="1"/>
    <col min="834" max="834" width="12.28515625" bestFit="1" customWidth="1"/>
    <col min="835" max="835" width="7.140625" bestFit="1" customWidth="1"/>
    <col min="836" max="836" width="12.28515625" bestFit="1" customWidth="1"/>
    <col min="837" max="837" width="3.140625" bestFit="1" customWidth="1"/>
    <col min="838" max="838" width="5.140625" bestFit="1" customWidth="1"/>
    <col min="839" max="845" width="12.28515625" bestFit="1" customWidth="1"/>
    <col min="846" max="846" width="6.140625" bestFit="1" customWidth="1"/>
    <col min="847" max="847" width="5.140625" bestFit="1" customWidth="1"/>
    <col min="848" max="854" width="12.28515625" bestFit="1" customWidth="1"/>
    <col min="855" max="855" width="6.140625" bestFit="1" customWidth="1"/>
    <col min="856" max="856" width="12.28515625" bestFit="1" customWidth="1"/>
    <col min="857" max="857" width="7.140625" bestFit="1" customWidth="1"/>
    <col min="858" max="862" width="12.28515625" bestFit="1" customWidth="1"/>
    <col min="863" max="863" width="11.28515625" bestFit="1" customWidth="1"/>
    <col min="864" max="864" width="6.140625" bestFit="1" customWidth="1"/>
    <col min="865" max="879" width="12.28515625" bestFit="1" customWidth="1"/>
    <col min="880" max="880" width="11.28515625" bestFit="1" customWidth="1"/>
    <col min="881" max="881" width="12.28515625" bestFit="1" customWidth="1"/>
    <col min="882" max="882" width="7.140625" bestFit="1" customWidth="1"/>
    <col min="883" max="885" width="12.28515625" bestFit="1" customWidth="1"/>
    <col min="886" max="886" width="5.140625" bestFit="1" customWidth="1"/>
    <col min="887" max="888" width="12.28515625" bestFit="1" customWidth="1"/>
    <col min="889" max="889" width="6.140625" bestFit="1" customWidth="1"/>
    <col min="890" max="893" width="12.28515625" bestFit="1" customWidth="1"/>
    <col min="894" max="894" width="11.28515625" bestFit="1" customWidth="1"/>
    <col min="895" max="899" width="12.28515625" bestFit="1" customWidth="1"/>
    <col min="900" max="900" width="5.140625" bestFit="1" customWidth="1"/>
    <col min="901" max="904" width="12.28515625" bestFit="1" customWidth="1"/>
    <col min="905" max="905" width="5.140625" bestFit="1" customWidth="1"/>
    <col min="906" max="909" width="12.28515625" bestFit="1" customWidth="1"/>
    <col min="910" max="910" width="5.140625" bestFit="1" customWidth="1"/>
    <col min="911" max="913" width="12.28515625" bestFit="1" customWidth="1"/>
    <col min="914" max="914" width="11.28515625" bestFit="1" customWidth="1"/>
    <col min="915" max="916" width="12.28515625" bestFit="1" customWidth="1"/>
    <col min="917" max="917" width="9.28515625" bestFit="1" customWidth="1"/>
    <col min="918" max="921" width="12.28515625" bestFit="1" customWidth="1"/>
    <col min="922" max="922" width="11.28515625" bestFit="1" customWidth="1"/>
    <col min="923" max="927" width="12.28515625" bestFit="1" customWidth="1"/>
    <col min="928" max="928" width="11.28515625" bestFit="1" customWidth="1"/>
    <col min="929" max="933" width="12.28515625" bestFit="1" customWidth="1"/>
    <col min="934" max="934" width="5.140625" bestFit="1" customWidth="1"/>
    <col min="935" max="935" width="12.28515625" bestFit="1" customWidth="1"/>
    <col min="936" max="936" width="5.140625" bestFit="1" customWidth="1"/>
    <col min="937" max="938" width="12.28515625" bestFit="1" customWidth="1"/>
    <col min="939" max="939" width="3.140625" bestFit="1" customWidth="1"/>
    <col min="940" max="940" width="12.28515625" bestFit="1" customWidth="1"/>
    <col min="941" max="941" width="5.140625" bestFit="1" customWidth="1"/>
    <col min="942" max="943" width="12.28515625" bestFit="1" customWidth="1"/>
    <col min="944" max="944" width="4.140625" bestFit="1" customWidth="1"/>
    <col min="945" max="947" width="12.28515625" bestFit="1" customWidth="1"/>
    <col min="948" max="949" width="6.140625" bestFit="1" customWidth="1"/>
    <col min="950" max="957" width="12.28515625" bestFit="1" customWidth="1"/>
    <col min="958" max="958" width="11.28515625" bestFit="1" customWidth="1"/>
    <col min="959" max="959" width="4.140625" bestFit="1" customWidth="1"/>
    <col min="960" max="962" width="12.28515625" bestFit="1" customWidth="1"/>
    <col min="963" max="963" width="11.28515625" bestFit="1" customWidth="1"/>
    <col min="964" max="967" width="12.28515625" bestFit="1" customWidth="1"/>
    <col min="968" max="968" width="7.140625" bestFit="1" customWidth="1"/>
    <col min="969" max="979" width="12.28515625" bestFit="1" customWidth="1"/>
    <col min="980" max="980" width="6.140625" bestFit="1" customWidth="1"/>
    <col min="981" max="981" width="7.140625" bestFit="1" customWidth="1"/>
    <col min="982" max="988" width="12.28515625" bestFit="1" customWidth="1"/>
    <col min="989" max="990" width="8.140625" bestFit="1" customWidth="1"/>
    <col min="991" max="991" width="12.28515625" bestFit="1" customWidth="1"/>
    <col min="992" max="992" width="4.140625" bestFit="1" customWidth="1"/>
    <col min="993" max="996" width="12.28515625" bestFit="1" customWidth="1"/>
    <col min="997" max="997" width="4.140625" bestFit="1" customWidth="1"/>
    <col min="998" max="1013" width="12.28515625" bestFit="1" customWidth="1"/>
    <col min="1014" max="1014" width="4.140625" bestFit="1" customWidth="1"/>
    <col min="1015" max="1023" width="12.28515625" bestFit="1" customWidth="1"/>
    <col min="1024" max="1024" width="10.28515625" bestFit="1" customWidth="1"/>
    <col min="1025" max="1031" width="12.28515625" bestFit="1" customWidth="1"/>
    <col min="1032" max="1032" width="9.28515625" bestFit="1" customWidth="1"/>
    <col min="1033" max="1033" width="12.28515625" bestFit="1" customWidth="1"/>
    <col min="1034" max="1034" width="11.28515625" bestFit="1" customWidth="1"/>
    <col min="1035" max="1037" width="12.28515625" bestFit="1" customWidth="1"/>
    <col min="1038" max="1038" width="8.140625" bestFit="1" customWidth="1"/>
    <col min="1039" max="1039" width="11.28515625" bestFit="1" customWidth="1"/>
    <col min="1040" max="1040" width="4.140625" bestFit="1" customWidth="1"/>
    <col min="1041" max="1046" width="12.28515625" bestFit="1" customWidth="1"/>
    <col min="1047" max="1047" width="4.140625" bestFit="1" customWidth="1"/>
    <col min="1048" max="1048" width="12.28515625" bestFit="1" customWidth="1"/>
    <col min="1049" max="1049" width="11.28515625" bestFit="1" customWidth="1"/>
    <col min="1050" max="1053" width="12.28515625" bestFit="1" customWidth="1"/>
    <col min="1054" max="1054" width="4.140625" bestFit="1" customWidth="1"/>
    <col min="1055" max="1066" width="12.28515625" bestFit="1" customWidth="1"/>
    <col min="1067" max="1067" width="6.140625" bestFit="1" customWidth="1"/>
    <col min="1068" max="1068" width="12.28515625" bestFit="1" customWidth="1"/>
    <col min="1069" max="1070" width="11.28515625" bestFit="1" customWidth="1"/>
    <col min="1071" max="1071" width="4.140625" bestFit="1" customWidth="1"/>
    <col min="1072" max="1075" width="12.28515625" bestFit="1" customWidth="1"/>
    <col min="1076" max="1076" width="6.140625" bestFit="1" customWidth="1"/>
    <col min="1077" max="1079" width="12.28515625" bestFit="1" customWidth="1"/>
    <col min="1080" max="1080" width="11.28515625" bestFit="1" customWidth="1"/>
    <col min="1081" max="1081" width="12.28515625" bestFit="1" customWidth="1"/>
    <col min="1082" max="1082" width="7.140625" bestFit="1" customWidth="1"/>
    <col min="1083" max="1083" width="11.28515625" bestFit="1" customWidth="1"/>
    <col min="1084" max="1085" width="12.28515625" bestFit="1" customWidth="1"/>
    <col min="1086" max="1086" width="6.140625" bestFit="1" customWidth="1"/>
    <col min="1087" max="1104" width="12.28515625" bestFit="1" customWidth="1"/>
    <col min="1105" max="1105" width="7.140625" bestFit="1" customWidth="1"/>
    <col min="1106" max="1106" width="12.28515625" bestFit="1" customWidth="1"/>
    <col min="1107" max="1107" width="7.140625" bestFit="1" customWidth="1"/>
    <col min="1108" max="1108" width="6.140625" bestFit="1" customWidth="1"/>
    <col min="1109" max="1109" width="12.28515625" bestFit="1" customWidth="1"/>
    <col min="1110" max="1110" width="7.140625" bestFit="1" customWidth="1"/>
    <col min="1111" max="1112" width="12.28515625" bestFit="1" customWidth="1"/>
    <col min="1113" max="1113" width="7.140625" bestFit="1" customWidth="1"/>
    <col min="1114" max="1132" width="12.28515625" bestFit="1" customWidth="1"/>
    <col min="1133" max="1133" width="4.140625" bestFit="1" customWidth="1"/>
    <col min="1134" max="1134" width="12.28515625" bestFit="1" customWidth="1"/>
    <col min="1135" max="1135" width="6.140625" bestFit="1" customWidth="1"/>
    <col min="1136" max="1136" width="9.28515625" bestFit="1" customWidth="1"/>
    <col min="1137" max="1141" width="12.28515625" bestFit="1" customWidth="1"/>
    <col min="1142" max="1142" width="5.140625" bestFit="1" customWidth="1"/>
    <col min="1143" max="1143" width="8.140625" bestFit="1" customWidth="1"/>
    <col min="1144" max="1144" width="15" bestFit="1" customWidth="1"/>
    <col min="1145" max="1145" width="11.28515625" bestFit="1" customWidth="1"/>
  </cols>
  <sheetData>
    <row r="2" spans="1:6" x14ac:dyDescent="0.25">
      <c r="A2" s="7" t="s">
        <v>8222</v>
      </c>
      <c r="B2" t="s">
        <v>8317</v>
      </c>
    </row>
    <row r="3" spans="1:6" x14ac:dyDescent="0.25">
      <c r="A3" s="7" t="s">
        <v>8321</v>
      </c>
      <c r="B3" t="s">
        <v>8317</v>
      </c>
    </row>
    <row r="5" spans="1:6" x14ac:dyDescent="0.25">
      <c r="A5" s="7" t="s">
        <v>8319</v>
      </c>
      <c r="B5" s="7" t="s">
        <v>8318</v>
      </c>
    </row>
    <row r="6" spans="1:6" x14ac:dyDescent="0.25">
      <c r="A6" s="7" t="s">
        <v>8315</v>
      </c>
      <c r="B6" t="s">
        <v>8219</v>
      </c>
      <c r="C6" t="s">
        <v>8220</v>
      </c>
      <c r="D6" t="s">
        <v>8221</v>
      </c>
      <c r="E6" t="s">
        <v>8218</v>
      </c>
      <c r="F6" t="s">
        <v>8316</v>
      </c>
    </row>
    <row r="7" spans="1:6" x14ac:dyDescent="0.25">
      <c r="A7" s="8" t="s">
        <v>8271</v>
      </c>
      <c r="B7" s="9"/>
      <c r="C7" s="9">
        <v>100</v>
      </c>
      <c r="D7" s="9"/>
      <c r="E7" s="9"/>
      <c r="F7" s="9">
        <v>100</v>
      </c>
    </row>
    <row r="8" spans="1:6" x14ac:dyDescent="0.25">
      <c r="A8" s="8" t="s">
        <v>8299</v>
      </c>
      <c r="B8" s="9">
        <v>20</v>
      </c>
      <c r="C8" s="9"/>
      <c r="D8" s="9"/>
      <c r="E8" s="9"/>
      <c r="F8" s="9">
        <v>20</v>
      </c>
    </row>
    <row r="9" spans="1:6" x14ac:dyDescent="0.25">
      <c r="A9" s="8" t="s">
        <v>8287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8313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8" t="s">
        <v>8309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8" t="s">
        <v>8270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8" t="s">
        <v>8269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8" t="s">
        <v>8285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8" t="s">
        <v>8302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8" t="s">
        <v>8279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8" t="s">
        <v>8292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8" t="s">
        <v>8303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8304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8" t="s">
        <v>8284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8" t="s">
        <v>8283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8" t="s">
        <v>8311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8" t="s">
        <v>8282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8290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8" t="s">
        <v>8314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8" t="s">
        <v>8298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8278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8" t="s">
        <v>8305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8294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8" t="s">
        <v>8300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8273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8" t="s">
        <v>8301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8297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8" t="s">
        <v>8308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8" t="s">
        <v>8281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8" t="s">
        <v>8268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8" t="s">
        <v>8267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8" t="s">
        <v>8307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8310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8312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8306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8266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8296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8" t="s">
        <v>8289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8276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8" t="s">
        <v>8275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8" t="s">
        <v>8295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8" t="s">
        <v>8316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F9A2-190E-4F86-BCD6-F172954917AF}">
  <dimension ref="A1:E18"/>
  <sheetViews>
    <sheetView workbookViewId="0">
      <selection activeCell="L37" sqref="L3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8321</v>
      </c>
      <c r="B1" t="s">
        <v>8317</v>
      </c>
    </row>
    <row r="2" spans="1:5" x14ac:dyDescent="0.25">
      <c r="A2" s="7" t="s">
        <v>8337</v>
      </c>
      <c r="B2" t="s">
        <v>8317</v>
      </c>
    </row>
    <row r="4" spans="1:5" x14ac:dyDescent="0.25">
      <c r="A4" s="7" t="s">
        <v>8319</v>
      </c>
      <c r="B4" s="7" t="s">
        <v>8318</v>
      </c>
    </row>
    <row r="5" spans="1:5" x14ac:dyDescent="0.25">
      <c r="A5" s="7" t="s">
        <v>8315</v>
      </c>
      <c r="B5" t="s">
        <v>8219</v>
      </c>
      <c r="C5" t="s">
        <v>8220</v>
      </c>
      <c r="D5" t="s">
        <v>8218</v>
      </c>
      <c r="E5" t="s">
        <v>8316</v>
      </c>
    </row>
    <row r="6" spans="1:5" x14ac:dyDescent="0.25">
      <c r="A6" s="13" t="s">
        <v>8331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3" t="s">
        <v>8332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3" t="s">
        <v>8333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3" t="s">
        <v>8334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3" t="s">
        <v>8325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3" t="s">
        <v>8335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3" t="s">
        <v>8326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3" t="s">
        <v>8327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3" t="s">
        <v>8328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3" t="s">
        <v>8329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3" t="s">
        <v>8330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3" t="s">
        <v>8336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3" t="s">
        <v>8316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1BD84-B7FA-4AEB-A57C-043D256E37A2}">
  <dimension ref="A1:L13"/>
  <sheetViews>
    <sheetView workbookViewId="0">
      <selection activeCell="B6" sqref="B6"/>
    </sheetView>
  </sheetViews>
  <sheetFormatPr defaultRowHeight="15" x14ac:dyDescent="0.25"/>
  <cols>
    <col min="1" max="1" width="28.140625" style="14" bestFit="1" customWidth="1"/>
    <col min="2" max="8" width="21" style="14" customWidth="1"/>
    <col min="10" max="10" width="10" bestFit="1" customWidth="1"/>
  </cols>
  <sheetData>
    <row r="1" spans="1:12" x14ac:dyDescent="0.25">
      <c r="A1" s="14" t="s">
        <v>8338</v>
      </c>
      <c r="B1" s="14" t="s">
        <v>8339</v>
      </c>
      <c r="C1" s="14" t="s">
        <v>8340</v>
      </c>
      <c r="D1" s="14" t="s">
        <v>8341</v>
      </c>
      <c r="E1" s="14" t="s">
        <v>8342</v>
      </c>
      <c r="F1" s="14" t="s">
        <v>8343</v>
      </c>
      <c r="G1" s="14" t="s">
        <v>8344</v>
      </c>
      <c r="H1" s="14" t="s">
        <v>8345</v>
      </c>
      <c r="J1" s="14" t="s">
        <v>8218</v>
      </c>
      <c r="K1" s="14" t="s">
        <v>8220</v>
      </c>
      <c r="L1" s="14" t="s">
        <v>8219</v>
      </c>
    </row>
    <row r="2" spans="1:12" x14ac:dyDescent="0.25">
      <c r="A2" s="14" t="s">
        <v>8346</v>
      </c>
      <c r="B2" s="14">
        <f>COUNTIFS(Data!$F$2:$F$4115,J$1,Data!$D$2:$D$4115,"&lt;1000")</f>
        <v>322</v>
      </c>
      <c r="C2" s="14">
        <f>COUNTIFS(Data!$F$2:$F$4115,K$1,Data!$D$2:$D$4115,"&lt;1000")</f>
        <v>113</v>
      </c>
      <c r="D2" s="14">
        <f>COUNTIFS(Data!$F$2:$F$4115,L$1,Data!$D$2:$D$4115,"&lt;1000")</f>
        <v>18</v>
      </c>
      <c r="E2" s="14">
        <f>SUM(B2:D2)</f>
        <v>453</v>
      </c>
      <c r="F2" s="15">
        <f>B2/$E2</f>
        <v>0.71081677704194257</v>
      </c>
      <c r="G2" s="15">
        <f t="shared" ref="G2:H12" si="0">C2/$E2</f>
        <v>0.24944812362030905</v>
      </c>
      <c r="H2" s="15">
        <f t="shared" si="0"/>
        <v>3.9735099337748346E-2</v>
      </c>
    </row>
    <row r="3" spans="1:12" x14ac:dyDescent="0.25">
      <c r="A3" s="14" t="s">
        <v>8347</v>
      </c>
      <c r="B3" s="14">
        <f>COUNTIFS(Data!$F$2:$F$4115,J$1,Data!$D$2:$D$4115,"&lt;=4999",Data!$D$2:$D$4115,"&gt;=1000")</f>
        <v>932</v>
      </c>
      <c r="C3" s="14">
        <f>COUNTIFS(Data!$F$2:$F$4115,K$1,Data!$D$2:$D$4115,"&lt;=4999",Data!$D$2:$D$4115,"&gt;=1000")</f>
        <v>420</v>
      </c>
      <c r="D3" s="14">
        <f>COUNTIFS(Data!$F$2:$F$4115,L$1,Data!$D$2:$D$4115,"&lt;=4999",Data!$D$2:$D$4115,"&gt;=1000")</f>
        <v>60</v>
      </c>
      <c r="E3" s="14">
        <f t="shared" ref="E3:E13" si="1">SUM(B3:D3)</f>
        <v>1412</v>
      </c>
      <c r="F3" s="15">
        <f t="shared" ref="F3:F12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12" x14ac:dyDescent="0.25">
      <c r="A4" s="14" t="s">
        <v>8348</v>
      </c>
      <c r="B4" s="14">
        <f>COUNTIFS(Data!$F$2:$F$4115,J$1,Data!$D$2:$D$4115,"&lt;=9999",Data!$D$2:$D$4115,"&gt;=5000")</f>
        <v>381</v>
      </c>
      <c r="C4" s="14">
        <f>COUNTIFS(Data!$F$2:$F$4115,K$1,Data!$D$2:$D$4115,"&lt;=9999",Data!$D$2:$D$4115,"&gt;=5000")</f>
        <v>283</v>
      </c>
      <c r="D4" s="14">
        <f>COUNTIFS(Data!$F$2:$F$4115,L$1,Data!$D$2:$D$4115,"&lt;=9999",Data!$D$2:$D$4115,"&gt;=5000")</f>
        <v>52</v>
      </c>
      <c r="E4" s="1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12" x14ac:dyDescent="0.25">
      <c r="A5" s="14" t="s">
        <v>8349</v>
      </c>
      <c r="B5" s="14">
        <f>COUNTIFS(Data!$F$2:$F$4115,J$1,Data!$D$2:$D$4115,"&lt;=14999",Data!$D$2:$D$4115,"&gt;=10000")</f>
        <v>168</v>
      </c>
      <c r="C5" s="14">
        <f>COUNTIFS(Data!$F$2:$F$4115,K$1,Data!$D$2:$D$4115,"&lt;=14999",Data!$D$2:$D$4115,"&gt;=10000")</f>
        <v>144</v>
      </c>
      <c r="D5" s="14">
        <f>COUNTIFS(Data!$F$2:$F$4115,L$1,Data!$D$2:$D$4115,"&lt;=14999",Data!$D$2:$D$4115,"&gt;=10000")</f>
        <v>40</v>
      </c>
      <c r="E5" s="14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12" x14ac:dyDescent="0.25">
      <c r="A6" s="14" t="s">
        <v>8350</v>
      </c>
      <c r="B6" s="14">
        <f>COUNTIFS(Data!$F$2:$F$4115,J$1,Data!$D$2:$D$4115,"&lt;=19999",Data!$D$2:$D$4115,"&gt;=15000")</f>
        <v>94</v>
      </c>
      <c r="C6" s="14">
        <f>COUNTIFS(Data!$F$2:$F$4115,K$1,Data!$D$2:$D$4115,"&lt;=19999",Data!$D$2:$D$4115,"&gt;=15000")</f>
        <v>90</v>
      </c>
      <c r="D6" s="14">
        <f>COUNTIFS(Data!$F$2:$F$4115,L$1,Data!$D$2:$D$4115,"&lt;=19999",Data!$D$2:$D$4115,"&gt;=15000")</f>
        <v>17</v>
      </c>
      <c r="E6" s="14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12" x14ac:dyDescent="0.25">
      <c r="A7" s="14" t="s">
        <v>8351</v>
      </c>
      <c r="B7" s="14">
        <f>COUNTIFS(Data!$F$2:$F$4115,J$1,Data!$D$2:$D$4115,"&lt;=24999",Data!$D$2:$D$4115,"&gt;=20000")</f>
        <v>62</v>
      </c>
      <c r="C7" s="14">
        <f>COUNTIFS(Data!$F$2:$F$4115,K$1,Data!$D$2:$D$4115,"&lt;=24999",Data!$D$2:$D$4115,"&gt;=20000")</f>
        <v>72</v>
      </c>
      <c r="D7" s="14">
        <f>COUNTIFS(Data!$F$2:$F$4115,L$1,Data!$D$2:$D$4115,"&lt;=24999",Data!$D$2:$D$4115,"&gt;=20000")</f>
        <v>14</v>
      </c>
      <c r="E7" s="14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12" x14ac:dyDescent="0.25">
      <c r="A8" s="14" t="s">
        <v>8352</v>
      </c>
      <c r="B8" s="14">
        <f>COUNTIFS(Data!$F$2:$F$4115,J$1,Data!$D$2:$D$4115,"&lt;=29999",Data!$D$2:$D$4115,"&gt;=25000")</f>
        <v>55</v>
      </c>
      <c r="C8" s="14">
        <f>COUNTIFS(Data!$F$2:$F$4115,K$1,Data!$D$2:$D$4115,"&lt;=29999",Data!$D$2:$D$4115,"&gt;=25000")</f>
        <v>64</v>
      </c>
      <c r="D8" s="14">
        <f>COUNTIFS(Data!$F$2:$F$4115,L$1,Data!$D$2:$D$4115,"&lt;=29999",Data!$D$2:$D$4115,"&gt;=25000")</f>
        <v>18</v>
      </c>
      <c r="E8" s="14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12" x14ac:dyDescent="0.25">
      <c r="A9" s="14" t="s">
        <v>8353</v>
      </c>
      <c r="B9" s="14">
        <f>COUNTIFS(Data!$F$2:$F$4115,J$1,Data!$D$2:$D$4115,"&lt;=34999",Data!$D$2:$D$4115,"&gt;=30000")</f>
        <v>32</v>
      </c>
      <c r="C9" s="14">
        <f>COUNTIFS(Data!$F$2:$F$4115,K$1,Data!$D$2:$D$4115,"&lt;=34999",Data!$D$2:$D$4115,"&gt;=30000")</f>
        <v>37</v>
      </c>
      <c r="D9" s="14">
        <f>COUNTIFS(Data!$F$2:$F$4115,L$1,Data!$D$2:$D$4115,"&lt;=34999",Data!$D$2:$D$4115,"&gt;=30000")</f>
        <v>13</v>
      </c>
      <c r="E9" s="14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12" x14ac:dyDescent="0.25">
      <c r="A10" s="14" t="s">
        <v>8354</v>
      </c>
      <c r="B10" s="14">
        <f>COUNTIFS(Data!$F$2:$F$4115,J$1,Data!$D$2:$D$4115,"&lt;=39999",Data!$D$2:$D$4115,"&gt;=35000")</f>
        <v>26</v>
      </c>
      <c r="C10" s="14">
        <f>COUNTIFS(Data!$F$2:$F$4115,K$1,Data!$D$2:$D$4115,"&lt;=39999",Data!$D$2:$D$4115,"&gt;=35000")</f>
        <v>22</v>
      </c>
      <c r="D10" s="14">
        <f>COUNTIFS(Data!$F$2:$F$4115,L$1,Data!$D$2:$D$4115,"&lt;=39999",Data!$D$2:$D$4115,"&gt;=35000")</f>
        <v>7</v>
      </c>
      <c r="E10" s="14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12" x14ac:dyDescent="0.25">
      <c r="A11" s="14" t="s">
        <v>8355</v>
      </c>
      <c r="B11" s="14">
        <f>COUNTIFS(Data!$F$2:$F$4115,J$1,Data!$D$2:$D$4115,"&lt;=44999",Data!$D$2:$D$4115,"&gt;=40000")</f>
        <v>21</v>
      </c>
      <c r="C11" s="14">
        <f>COUNTIFS(Data!$F$2:$F$4115,K$1,Data!$D$2:$D$4115,"&lt;=44999",Data!$D$2:$D$4115,"&gt;=40000")</f>
        <v>16</v>
      </c>
      <c r="D11" s="14">
        <f>COUNTIFS(Data!$F$2:$F$4115,L$1,Data!$D$2:$D$4115,"&lt;=44999",Data!$D$2:$D$4115,"&gt;=40000")</f>
        <v>6</v>
      </c>
      <c r="E11" s="14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12" x14ac:dyDescent="0.25">
      <c r="A12" s="14" t="s">
        <v>8356</v>
      </c>
      <c r="B12" s="14">
        <f>COUNTIFS(Data!$F$2:$F$4115,J$1,Data!$D$2:$D$4115,"&lt;=49999",Data!$D$2:$D$4115,"&gt;=45000")</f>
        <v>6</v>
      </c>
      <c r="C12" s="14">
        <f>COUNTIFS(Data!$F$2:$F$4115,K$1,Data!$D$2:$D$4115,"&lt;=49999",Data!$D$2:$D$4115,"&gt;=45000")</f>
        <v>11</v>
      </c>
      <c r="D12" s="14">
        <f>COUNTIFS(Data!$F$2:$F$4115,L$1,Data!$D$2:$D$4115,"&lt;=49999",Data!$D$2:$D$4115,"&gt;=45000")</f>
        <v>4</v>
      </c>
      <c r="E12" s="14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12" x14ac:dyDescent="0.25">
      <c r="A13" s="14" t="s">
        <v>8357</v>
      </c>
      <c r="B13" s="14">
        <f>COUNTIFS(Data!$F$2:$F$4115,J$1,Data!$D$2:$D$4115,"&gt;=50000")</f>
        <v>86</v>
      </c>
      <c r="C13" s="14">
        <f>COUNTIFS(Data!$F$2:$F$4115,K$1,Data!$D$2:$D$4115,"&gt;=50000")</f>
        <v>258</v>
      </c>
      <c r="D13" s="14">
        <f>COUNTIFS(Data!$F$2:$F$4115,L$1,Data!$D$2:$D$4115,"&gt;=50000")</f>
        <v>100</v>
      </c>
      <c r="E13" s="14">
        <f t="shared" si="1"/>
        <v>444</v>
      </c>
      <c r="F13" s="15">
        <f>B13/$E13</f>
        <v>0.19369369369369369</v>
      </c>
      <c r="G13" s="15">
        <f>C13/$E13</f>
        <v>0.58108108108108103</v>
      </c>
      <c r="H13" s="15">
        <f>D13/$E13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D9020-7A86-47C2-9532-8C68EB05D6E5}">
  <dimension ref="A1:N2186"/>
  <sheetViews>
    <sheetView tabSelected="1" zoomScale="85" zoomScaleNormal="85" workbookViewId="0">
      <selection activeCell="M9" sqref="M9"/>
    </sheetView>
  </sheetViews>
  <sheetFormatPr defaultRowHeight="15" x14ac:dyDescent="0.25"/>
  <cols>
    <col min="1" max="5" width="14.140625" customWidth="1"/>
    <col min="8" max="12" width="19.85546875" customWidth="1"/>
    <col min="13" max="14" width="20" customWidth="1"/>
  </cols>
  <sheetData>
    <row r="1" spans="1:14" x14ac:dyDescent="0.25">
      <c r="A1" s="14" t="s">
        <v>8320</v>
      </c>
      <c r="B1" s="14" t="s">
        <v>8261</v>
      </c>
      <c r="C1" s="14"/>
      <c r="D1" s="14" t="s">
        <v>8320</v>
      </c>
      <c r="E1" s="14" t="s">
        <v>8261</v>
      </c>
      <c r="H1" s="1" t="s">
        <v>8364</v>
      </c>
      <c r="I1" s="1" t="s">
        <v>8358</v>
      </c>
      <c r="J1" s="1" t="s">
        <v>8359</v>
      </c>
      <c r="K1" s="1" t="s">
        <v>8360</v>
      </c>
      <c r="L1" s="1" t="s">
        <v>8361</v>
      </c>
      <c r="M1" s="1" t="s">
        <v>8362</v>
      </c>
      <c r="N1" s="1" t="s">
        <v>8363</v>
      </c>
    </row>
    <row r="2" spans="1:14" x14ac:dyDescent="0.25">
      <c r="A2" t="s">
        <v>8218</v>
      </c>
      <c r="B2">
        <v>182</v>
      </c>
      <c r="D2" t="s">
        <v>8220</v>
      </c>
      <c r="E2">
        <v>0</v>
      </c>
      <c r="H2" t="s">
        <v>8218</v>
      </c>
      <c r="I2" s="16">
        <f>AVERAGE(B2:B2186)</f>
        <v>194.42517162471395</v>
      </c>
      <c r="J2" s="16">
        <f>MEDIAN(B2:B2186)</f>
        <v>62</v>
      </c>
      <c r="K2" s="16">
        <f>MIN(B2:B2186)</f>
        <v>1</v>
      </c>
      <c r="L2" s="16">
        <f>MAX(B2:B2186)</f>
        <v>26457</v>
      </c>
      <c r="M2" s="16">
        <f>_xlfn.VAR.S(B2:B2186)</f>
        <v>713167.37912800396</v>
      </c>
      <c r="N2" s="16">
        <f>_xlfn.STDEV.S(B2:B2186)</f>
        <v>844.49237955591047</v>
      </c>
    </row>
    <row r="3" spans="1:14" x14ac:dyDescent="0.25">
      <c r="A3" t="s">
        <v>8218</v>
      </c>
      <c r="B3">
        <v>79</v>
      </c>
      <c r="D3" t="s">
        <v>8220</v>
      </c>
      <c r="E3">
        <v>1</v>
      </c>
      <c r="H3" t="s">
        <v>8220</v>
      </c>
      <c r="I3" s="16">
        <f>AVERAGE(E2:E1531)</f>
        <v>17.709803921568628</v>
      </c>
      <c r="J3" s="16">
        <f>MEDIAN(E2:E1531)</f>
        <v>4</v>
      </c>
      <c r="K3" s="16">
        <f>MIN(E2:E1531)</f>
        <v>0</v>
      </c>
      <c r="L3" s="16">
        <f>MAX(E2:E1531)</f>
        <v>1293</v>
      </c>
      <c r="M3" s="16">
        <f>_xlfn.VAR.S(E2:E1531)</f>
        <v>3775.6894394644714</v>
      </c>
      <c r="N3" s="16">
        <f>_xlfn.STDEV.S(E2:E1531)</f>
        <v>61.446638959868842</v>
      </c>
    </row>
    <row r="4" spans="1:14" x14ac:dyDescent="0.25">
      <c r="A4" t="s">
        <v>8218</v>
      </c>
      <c r="B4">
        <v>35</v>
      </c>
      <c r="D4" t="s">
        <v>8220</v>
      </c>
      <c r="E4">
        <v>10</v>
      </c>
    </row>
    <row r="5" spans="1:14" x14ac:dyDescent="0.25">
      <c r="A5" t="s">
        <v>8218</v>
      </c>
      <c r="B5">
        <v>150</v>
      </c>
      <c r="D5" t="s">
        <v>8220</v>
      </c>
      <c r="E5">
        <v>0</v>
      </c>
    </row>
    <row r="6" spans="1:14" x14ac:dyDescent="0.25">
      <c r="A6" t="s">
        <v>8218</v>
      </c>
      <c r="B6">
        <v>284</v>
      </c>
      <c r="D6" t="s">
        <v>8220</v>
      </c>
      <c r="E6">
        <v>7</v>
      </c>
      <c r="H6" t="s">
        <v>8365</v>
      </c>
    </row>
    <row r="7" spans="1:14" x14ac:dyDescent="0.25">
      <c r="A7" t="s">
        <v>8218</v>
      </c>
      <c r="B7">
        <v>47</v>
      </c>
      <c r="D7" t="s">
        <v>8220</v>
      </c>
      <c r="E7">
        <v>0</v>
      </c>
    </row>
    <row r="8" spans="1:14" x14ac:dyDescent="0.25">
      <c r="A8" t="s">
        <v>8218</v>
      </c>
      <c r="B8">
        <v>58</v>
      </c>
      <c r="D8" t="s">
        <v>8220</v>
      </c>
      <c r="E8">
        <v>1</v>
      </c>
    </row>
    <row r="9" spans="1:14" x14ac:dyDescent="0.25">
      <c r="A9" t="s">
        <v>8218</v>
      </c>
      <c r="B9">
        <v>57</v>
      </c>
      <c r="D9" t="s">
        <v>8220</v>
      </c>
      <c r="E9">
        <v>2</v>
      </c>
    </row>
    <row r="10" spans="1:14" x14ac:dyDescent="0.25">
      <c r="A10" t="s">
        <v>8218</v>
      </c>
      <c r="B10">
        <v>12</v>
      </c>
      <c r="D10" t="s">
        <v>8220</v>
      </c>
      <c r="E10">
        <v>3</v>
      </c>
    </row>
    <row r="11" spans="1:14" x14ac:dyDescent="0.25">
      <c r="A11" t="s">
        <v>8218</v>
      </c>
      <c r="B11">
        <v>20</v>
      </c>
      <c r="D11" t="s">
        <v>8220</v>
      </c>
      <c r="E11">
        <v>10</v>
      </c>
    </row>
    <row r="12" spans="1:14" x14ac:dyDescent="0.25">
      <c r="A12" t="s">
        <v>8218</v>
      </c>
      <c r="B12">
        <v>19</v>
      </c>
      <c r="D12" t="s">
        <v>8220</v>
      </c>
      <c r="E12">
        <v>10</v>
      </c>
    </row>
    <row r="13" spans="1:14" x14ac:dyDescent="0.25">
      <c r="A13" t="s">
        <v>8218</v>
      </c>
      <c r="B13">
        <v>75</v>
      </c>
      <c r="D13" t="s">
        <v>8220</v>
      </c>
      <c r="E13">
        <v>1</v>
      </c>
    </row>
    <row r="14" spans="1:14" x14ac:dyDescent="0.25">
      <c r="A14" t="s">
        <v>8218</v>
      </c>
      <c r="B14">
        <v>827</v>
      </c>
      <c r="D14" t="s">
        <v>8220</v>
      </c>
      <c r="E14">
        <v>0</v>
      </c>
    </row>
    <row r="15" spans="1:14" x14ac:dyDescent="0.25">
      <c r="A15" t="s">
        <v>8218</v>
      </c>
      <c r="B15">
        <v>51</v>
      </c>
      <c r="D15" t="s">
        <v>8220</v>
      </c>
      <c r="E15">
        <v>0</v>
      </c>
    </row>
    <row r="16" spans="1:14" x14ac:dyDescent="0.25">
      <c r="A16" t="s">
        <v>8218</v>
      </c>
      <c r="B16">
        <v>41</v>
      </c>
      <c r="D16" t="s">
        <v>8220</v>
      </c>
      <c r="E16">
        <v>0</v>
      </c>
    </row>
    <row r="17" spans="1:5" x14ac:dyDescent="0.25">
      <c r="A17" t="s">
        <v>8218</v>
      </c>
      <c r="B17">
        <v>98</v>
      </c>
      <c r="D17" t="s">
        <v>8220</v>
      </c>
      <c r="E17">
        <v>26</v>
      </c>
    </row>
    <row r="18" spans="1:5" x14ac:dyDescent="0.25">
      <c r="A18" t="s">
        <v>8218</v>
      </c>
      <c r="B18">
        <v>70</v>
      </c>
      <c r="D18" t="s">
        <v>8220</v>
      </c>
      <c r="E18">
        <v>0</v>
      </c>
    </row>
    <row r="19" spans="1:5" x14ac:dyDescent="0.25">
      <c r="A19" t="s">
        <v>8218</v>
      </c>
      <c r="B19">
        <v>36</v>
      </c>
      <c r="D19" t="s">
        <v>8220</v>
      </c>
      <c r="E19">
        <v>7</v>
      </c>
    </row>
    <row r="20" spans="1:5" x14ac:dyDescent="0.25">
      <c r="A20" t="s">
        <v>8218</v>
      </c>
      <c r="B20">
        <v>342</v>
      </c>
      <c r="D20" t="s">
        <v>8220</v>
      </c>
      <c r="E20">
        <v>0</v>
      </c>
    </row>
    <row r="21" spans="1:5" x14ac:dyDescent="0.25">
      <c r="A21" t="s">
        <v>8218</v>
      </c>
      <c r="B21">
        <v>22</v>
      </c>
      <c r="D21" t="s">
        <v>8220</v>
      </c>
      <c r="E21">
        <v>2</v>
      </c>
    </row>
    <row r="22" spans="1:5" x14ac:dyDescent="0.25">
      <c r="A22" t="s">
        <v>8218</v>
      </c>
      <c r="B22">
        <v>25</v>
      </c>
      <c r="D22" t="s">
        <v>8220</v>
      </c>
      <c r="E22">
        <v>13</v>
      </c>
    </row>
    <row r="23" spans="1:5" x14ac:dyDescent="0.25">
      <c r="A23" t="s">
        <v>8218</v>
      </c>
      <c r="B23">
        <v>101</v>
      </c>
      <c r="D23" t="s">
        <v>8220</v>
      </c>
      <c r="E23">
        <v>4</v>
      </c>
    </row>
    <row r="24" spans="1:5" x14ac:dyDescent="0.25">
      <c r="A24" t="s">
        <v>8218</v>
      </c>
      <c r="B24">
        <v>8</v>
      </c>
      <c r="D24" t="s">
        <v>8220</v>
      </c>
      <c r="E24">
        <v>0</v>
      </c>
    </row>
    <row r="25" spans="1:5" x14ac:dyDescent="0.25">
      <c r="A25" t="s">
        <v>8218</v>
      </c>
      <c r="B25">
        <v>23</v>
      </c>
      <c r="D25" t="s">
        <v>8220</v>
      </c>
      <c r="E25">
        <v>12</v>
      </c>
    </row>
    <row r="26" spans="1:5" x14ac:dyDescent="0.25">
      <c r="A26" t="s">
        <v>8218</v>
      </c>
      <c r="B26">
        <v>574</v>
      </c>
      <c r="D26" t="s">
        <v>8220</v>
      </c>
      <c r="E26">
        <v>2</v>
      </c>
    </row>
    <row r="27" spans="1:5" x14ac:dyDescent="0.25">
      <c r="A27" t="s">
        <v>8218</v>
      </c>
      <c r="B27">
        <v>14</v>
      </c>
      <c r="D27" t="s">
        <v>8220</v>
      </c>
      <c r="E27">
        <v>10</v>
      </c>
    </row>
    <row r="28" spans="1:5" x14ac:dyDescent="0.25">
      <c r="A28" t="s">
        <v>8218</v>
      </c>
      <c r="B28">
        <v>19</v>
      </c>
      <c r="D28" t="s">
        <v>8220</v>
      </c>
      <c r="E28">
        <v>0</v>
      </c>
    </row>
    <row r="29" spans="1:5" x14ac:dyDescent="0.25">
      <c r="A29" t="s">
        <v>8218</v>
      </c>
      <c r="B29">
        <v>150</v>
      </c>
      <c r="D29" t="s">
        <v>8220</v>
      </c>
      <c r="E29">
        <v>5</v>
      </c>
    </row>
    <row r="30" spans="1:5" x14ac:dyDescent="0.25">
      <c r="A30" t="s">
        <v>8218</v>
      </c>
      <c r="B30">
        <v>71</v>
      </c>
      <c r="D30" t="s">
        <v>8220</v>
      </c>
      <c r="E30">
        <v>0</v>
      </c>
    </row>
    <row r="31" spans="1:5" x14ac:dyDescent="0.25">
      <c r="A31" t="s">
        <v>8218</v>
      </c>
      <c r="B31">
        <v>117</v>
      </c>
      <c r="D31" t="s">
        <v>8220</v>
      </c>
      <c r="E31">
        <v>5</v>
      </c>
    </row>
    <row r="32" spans="1:5" x14ac:dyDescent="0.25">
      <c r="A32" t="s">
        <v>8218</v>
      </c>
      <c r="B32">
        <v>53</v>
      </c>
      <c r="D32" t="s">
        <v>8220</v>
      </c>
      <c r="E32">
        <v>1</v>
      </c>
    </row>
    <row r="33" spans="1:5" x14ac:dyDescent="0.25">
      <c r="A33" t="s">
        <v>8218</v>
      </c>
      <c r="B33">
        <v>1</v>
      </c>
      <c r="D33" t="s">
        <v>8220</v>
      </c>
      <c r="E33">
        <v>3</v>
      </c>
    </row>
    <row r="34" spans="1:5" x14ac:dyDescent="0.25">
      <c r="A34" t="s">
        <v>8218</v>
      </c>
      <c r="B34">
        <v>89</v>
      </c>
      <c r="D34" t="s">
        <v>8220</v>
      </c>
      <c r="E34">
        <v>3</v>
      </c>
    </row>
    <row r="35" spans="1:5" x14ac:dyDescent="0.25">
      <c r="A35" t="s">
        <v>8218</v>
      </c>
      <c r="B35">
        <v>64</v>
      </c>
      <c r="D35" t="s">
        <v>8220</v>
      </c>
      <c r="E35">
        <v>0</v>
      </c>
    </row>
    <row r="36" spans="1:5" x14ac:dyDescent="0.25">
      <c r="A36" t="s">
        <v>8218</v>
      </c>
      <c r="B36">
        <v>68</v>
      </c>
      <c r="D36" t="s">
        <v>8220</v>
      </c>
      <c r="E36">
        <v>3</v>
      </c>
    </row>
    <row r="37" spans="1:5" x14ac:dyDescent="0.25">
      <c r="A37" t="s">
        <v>8218</v>
      </c>
      <c r="B37">
        <v>28</v>
      </c>
      <c r="D37" t="s">
        <v>8220</v>
      </c>
      <c r="E37">
        <v>0</v>
      </c>
    </row>
    <row r="38" spans="1:5" x14ac:dyDescent="0.25">
      <c r="A38" t="s">
        <v>8218</v>
      </c>
      <c r="B38">
        <v>44</v>
      </c>
      <c r="D38" t="s">
        <v>8220</v>
      </c>
      <c r="E38">
        <v>19</v>
      </c>
    </row>
    <row r="39" spans="1:5" x14ac:dyDescent="0.25">
      <c r="A39" t="s">
        <v>8218</v>
      </c>
      <c r="B39">
        <v>253</v>
      </c>
      <c r="D39" t="s">
        <v>8220</v>
      </c>
      <c r="E39">
        <v>8</v>
      </c>
    </row>
    <row r="40" spans="1:5" x14ac:dyDescent="0.25">
      <c r="A40" t="s">
        <v>8218</v>
      </c>
      <c r="B40">
        <v>66</v>
      </c>
      <c r="D40" t="s">
        <v>8220</v>
      </c>
      <c r="E40">
        <v>6</v>
      </c>
    </row>
    <row r="41" spans="1:5" x14ac:dyDescent="0.25">
      <c r="A41" t="s">
        <v>8218</v>
      </c>
      <c r="B41">
        <v>217</v>
      </c>
      <c r="D41" t="s">
        <v>8220</v>
      </c>
      <c r="E41">
        <v>0</v>
      </c>
    </row>
    <row r="42" spans="1:5" x14ac:dyDescent="0.25">
      <c r="A42" t="s">
        <v>8218</v>
      </c>
      <c r="B42">
        <v>16</v>
      </c>
      <c r="D42" t="s">
        <v>8220</v>
      </c>
      <c r="E42">
        <v>18</v>
      </c>
    </row>
    <row r="43" spans="1:5" x14ac:dyDescent="0.25">
      <c r="A43" t="s">
        <v>8218</v>
      </c>
      <c r="B43">
        <v>19</v>
      </c>
      <c r="D43" t="s">
        <v>8220</v>
      </c>
      <c r="E43">
        <v>7</v>
      </c>
    </row>
    <row r="44" spans="1:5" x14ac:dyDescent="0.25">
      <c r="A44" t="s">
        <v>8218</v>
      </c>
      <c r="B44">
        <v>169</v>
      </c>
      <c r="D44" t="s">
        <v>8220</v>
      </c>
      <c r="E44">
        <v>0</v>
      </c>
    </row>
    <row r="45" spans="1:5" x14ac:dyDescent="0.25">
      <c r="A45" t="s">
        <v>8218</v>
      </c>
      <c r="B45">
        <v>263</v>
      </c>
      <c r="D45" t="s">
        <v>8220</v>
      </c>
      <c r="E45">
        <v>8</v>
      </c>
    </row>
    <row r="46" spans="1:5" x14ac:dyDescent="0.25">
      <c r="A46" t="s">
        <v>8218</v>
      </c>
      <c r="B46">
        <v>15</v>
      </c>
      <c r="D46" t="s">
        <v>8220</v>
      </c>
      <c r="E46">
        <v>1293</v>
      </c>
    </row>
    <row r="47" spans="1:5" x14ac:dyDescent="0.25">
      <c r="A47" t="s">
        <v>8218</v>
      </c>
      <c r="B47">
        <v>61</v>
      </c>
      <c r="D47" t="s">
        <v>8220</v>
      </c>
      <c r="E47">
        <v>17</v>
      </c>
    </row>
    <row r="48" spans="1:5" x14ac:dyDescent="0.25">
      <c r="A48" t="s">
        <v>8218</v>
      </c>
      <c r="B48">
        <v>45</v>
      </c>
      <c r="D48" t="s">
        <v>8220</v>
      </c>
      <c r="E48">
        <v>0</v>
      </c>
    </row>
    <row r="49" spans="1:5" x14ac:dyDescent="0.25">
      <c r="A49" t="s">
        <v>8218</v>
      </c>
      <c r="B49">
        <v>70</v>
      </c>
      <c r="D49" t="s">
        <v>8220</v>
      </c>
      <c r="E49">
        <v>13</v>
      </c>
    </row>
    <row r="50" spans="1:5" x14ac:dyDescent="0.25">
      <c r="A50" t="s">
        <v>8218</v>
      </c>
      <c r="B50">
        <v>38</v>
      </c>
      <c r="D50" t="s">
        <v>8220</v>
      </c>
      <c r="E50">
        <v>0</v>
      </c>
    </row>
    <row r="51" spans="1:5" x14ac:dyDescent="0.25">
      <c r="A51" t="s">
        <v>8218</v>
      </c>
      <c r="B51">
        <v>87</v>
      </c>
      <c r="D51" t="s">
        <v>8220</v>
      </c>
      <c r="E51">
        <v>0</v>
      </c>
    </row>
    <row r="52" spans="1:5" x14ac:dyDescent="0.25">
      <c r="A52" t="s">
        <v>8218</v>
      </c>
      <c r="B52">
        <v>22</v>
      </c>
      <c r="D52" t="s">
        <v>8220</v>
      </c>
      <c r="E52">
        <v>33</v>
      </c>
    </row>
    <row r="53" spans="1:5" x14ac:dyDescent="0.25">
      <c r="A53" t="s">
        <v>8218</v>
      </c>
      <c r="B53">
        <v>119</v>
      </c>
      <c r="D53" t="s">
        <v>8220</v>
      </c>
      <c r="E53">
        <v>12</v>
      </c>
    </row>
    <row r="54" spans="1:5" x14ac:dyDescent="0.25">
      <c r="A54" t="s">
        <v>8218</v>
      </c>
      <c r="B54">
        <v>52</v>
      </c>
      <c r="D54" t="s">
        <v>8220</v>
      </c>
      <c r="E54">
        <v>1</v>
      </c>
    </row>
    <row r="55" spans="1:5" x14ac:dyDescent="0.25">
      <c r="A55" t="s">
        <v>8218</v>
      </c>
      <c r="B55">
        <v>117</v>
      </c>
      <c r="D55" t="s">
        <v>8220</v>
      </c>
      <c r="E55">
        <v>1</v>
      </c>
    </row>
    <row r="56" spans="1:5" x14ac:dyDescent="0.25">
      <c r="A56" t="s">
        <v>8218</v>
      </c>
      <c r="B56">
        <v>52</v>
      </c>
      <c r="D56" t="s">
        <v>8220</v>
      </c>
      <c r="E56">
        <v>1</v>
      </c>
    </row>
    <row r="57" spans="1:5" x14ac:dyDescent="0.25">
      <c r="A57" t="s">
        <v>8218</v>
      </c>
      <c r="B57">
        <v>86</v>
      </c>
      <c r="D57" t="s">
        <v>8220</v>
      </c>
      <c r="E57">
        <v>1</v>
      </c>
    </row>
    <row r="58" spans="1:5" x14ac:dyDescent="0.25">
      <c r="A58" t="s">
        <v>8218</v>
      </c>
      <c r="B58">
        <v>174</v>
      </c>
      <c r="D58" t="s">
        <v>8220</v>
      </c>
      <c r="E58">
        <v>84</v>
      </c>
    </row>
    <row r="59" spans="1:5" x14ac:dyDescent="0.25">
      <c r="A59" t="s">
        <v>8218</v>
      </c>
      <c r="B59">
        <v>69</v>
      </c>
      <c r="D59" t="s">
        <v>8220</v>
      </c>
      <c r="E59">
        <v>38</v>
      </c>
    </row>
    <row r="60" spans="1:5" x14ac:dyDescent="0.25">
      <c r="A60" t="s">
        <v>8218</v>
      </c>
      <c r="B60">
        <v>75</v>
      </c>
      <c r="D60" t="s">
        <v>8220</v>
      </c>
      <c r="E60">
        <v>1</v>
      </c>
    </row>
    <row r="61" spans="1:5" x14ac:dyDescent="0.25">
      <c r="A61" t="s">
        <v>8218</v>
      </c>
      <c r="B61">
        <v>33</v>
      </c>
      <c r="D61" t="s">
        <v>8220</v>
      </c>
      <c r="E61">
        <v>76</v>
      </c>
    </row>
    <row r="62" spans="1:5" x14ac:dyDescent="0.25">
      <c r="A62" t="s">
        <v>8218</v>
      </c>
      <c r="B62">
        <v>108</v>
      </c>
      <c r="D62" t="s">
        <v>8220</v>
      </c>
      <c r="E62">
        <v>3</v>
      </c>
    </row>
    <row r="63" spans="1:5" x14ac:dyDescent="0.25">
      <c r="A63" t="s">
        <v>8218</v>
      </c>
      <c r="B63">
        <v>23</v>
      </c>
      <c r="D63" t="s">
        <v>8220</v>
      </c>
      <c r="E63">
        <v>0</v>
      </c>
    </row>
    <row r="64" spans="1:5" x14ac:dyDescent="0.25">
      <c r="A64" t="s">
        <v>8218</v>
      </c>
      <c r="B64">
        <v>48</v>
      </c>
      <c r="D64" t="s">
        <v>8220</v>
      </c>
      <c r="E64">
        <v>2</v>
      </c>
    </row>
    <row r="65" spans="1:5" x14ac:dyDescent="0.25">
      <c r="A65" t="s">
        <v>8218</v>
      </c>
      <c r="B65">
        <v>64</v>
      </c>
      <c r="D65" t="s">
        <v>8220</v>
      </c>
      <c r="E65">
        <v>0</v>
      </c>
    </row>
    <row r="66" spans="1:5" x14ac:dyDescent="0.25">
      <c r="A66" t="s">
        <v>8218</v>
      </c>
      <c r="B66">
        <v>24</v>
      </c>
      <c r="D66" t="s">
        <v>8220</v>
      </c>
      <c r="E66">
        <v>0</v>
      </c>
    </row>
    <row r="67" spans="1:5" x14ac:dyDescent="0.25">
      <c r="A67" t="s">
        <v>8218</v>
      </c>
      <c r="B67">
        <v>57</v>
      </c>
      <c r="D67" t="s">
        <v>8220</v>
      </c>
      <c r="E67">
        <v>0</v>
      </c>
    </row>
    <row r="68" spans="1:5" x14ac:dyDescent="0.25">
      <c r="A68" t="s">
        <v>8218</v>
      </c>
      <c r="B68">
        <v>26</v>
      </c>
      <c r="D68" t="s">
        <v>8220</v>
      </c>
      <c r="E68">
        <v>2</v>
      </c>
    </row>
    <row r="69" spans="1:5" x14ac:dyDescent="0.25">
      <c r="A69" t="s">
        <v>8218</v>
      </c>
      <c r="B69">
        <v>20</v>
      </c>
      <c r="D69" t="s">
        <v>8220</v>
      </c>
      <c r="E69">
        <v>0</v>
      </c>
    </row>
    <row r="70" spans="1:5" x14ac:dyDescent="0.25">
      <c r="A70" t="s">
        <v>8218</v>
      </c>
      <c r="B70">
        <v>36</v>
      </c>
      <c r="D70" t="s">
        <v>8220</v>
      </c>
      <c r="E70">
        <v>0</v>
      </c>
    </row>
    <row r="71" spans="1:5" x14ac:dyDescent="0.25">
      <c r="A71" t="s">
        <v>8218</v>
      </c>
      <c r="B71">
        <v>178</v>
      </c>
      <c r="D71" t="s">
        <v>8220</v>
      </c>
      <c r="E71">
        <v>0</v>
      </c>
    </row>
    <row r="72" spans="1:5" x14ac:dyDescent="0.25">
      <c r="A72" t="s">
        <v>8218</v>
      </c>
      <c r="B72">
        <v>17</v>
      </c>
      <c r="D72" t="s">
        <v>8220</v>
      </c>
      <c r="E72">
        <v>2</v>
      </c>
    </row>
    <row r="73" spans="1:5" x14ac:dyDescent="0.25">
      <c r="A73" t="s">
        <v>8218</v>
      </c>
      <c r="B73">
        <v>32</v>
      </c>
      <c r="D73" t="s">
        <v>8220</v>
      </c>
      <c r="E73">
        <v>0</v>
      </c>
    </row>
    <row r="74" spans="1:5" x14ac:dyDescent="0.25">
      <c r="A74" t="s">
        <v>8218</v>
      </c>
      <c r="B74">
        <v>41</v>
      </c>
      <c r="D74" t="s">
        <v>8220</v>
      </c>
      <c r="E74">
        <v>7</v>
      </c>
    </row>
    <row r="75" spans="1:5" x14ac:dyDescent="0.25">
      <c r="A75" t="s">
        <v>8218</v>
      </c>
      <c r="B75">
        <v>18</v>
      </c>
      <c r="D75" t="s">
        <v>8220</v>
      </c>
      <c r="E75">
        <v>0</v>
      </c>
    </row>
    <row r="76" spans="1:5" x14ac:dyDescent="0.25">
      <c r="A76" t="s">
        <v>8218</v>
      </c>
      <c r="B76">
        <v>29</v>
      </c>
      <c r="D76" t="s">
        <v>8220</v>
      </c>
      <c r="E76">
        <v>5</v>
      </c>
    </row>
    <row r="77" spans="1:5" x14ac:dyDescent="0.25">
      <c r="A77" t="s">
        <v>8218</v>
      </c>
      <c r="B77">
        <v>47</v>
      </c>
      <c r="D77" t="s">
        <v>8220</v>
      </c>
      <c r="E77">
        <v>0</v>
      </c>
    </row>
    <row r="78" spans="1:5" x14ac:dyDescent="0.25">
      <c r="A78" t="s">
        <v>8218</v>
      </c>
      <c r="B78">
        <v>15</v>
      </c>
      <c r="D78" t="s">
        <v>8220</v>
      </c>
      <c r="E78">
        <v>0</v>
      </c>
    </row>
    <row r="79" spans="1:5" x14ac:dyDescent="0.25">
      <c r="A79" t="s">
        <v>8218</v>
      </c>
      <c r="B79">
        <v>26</v>
      </c>
      <c r="D79" t="s">
        <v>8220</v>
      </c>
      <c r="E79">
        <v>1</v>
      </c>
    </row>
    <row r="80" spans="1:5" x14ac:dyDescent="0.25">
      <c r="A80" t="s">
        <v>8218</v>
      </c>
      <c r="B80">
        <v>35</v>
      </c>
      <c r="D80" t="s">
        <v>8220</v>
      </c>
      <c r="E80">
        <v>0</v>
      </c>
    </row>
    <row r="81" spans="1:5" x14ac:dyDescent="0.25">
      <c r="A81" t="s">
        <v>8218</v>
      </c>
      <c r="B81">
        <v>41</v>
      </c>
      <c r="D81" t="s">
        <v>8220</v>
      </c>
      <c r="E81">
        <v>5</v>
      </c>
    </row>
    <row r="82" spans="1:5" x14ac:dyDescent="0.25">
      <c r="A82" t="s">
        <v>8218</v>
      </c>
      <c r="B82">
        <v>47</v>
      </c>
      <c r="D82" t="s">
        <v>8220</v>
      </c>
      <c r="E82">
        <v>3</v>
      </c>
    </row>
    <row r="83" spans="1:5" x14ac:dyDescent="0.25">
      <c r="A83" t="s">
        <v>8218</v>
      </c>
      <c r="B83">
        <v>28</v>
      </c>
      <c r="D83" t="s">
        <v>8220</v>
      </c>
      <c r="E83">
        <v>6</v>
      </c>
    </row>
    <row r="84" spans="1:5" x14ac:dyDescent="0.25">
      <c r="A84" t="s">
        <v>8218</v>
      </c>
      <c r="B84">
        <v>100</v>
      </c>
      <c r="D84" t="s">
        <v>8220</v>
      </c>
      <c r="E84">
        <v>12</v>
      </c>
    </row>
    <row r="85" spans="1:5" x14ac:dyDescent="0.25">
      <c r="A85" t="s">
        <v>8218</v>
      </c>
      <c r="B85">
        <v>13</v>
      </c>
      <c r="D85" t="s">
        <v>8220</v>
      </c>
      <c r="E85">
        <v>13</v>
      </c>
    </row>
    <row r="86" spans="1:5" x14ac:dyDescent="0.25">
      <c r="A86" t="s">
        <v>8218</v>
      </c>
      <c r="B86">
        <v>7</v>
      </c>
      <c r="D86" t="s">
        <v>8220</v>
      </c>
      <c r="E86">
        <v>5</v>
      </c>
    </row>
    <row r="87" spans="1:5" x14ac:dyDescent="0.25">
      <c r="A87" t="s">
        <v>8218</v>
      </c>
      <c r="B87">
        <v>21</v>
      </c>
      <c r="D87" t="s">
        <v>8220</v>
      </c>
      <c r="E87">
        <v>2</v>
      </c>
    </row>
    <row r="88" spans="1:5" x14ac:dyDescent="0.25">
      <c r="A88" t="s">
        <v>8218</v>
      </c>
      <c r="B88">
        <v>17</v>
      </c>
      <c r="D88" t="s">
        <v>8220</v>
      </c>
      <c r="E88">
        <v>8</v>
      </c>
    </row>
    <row r="89" spans="1:5" x14ac:dyDescent="0.25">
      <c r="A89" t="s">
        <v>8218</v>
      </c>
      <c r="B89">
        <v>25</v>
      </c>
      <c r="D89" t="s">
        <v>8220</v>
      </c>
      <c r="E89">
        <v>0</v>
      </c>
    </row>
    <row r="90" spans="1:5" x14ac:dyDescent="0.25">
      <c r="A90" t="s">
        <v>8218</v>
      </c>
      <c r="B90">
        <v>60</v>
      </c>
      <c r="D90" t="s">
        <v>8220</v>
      </c>
      <c r="E90">
        <v>13</v>
      </c>
    </row>
    <row r="91" spans="1:5" x14ac:dyDescent="0.25">
      <c r="A91" t="s">
        <v>8218</v>
      </c>
      <c r="B91">
        <v>56</v>
      </c>
      <c r="D91" t="s">
        <v>8220</v>
      </c>
      <c r="E91">
        <v>0</v>
      </c>
    </row>
    <row r="92" spans="1:5" x14ac:dyDescent="0.25">
      <c r="A92" t="s">
        <v>8218</v>
      </c>
      <c r="B92">
        <v>16</v>
      </c>
      <c r="D92" t="s">
        <v>8220</v>
      </c>
      <c r="E92">
        <v>5</v>
      </c>
    </row>
    <row r="93" spans="1:5" x14ac:dyDescent="0.25">
      <c r="A93" t="s">
        <v>8218</v>
      </c>
      <c r="B93">
        <v>46</v>
      </c>
      <c r="D93" t="s">
        <v>8220</v>
      </c>
      <c r="E93">
        <v>8</v>
      </c>
    </row>
    <row r="94" spans="1:5" x14ac:dyDescent="0.25">
      <c r="A94" t="s">
        <v>8218</v>
      </c>
      <c r="B94">
        <v>43</v>
      </c>
      <c r="D94" t="s">
        <v>8220</v>
      </c>
      <c r="E94">
        <v>8</v>
      </c>
    </row>
    <row r="95" spans="1:5" x14ac:dyDescent="0.25">
      <c r="A95" t="s">
        <v>8218</v>
      </c>
      <c r="B95">
        <v>15</v>
      </c>
      <c r="D95" t="s">
        <v>8220</v>
      </c>
      <c r="E95">
        <v>0</v>
      </c>
    </row>
    <row r="96" spans="1:5" x14ac:dyDescent="0.25">
      <c r="A96" t="s">
        <v>8218</v>
      </c>
      <c r="B96">
        <v>12</v>
      </c>
      <c r="D96" t="s">
        <v>8220</v>
      </c>
      <c r="E96">
        <v>2</v>
      </c>
    </row>
    <row r="97" spans="1:5" x14ac:dyDescent="0.25">
      <c r="A97" t="s">
        <v>8218</v>
      </c>
      <c r="B97">
        <v>21</v>
      </c>
      <c r="D97" t="s">
        <v>8220</v>
      </c>
      <c r="E97">
        <v>3</v>
      </c>
    </row>
    <row r="98" spans="1:5" x14ac:dyDescent="0.25">
      <c r="A98" t="s">
        <v>8218</v>
      </c>
      <c r="B98">
        <v>34</v>
      </c>
      <c r="D98" t="s">
        <v>8220</v>
      </c>
      <c r="E98">
        <v>0</v>
      </c>
    </row>
    <row r="99" spans="1:5" x14ac:dyDescent="0.25">
      <c r="A99" t="s">
        <v>8218</v>
      </c>
      <c r="B99">
        <v>8</v>
      </c>
      <c r="D99" t="s">
        <v>8220</v>
      </c>
      <c r="E99">
        <v>0</v>
      </c>
    </row>
    <row r="100" spans="1:5" x14ac:dyDescent="0.25">
      <c r="A100" t="s">
        <v>8218</v>
      </c>
      <c r="B100">
        <v>60</v>
      </c>
      <c r="D100" t="s">
        <v>8220</v>
      </c>
      <c r="E100">
        <v>11</v>
      </c>
    </row>
    <row r="101" spans="1:5" x14ac:dyDescent="0.25">
      <c r="A101" t="s">
        <v>8218</v>
      </c>
      <c r="B101">
        <v>39</v>
      </c>
      <c r="D101" t="s">
        <v>8220</v>
      </c>
      <c r="E101">
        <v>0</v>
      </c>
    </row>
    <row r="102" spans="1:5" x14ac:dyDescent="0.25">
      <c r="A102" t="s">
        <v>8218</v>
      </c>
      <c r="B102">
        <v>26</v>
      </c>
      <c r="D102" t="s">
        <v>8220</v>
      </c>
      <c r="E102">
        <v>1</v>
      </c>
    </row>
    <row r="103" spans="1:5" x14ac:dyDescent="0.25">
      <c r="A103" t="s">
        <v>8218</v>
      </c>
      <c r="B103">
        <v>35</v>
      </c>
      <c r="D103" t="s">
        <v>8220</v>
      </c>
      <c r="E103">
        <v>0</v>
      </c>
    </row>
    <row r="104" spans="1:5" x14ac:dyDescent="0.25">
      <c r="A104" t="s">
        <v>8218</v>
      </c>
      <c r="B104">
        <v>65</v>
      </c>
      <c r="D104" t="s">
        <v>8220</v>
      </c>
      <c r="E104">
        <v>17</v>
      </c>
    </row>
    <row r="105" spans="1:5" x14ac:dyDescent="0.25">
      <c r="A105" t="s">
        <v>8218</v>
      </c>
      <c r="B105">
        <v>49</v>
      </c>
      <c r="D105" t="s">
        <v>8220</v>
      </c>
      <c r="E105">
        <v>2</v>
      </c>
    </row>
    <row r="106" spans="1:5" x14ac:dyDescent="0.25">
      <c r="A106" t="s">
        <v>8218</v>
      </c>
      <c r="B106">
        <v>10</v>
      </c>
      <c r="D106" t="s">
        <v>8220</v>
      </c>
      <c r="E106">
        <v>1</v>
      </c>
    </row>
    <row r="107" spans="1:5" x14ac:dyDescent="0.25">
      <c r="A107" t="s">
        <v>8218</v>
      </c>
      <c r="B107">
        <v>60</v>
      </c>
      <c r="D107" t="s">
        <v>8220</v>
      </c>
      <c r="E107">
        <v>2</v>
      </c>
    </row>
    <row r="108" spans="1:5" x14ac:dyDescent="0.25">
      <c r="A108" t="s">
        <v>8218</v>
      </c>
      <c r="B108">
        <v>27</v>
      </c>
      <c r="D108" t="s">
        <v>8220</v>
      </c>
      <c r="E108">
        <v>16</v>
      </c>
    </row>
    <row r="109" spans="1:5" x14ac:dyDescent="0.25">
      <c r="A109" t="s">
        <v>8218</v>
      </c>
      <c r="B109">
        <v>69</v>
      </c>
      <c r="D109" t="s">
        <v>8220</v>
      </c>
      <c r="E109">
        <v>1</v>
      </c>
    </row>
    <row r="110" spans="1:5" x14ac:dyDescent="0.25">
      <c r="A110" t="s">
        <v>8218</v>
      </c>
      <c r="B110">
        <v>47</v>
      </c>
      <c r="D110" t="s">
        <v>8220</v>
      </c>
      <c r="E110">
        <v>4</v>
      </c>
    </row>
    <row r="111" spans="1:5" x14ac:dyDescent="0.25">
      <c r="A111" t="s">
        <v>8218</v>
      </c>
      <c r="B111">
        <v>47</v>
      </c>
      <c r="D111" t="s">
        <v>8220</v>
      </c>
      <c r="E111">
        <v>5</v>
      </c>
    </row>
    <row r="112" spans="1:5" x14ac:dyDescent="0.25">
      <c r="A112" t="s">
        <v>8218</v>
      </c>
      <c r="B112">
        <v>26</v>
      </c>
      <c r="D112" t="s">
        <v>8220</v>
      </c>
      <c r="E112">
        <v>7</v>
      </c>
    </row>
    <row r="113" spans="1:5" x14ac:dyDescent="0.25">
      <c r="A113" t="s">
        <v>8218</v>
      </c>
      <c r="B113">
        <v>53</v>
      </c>
      <c r="D113" t="s">
        <v>8220</v>
      </c>
      <c r="E113">
        <v>0</v>
      </c>
    </row>
    <row r="114" spans="1:5" x14ac:dyDescent="0.25">
      <c r="A114" t="s">
        <v>8218</v>
      </c>
      <c r="B114">
        <v>81</v>
      </c>
      <c r="D114" t="s">
        <v>8220</v>
      </c>
      <c r="E114">
        <v>12</v>
      </c>
    </row>
    <row r="115" spans="1:5" x14ac:dyDescent="0.25">
      <c r="A115" t="s">
        <v>8218</v>
      </c>
      <c r="B115">
        <v>78</v>
      </c>
      <c r="D115" t="s">
        <v>8220</v>
      </c>
      <c r="E115">
        <v>2</v>
      </c>
    </row>
    <row r="116" spans="1:5" x14ac:dyDescent="0.25">
      <c r="A116" t="s">
        <v>8218</v>
      </c>
      <c r="B116">
        <v>35</v>
      </c>
      <c r="D116" t="s">
        <v>8220</v>
      </c>
      <c r="E116">
        <v>5</v>
      </c>
    </row>
    <row r="117" spans="1:5" x14ac:dyDescent="0.25">
      <c r="A117" t="s">
        <v>8218</v>
      </c>
      <c r="B117">
        <v>22</v>
      </c>
      <c r="D117" t="s">
        <v>8220</v>
      </c>
      <c r="E117">
        <v>2</v>
      </c>
    </row>
    <row r="118" spans="1:5" x14ac:dyDescent="0.25">
      <c r="A118" t="s">
        <v>8218</v>
      </c>
      <c r="B118">
        <v>57</v>
      </c>
      <c r="D118" t="s">
        <v>8220</v>
      </c>
      <c r="E118">
        <v>3</v>
      </c>
    </row>
    <row r="119" spans="1:5" x14ac:dyDescent="0.25">
      <c r="A119" t="s">
        <v>8218</v>
      </c>
      <c r="B119">
        <v>27</v>
      </c>
      <c r="D119" t="s">
        <v>8220</v>
      </c>
      <c r="E119">
        <v>0</v>
      </c>
    </row>
    <row r="120" spans="1:5" x14ac:dyDescent="0.25">
      <c r="A120" t="s">
        <v>8218</v>
      </c>
      <c r="B120">
        <v>39</v>
      </c>
      <c r="D120" t="s">
        <v>8220</v>
      </c>
      <c r="E120">
        <v>49</v>
      </c>
    </row>
    <row r="121" spans="1:5" x14ac:dyDescent="0.25">
      <c r="A121" t="s">
        <v>8218</v>
      </c>
      <c r="B121">
        <v>37</v>
      </c>
      <c r="D121" t="s">
        <v>8220</v>
      </c>
      <c r="E121">
        <v>1</v>
      </c>
    </row>
    <row r="122" spans="1:5" x14ac:dyDescent="0.25">
      <c r="A122" t="s">
        <v>8218</v>
      </c>
      <c r="B122">
        <v>137</v>
      </c>
      <c r="D122" t="s">
        <v>8220</v>
      </c>
      <c r="E122">
        <v>2</v>
      </c>
    </row>
    <row r="123" spans="1:5" x14ac:dyDescent="0.25">
      <c r="A123" t="s">
        <v>8218</v>
      </c>
      <c r="B123">
        <v>376</v>
      </c>
      <c r="D123" t="s">
        <v>8220</v>
      </c>
      <c r="E123">
        <v>0</v>
      </c>
    </row>
    <row r="124" spans="1:5" x14ac:dyDescent="0.25">
      <c r="A124" t="s">
        <v>8218</v>
      </c>
      <c r="B124">
        <v>202</v>
      </c>
      <c r="D124" t="s">
        <v>8220</v>
      </c>
      <c r="E124">
        <v>0</v>
      </c>
    </row>
    <row r="125" spans="1:5" x14ac:dyDescent="0.25">
      <c r="A125" t="s">
        <v>8218</v>
      </c>
      <c r="B125">
        <v>328</v>
      </c>
      <c r="D125" t="s">
        <v>8220</v>
      </c>
      <c r="E125">
        <v>11</v>
      </c>
    </row>
    <row r="126" spans="1:5" x14ac:dyDescent="0.25">
      <c r="A126" t="s">
        <v>8218</v>
      </c>
      <c r="B126">
        <v>84</v>
      </c>
      <c r="D126" t="s">
        <v>8220</v>
      </c>
      <c r="E126">
        <v>1</v>
      </c>
    </row>
    <row r="127" spans="1:5" x14ac:dyDescent="0.25">
      <c r="A127" t="s">
        <v>8218</v>
      </c>
      <c r="B127">
        <v>96</v>
      </c>
      <c r="D127" t="s">
        <v>8220</v>
      </c>
      <c r="E127">
        <v>8</v>
      </c>
    </row>
    <row r="128" spans="1:5" x14ac:dyDescent="0.25">
      <c r="A128" t="s">
        <v>8218</v>
      </c>
      <c r="B128">
        <v>223</v>
      </c>
      <c r="D128" t="s">
        <v>8220</v>
      </c>
      <c r="E128">
        <v>5</v>
      </c>
    </row>
    <row r="129" spans="1:5" x14ac:dyDescent="0.25">
      <c r="A129" t="s">
        <v>8218</v>
      </c>
      <c r="B129">
        <v>62</v>
      </c>
      <c r="D129" t="s">
        <v>8220</v>
      </c>
      <c r="E129">
        <v>39</v>
      </c>
    </row>
    <row r="130" spans="1:5" x14ac:dyDescent="0.25">
      <c r="A130" t="s">
        <v>8218</v>
      </c>
      <c r="B130">
        <v>146</v>
      </c>
      <c r="D130" t="s">
        <v>8220</v>
      </c>
      <c r="E130">
        <v>0</v>
      </c>
    </row>
    <row r="131" spans="1:5" x14ac:dyDescent="0.25">
      <c r="A131" t="s">
        <v>8218</v>
      </c>
      <c r="B131">
        <v>235</v>
      </c>
      <c r="D131" t="s">
        <v>8220</v>
      </c>
      <c r="E131">
        <v>0</v>
      </c>
    </row>
    <row r="132" spans="1:5" x14ac:dyDescent="0.25">
      <c r="A132" t="s">
        <v>8218</v>
      </c>
      <c r="B132">
        <v>437</v>
      </c>
      <c r="D132" t="s">
        <v>8220</v>
      </c>
      <c r="E132">
        <v>2</v>
      </c>
    </row>
    <row r="133" spans="1:5" x14ac:dyDescent="0.25">
      <c r="A133" t="s">
        <v>8218</v>
      </c>
      <c r="B133">
        <v>77</v>
      </c>
      <c r="D133" t="s">
        <v>8220</v>
      </c>
      <c r="E133">
        <v>170</v>
      </c>
    </row>
    <row r="134" spans="1:5" x14ac:dyDescent="0.25">
      <c r="A134" t="s">
        <v>8218</v>
      </c>
      <c r="B134">
        <v>108</v>
      </c>
      <c r="D134" t="s">
        <v>8220</v>
      </c>
      <c r="E134">
        <v>5</v>
      </c>
    </row>
    <row r="135" spans="1:5" x14ac:dyDescent="0.25">
      <c r="A135" t="s">
        <v>8218</v>
      </c>
      <c r="B135">
        <v>7</v>
      </c>
      <c r="D135" t="s">
        <v>8220</v>
      </c>
      <c r="E135">
        <v>14</v>
      </c>
    </row>
    <row r="136" spans="1:5" x14ac:dyDescent="0.25">
      <c r="A136" t="s">
        <v>8218</v>
      </c>
      <c r="B136">
        <v>314</v>
      </c>
      <c r="D136" t="s">
        <v>8220</v>
      </c>
      <c r="E136">
        <v>1</v>
      </c>
    </row>
    <row r="137" spans="1:5" x14ac:dyDescent="0.25">
      <c r="A137" t="s">
        <v>8218</v>
      </c>
      <c r="B137">
        <v>188</v>
      </c>
      <c r="D137" t="s">
        <v>8220</v>
      </c>
      <c r="E137">
        <v>0</v>
      </c>
    </row>
    <row r="138" spans="1:5" x14ac:dyDescent="0.25">
      <c r="A138" t="s">
        <v>8218</v>
      </c>
      <c r="B138">
        <v>275</v>
      </c>
      <c r="D138" t="s">
        <v>8220</v>
      </c>
      <c r="E138">
        <v>124</v>
      </c>
    </row>
    <row r="139" spans="1:5" x14ac:dyDescent="0.25">
      <c r="A139" t="s">
        <v>8218</v>
      </c>
      <c r="B139">
        <v>560</v>
      </c>
      <c r="D139" t="s">
        <v>8220</v>
      </c>
      <c r="E139">
        <v>0</v>
      </c>
    </row>
    <row r="140" spans="1:5" x14ac:dyDescent="0.25">
      <c r="A140" t="s">
        <v>8218</v>
      </c>
      <c r="B140">
        <v>688</v>
      </c>
      <c r="D140" t="s">
        <v>8220</v>
      </c>
      <c r="E140">
        <v>0</v>
      </c>
    </row>
    <row r="141" spans="1:5" x14ac:dyDescent="0.25">
      <c r="A141" t="s">
        <v>8218</v>
      </c>
      <c r="B141">
        <v>942</v>
      </c>
      <c r="D141" t="s">
        <v>8220</v>
      </c>
      <c r="E141">
        <v>55</v>
      </c>
    </row>
    <row r="142" spans="1:5" x14ac:dyDescent="0.25">
      <c r="A142" t="s">
        <v>8218</v>
      </c>
      <c r="B142">
        <v>88</v>
      </c>
      <c r="D142" t="s">
        <v>8220</v>
      </c>
      <c r="E142">
        <v>140</v>
      </c>
    </row>
    <row r="143" spans="1:5" x14ac:dyDescent="0.25">
      <c r="A143" t="s">
        <v>8218</v>
      </c>
      <c r="B143">
        <v>220</v>
      </c>
      <c r="D143" t="s">
        <v>8220</v>
      </c>
      <c r="E143">
        <v>21</v>
      </c>
    </row>
    <row r="144" spans="1:5" x14ac:dyDescent="0.25">
      <c r="A144" t="s">
        <v>8218</v>
      </c>
      <c r="B144">
        <v>145</v>
      </c>
      <c r="D144" t="s">
        <v>8220</v>
      </c>
      <c r="E144">
        <v>1</v>
      </c>
    </row>
    <row r="145" spans="1:5" x14ac:dyDescent="0.25">
      <c r="A145" t="s">
        <v>8218</v>
      </c>
      <c r="B145">
        <v>963</v>
      </c>
      <c r="D145" t="s">
        <v>8220</v>
      </c>
      <c r="E145">
        <v>147</v>
      </c>
    </row>
    <row r="146" spans="1:5" x14ac:dyDescent="0.25">
      <c r="A146" t="s">
        <v>8218</v>
      </c>
      <c r="B146">
        <v>91</v>
      </c>
      <c r="D146" t="s">
        <v>8220</v>
      </c>
      <c r="E146">
        <v>11</v>
      </c>
    </row>
    <row r="147" spans="1:5" x14ac:dyDescent="0.25">
      <c r="A147" t="s">
        <v>8218</v>
      </c>
      <c r="B147">
        <v>58</v>
      </c>
      <c r="D147" t="s">
        <v>8220</v>
      </c>
      <c r="E147">
        <v>125</v>
      </c>
    </row>
    <row r="148" spans="1:5" x14ac:dyDescent="0.25">
      <c r="A148" t="s">
        <v>8218</v>
      </c>
      <c r="B148">
        <v>36</v>
      </c>
      <c r="D148" t="s">
        <v>8220</v>
      </c>
      <c r="E148">
        <v>1</v>
      </c>
    </row>
    <row r="149" spans="1:5" x14ac:dyDescent="0.25">
      <c r="A149" t="s">
        <v>8218</v>
      </c>
      <c r="B149">
        <v>165</v>
      </c>
      <c r="D149" t="s">
        <v>8220</v>
      </c>
      <c r="E149">
        <v>0</v>
      </c>
    </row>
    <row r="150" spans="1:5" x14ac:dyDescent="0.25">
      <c r="A150" t="s">
        <v>8218</v>
      </c>
      <c r="B150">
        <v>111</v>
      </c>
      <c r="D150" t="s">
        <v>8220</v>
      </c>
      <c r="E150">
        <v>0</v>
      </c>
    </row>
    <row r="151" spans="1:5" x14ac:dyDescent="0.25">
      <c r="A151" t="s">
        <v>8218</v>
      </c>
      <c r="B151">
        <v>1596</v>
      </c>
      <c r="D151" t="s">
        <v>8220</v>
      </c>
      <c r="E151">
        <v>3</v>
      </c>
    </row>
    <row r="152" spans="1:5" x14ac:dyDescent="0.25">
      <c r="A152" t="s">
        <v>8218</v>
      </c>
      <c r="B152">
        <v>61</v>
      </c>
      <c r="D152" t="s">
        <v>8220</v>
      </c>
      <c r="E152">
        <v>0</v>
      </c>
    </row>
    <row r="153" spans="1:5" x14ac:dyDescent="0.25">
      <c r="A153" t="s">
        <v>8218</v>
      </c>
      <c r="B153">
        <v>287</v>
      </c>
      <c r="D153" t="s">
        <v>8220</v>
      </c>
      <c r="E153">
        <v>0</v>
      </c>
    </row>
    <row r="154" spans="1:5" x14ac:dyDescent="0.25">
      <c r="A154" t="s">
        <v>8218</v>
      </c>
      <c r="B154">
        <v>65</v>
      </c>
      <c r="D154" t="s">
        <v>8220</v>
      </c>
      <c r="E154">
        <v>0</v>
      </c>
    </row>
    <row r="155" spans="1:5" x14ac:dyDescent="0.25">
      <c r="A155" t="s">
        <v>8218</v>
      </c>
      <c r="B155">
        <v>118</v>
      </c>
      <c r="D155" t="s">
        <v>8220</v>
      </c>
      <c r="E155">
        <v>0</v>
      </c>
    </row>
    <row r="156" spans="1:5" x14ac:dyDescent="0.25">
      <c r="A156" t="s">
        <v>8218</v>
      </c>
      <c r="B156">
        <v>113</v>
      </c>
      <c r="D156" t="s">
        <v>8220</v>
      </c>
      <c r="E156">
        <v>3</v>
      </c>
    </row>
    <row r="157" spans="1:5" x14ac:dyDescent="0.25">
      <c r="A157" t="s">
        <v>8218</v>
      </c>
      <c r="B157">
        <v>332</v>
      </c>
      <c r="D157" t="s">
        <v>8220</v>
      </c>
      <c r="E157">
        <v>0</v>
      </c>
    </row>
    <row r="158" spans="1:5" x14ac:dyDescent="0.25">
      <c r="A158" t="s">
        <v>8218</v>
      </c>
      <c r="B158">
        <v>62</v>
      </c>
      <c r="D158" t="s">
        <v>8220</v>
      </c>
      <c r="E158">
        <v>1</v>
      </c>
    </row>
    <row r="159" spans="1:5" x14ac:dyDescent="0.25">
      <c r="A159" t="s">
        <v>8218</v>
      </c>
      <c r="B159">
        <v>951</v>
      </c>
      <c r="D159" t="s">
        <v>8220</v>
      </c>
      <c r="E159">
        <v>3</v>
      </c>
    </row>
    <row r="160" spans="1:5" x14ac:dyDescent="0.25">
      <c r="A160" t="s">
        <v>8218</v>
      </c>
      <c r="B160">
        <v>415</v>
      </c>
      <c r="D160" t="s">
        <v>8220</v>
      </c>
      <c r="E160">
        <v>22</v>
      </c>
    </row>
    <row r="161" spans="1:5" x14ac:dyDescent="0.25">
      <c r="A161" t="s">
        <v>8218</v>
      </c>
      <c r="B161">
        <v>305</v>
      </c>
      <c r="D161" t="s">
        <v>8220</v>
      </c>
      <c r="E161">
        <v>26</v>
      </c>
    </row>
    <row r="162" spans="1:5" x14ac:dyDescent="0.25">
      <c r="A162" t="s">
        <v>8218</v>
      </c>
      <c r="B162">
        <v>2139</v>
      </c>
      <c r="D162" t="s">
        <v>8220</v>
      </c>
      <c r="E162">
        <v>4</v>
      </c>
    </row>
    <row r="163" spans="1:5" x14ac:dyDescent="0.25">
      <c r="A163" t="s">
        <v>8218</v>
      </c>
      <c r="B163">
        <v>79</v>
      </c>
      <c r="D163" t="s">
        <v>8220</v>
      </c>
      <c r="E163">
        <v>0</v>
      </c>
    </row>
    <row r="164" spans="1:5" x14ac:dyDescent="0.25">
      <c r="A164" t="s">
        <v>8218</v>
      </c>
      <c r="B164">
        <v>179</v>
      </c>
      <c r="D164" t="s">
        <v>8220</v>
      </c>
      <c r="E164">
        <v>4</v>
      </c>
    </row>
    <row r="165" spans="1:5" x14ac:dyDescent="0.25">
      <c r="A165" t="s">
        <v>8218</v>
      </c>
      <c r="B165">
        <v>202</v>
      </c>
      <c r="D165" t="s">
        <v>8220</v>
      </c>
      <c r="E165">
        <v>9</v>
      </c>
    </row>
    <row r="166" spans="1:5" x14ac:dyDescent="0.25">
      <c r="A166" t="s">
        <v>8218</v>
      </c>
      <c r="B166">
        <v>760</v>
      </c>
      <c r="D166" t="s">
        <v>8220</v>
      </c>
      <c r="E166">
        <v>5</v>
      </c>
    </row>
    <row r="167" spans="1:5" x14ac:dyDescent="0.25">
      <c r="A167" t="s">
        <v>8218</v>
      </c>
      <c r="B167">
        <v>563</v>
      </c>
      <c r="D167" t="s">
        <v>8220</v>
      </c>
      <c r="E167">
        <v>14</v>
      </c>
    </row>
    <row r="168" spans="1:5" x14ac:dyDescent="0.25">
      <c r="A168" t="s">
        <v>8218</v>
      </c>
      <c r="B168">
        <v>135</v>
      </c>
      <c r="D168" t="s">
        <v>8220</v>
      </c>
      <c r="E168">
        <v>1</v>
      </c>
    </row>
    <row r="169" spans="1:5" x14ac:dyDescent="0.25">
      <c r="A169" t="s">
        <v>8218</v>
      </c>
      <c r="B169">
        <v>290</v>
      </c>
      <c r="D169" t="s">
        <v>8220</v>
      </c>
      <c r="E169">
        <v>10</v>
      </c>
    </row>
    <row r="170" spans="1:5" x14ac:dyDescent="0.25">
      <c r="A170" t="s">
        <v>8218</v>
      </c>
      <c r="B170">
        <v>447</v>
      </c>
      <c r="D170" t="s">
        <v>8220</v>
      </c>
      <c r="E170">
        <v>3</v>
      </c>
    </row>
    <row r="171" spans="1:5" x14ac:dyDescent="0.25">
      <c r="A171" t="s">
        <v>8218</v>
      </c>
      <c r="B171">
        <v>232</v>
      </c>
      <c r="D171" t="s">
        <v>8220</v>
      </c>
      <c r="E171">
        <v>1</v>
      </c>
    </row>
    <row r="172" spans="1:5" x14ac:dyDescent="0.25">
      <c r="A172" t="s">
        <v>8218</v>
      </c>
      <c r="B172">
        <v>168</v>
      </c>
      <c r="D172" t="s">
        <v>8220</v>
      </c>
      <c r="E172">
        <v>0</v>
      </c>
    </row>
    <row r="173" spans="1:5" x14ac:dyDescent="0.25">
      <c r="A173" t="s">
        <v>8218</v>
      </c>
      <c r="B173">
        <v>128</v>
      </c>
      <c r="D173" t="s">
        <v>8220</v>
      </c>
      <c r="E173">
        <v>5</v>
      </c>
    </row>
    <row r="174" spans="1:5" x14ac:dyDescent="0.25">
      <c r="A174" t="s">
        <v>8218</v>
      </c>
      <c r="B174">
        <v>493</v>
      </c>
      <c r="D174" t="s">
        <v>8220</v>
      </c>
      <c r="E174">
        <v>2</v>
      </c>
    </row>
    <row r="175" spans="1:5" x14ac:dyDescent="0.25">
      <c r="A175" t="s">
        <v>8218</v>
      </c>
      <c r="B175">
        <v>131</v>
      </c>
      <c r="D175" t="s">
        <v>8220</v>
      </c>
      <c r="E175">
        <v>68</v>
      </c>
    </row>
    <row r="176" spans="1:5" x14ac:dyDescent="0.25">
      <c r="A176" t="s">
        <v>8218</v>
      </c>
      <c r="B176">
        <v>50</v>
      </c>
      <c r="D176" t="s">
        <v>8220</v>
      </c>
      <c r="E176">
        <v>3</v>
      </c>
    </row>
    <row r="177" spans="1:5" x14ac:dyDescent="0.25">
      <c r="A177" t="s">
        <v>8218</v>
      </c>
      <c r="B177">
        <v>665</v>
      </c>
      <c r="D177" t="s">
        <v>8220</v>
      </c>
      <c r="E177">
        <v>34</v>
      </c>
    </row>
    <row r="178" spans="1:5" x14ac:dyDescent="0.25">
      <c r="A178" t="s">
        <v>8218</v>
      </c>
      <c r="B178">
        <v>129</v>
      </c>
      <c r="D178" t="s">
        <v>8220</v>
      </c>
      <c r="E178">
        <v>0</v>
      </c>
    </row>
    <row r="179" spans="1:5" x14ac:dyDescent="0.25">
      <c r="A179" t="s">
        <v>8218</v>
      </c>
      <c r="B179">
        <v>142</v>
      </c>
      <c r="D179" t="s">
        <v>8220</v>
      </c>
      <c r="E179">
        <v>3</v>
      </c>
    </row>
    <row r="180" spans="1:5" x14ac:dyDescent="0.25">
      <c r="A180" t="s">
        <v>8218</v>
      </c>
      <c r="B180">
        <v>2436</v>
      </c>
      <c r="D180" t="s">
        <v>8220</v>
      </c>
      <c r="E180">
        <v>0</v>
      </c>
    </row>
    <row r="181" spans="1:5" x14ac:dyDescent="0.25">
      <c r="A181" t="s">
        <v>8218</v>
      </c>
      <c r="B181">
        <v>244</v>
      </c>
      <c r="D181" t="s">
        <v>8220</v>
      </c>
      <c r="E181">
        <v>70</v>
      </c>
    </row>
    <row r="182" spans="1:5" x14ac:dyDescent="0.25">
      <c r="A182" t="s">
        <v>8218</v>
      </c>
      <c r="B182">
        <v>298</v>
      </c>
      <c r="D182" t="s">
        <v>8220</v>
      </c>
      <c r="E182">
        <v>1</v>
      </c>
    </row>
    <row r="183" spans="1:5" x14ac:dyDescent="0.25">
      <c r="A183" t="s">
        <v>8218</v>
      </c>
      <c r="B183">
        <v>251</v>
      </c>
      <c r="D183" t="s">
        <v>8220</v>
      </c>
      <c r="E183">
        <v>1</v>
      </c>
    </row>
    <row r="184" spans="1:5" x14ac:dyDescent="0.25">
      <c r="A184" t="s">
        <v>8218</v>
      </c>
      <c r="B184">
        <v>108</v>
      </c>
      <c r="D184" t="s">
        <v>8220</v>
      </c>
      <c r="E184">
        <v>1</v>
      </c>
    </row>
    <row r="185" spans="1:5" x14ac:dyDescent="0.25">
      <c r="A185" t="s">
        <v>8218</v>
      </c>
      <c r="B185">
        <v>82</v>
      </c>
      <c r="D185" t="s">
        <v>8220</v>
      </c>
      <c r="E185">
        <v>2</v>
      </c>
    </row>
    <row r="186" spans="1:5" x14ac:dyDescent="0.25">
      <c r="A186" t="s">
        <v>8218</v>
      </c>
      <c r="B186">
        <v>74</v>
      </c>
      <c r="D186" t="s">
        <v>8220</v>
      </c>
      <c r="E186">
        <v>2</v>
      </c>
    </row>
    <row r="187" spans="1:5" x14ac:dyDescent="0.25">
      <c r="A187" t="s">
        <v>8218</v>
      </c>
      <c r="B187">
        <v>189</v>
      </c>
      <c r="D187" t="s">
        <v>8220</v>
      </c>
      <c r="E187">
        <v>34</v>
      </c>
    </row>
    <row r="188" spans="1:5" x14ac:dyDescent="0.25">
      <c r="A188" t="s">
        <v>8218</v>
      </c>
      <c r="B188">
        <v>80</v>
      </c>
      <c r="D188" t="s">
        <v>8220</v>
      </c>
      <c r="E188">
        <v>2</v>
      </c>
    </row>
    <row r="189" spans="1:5" x14ac:dyDescent="0.25">
      <c r="A189" t="s">
        <v>8218</v>
      </c>
      <c r="B189">
        <v>576</v>
      </c>
      <c r="D189" t="s">
        <v>8220</v>
      </c>
      <c r="E189">
        <v>0</v>
      </c>
    </row>
    <row r="190" spans="1:5" x14ac:dyDescent="0.25">
      <c r="A190" t="s">
        <v>8218</v>
      </c>
      <c r="B190">
        <v>202</v>
      </c>
      <c r="D190" t="s">
        <v>8220</v>
      </c>
      <c r="E190">
        <v>1</v>
      </c>
    </row>
    <row r="191" spans="1:5" x14ac:dyDescent="0.25">
      <c r="A191" t="s">
        <v>8218</v>
      </c>
      <c r="B191">
        <v>238</v>
      </c>
      <c r="D191" t="s">
        <v>8220</v>
      </c>
      <c r="E191">
        <v>8</v>
      </c>
    </row>
    <row r="192" spans="1:5" x14ac:dyDescent="0.25">
      <c r="A192" t="s">
        <v>8218</v>
      </c>
      <c r="B192">
        <v>36</v>
      </c>
      <c r="D192" t="s">
        <v>8220</v>
      </c>
      <c r="E192">
        <v>4</v>
      </c>
    </row>
    <row r="193" spans="1:5" x14ac:dyDescent="0.25">
      <c r="A193" t="s">
        <v>8218</v>
      </c>
      <c r="B193">
        <v>150</v>
      </c>
      <c r="D193" t="s">
        <v>8220</v>
      </c>
      <c r="E193">
        <v>28</v>
      </c>
    </row>
    <row r="194" spans="1:5" x14ac:dyDescent="0.25">
      <c r="A194" t="s">
        <v>8218</v>
      </c>
      <c r="B194">
        <v>146</v>
      </c>
      <c r="D194" t="s">
        <v>8220</v>
      </c>
      <c r="E194">
        <v>0</v>
      </c>
    </row>
    <row r="195" spans="1:5" x14ac:dyDescent="0.25">
      <c r="A195" t="s">
        <v>8218</v>
      </c>
      <c r="B195">
        <v>222</v>
      </c>
      <c r="D195" t="s">
        <v>8220</v>
      </c>
      <c r="E195">
        <v>6</v>
      </c>
    </row>
    <row r="196" spans="1:5" x14ac:dyDescent="0.25">
      <c r="A196" t="s">
        <v>8218</v>
      </c>
      <c r="B196">
        <v>120</v>
      </c>
      <c r="D196" t="s">
        <v>8220</v>
      </c>
      <c r="E196">
        <v>22</v>
      </c>
    </row>
    <row r="197" spans="1:5" x14ac:dyDescent="0.25">
      <c r="A197" t="s">
        <v>8218</v>
      </c>
      <c r="B197">
        <v>126</v>
      </c>
      <c r="D197" t="s">
        <v>8220</v>
      </c>
      <c r="E197">
        <v>0</v>
      </c>
    </row>
    <row r="198" spans="1:5" x14ac:dyDescent="0.25">
      <c r="A198" t="s">
        <v>8218</v>
      </c>
      <c r="B198">
        <v>158</v>
      </c>
      <c r="D198" t="s">
        <v>8220</v>
      </c>
      <c r="E198">
        <v>1</v>
      </c>
    </row>
    <row r="199" spans="1:5" x14ac:dyDescent="0.25">
      <c r="A199" t="s">
        <v>8218</v>
      </c>
      <c r="B199">
        <v>316</v>
      </c>
      <c r="D199" t="s">
        <v>8220</v>
      </c>
      <c r="E199">
        <v>20</v>
      </c>
    </row>
    <row r="200" spans="1:5" x14ac:dyDescent="0.25">
      <c r="A200" t="s">
        <v>8218</v>
      </c>
      <c r="B200">
        <v>284</v>
      </c>
      <c r="D200" t="s">
        <v>8220</v>
      </c>
      <c r="E200">
        <v>0</v>
      </c>
    </row>
    <row r="201" spans="1:5" x14ac:dyDescent="0.25">
      <c r="A201" t="s">
        <v>8218</v>
      </c>
      <c r="B201">
        <v>51</v>
      </c>
      <c r="D201" t="s">
        <v>8220</v>
      </c>
      <c r="E201">
        <v>1</v>
      </c>
    </row>
    <row r="202" spans="1:5" x14ac:dyDescent="0.25">
      <c r="A202" t="s">
        <v>8218</v>
      </c>
      <c r="B202">
        <v>158</v>
      </c>
      <c r="D202" t="s">
        <v>8220</v>
      </c>
      <c r="E202">
        <v>3</v>
      </c>
    </row>
    <row r="203" spans="1:5" x14ac:dyDescent="0.25">
      <c r="A203" t="s">
        <v>8218</v>
      </c>
      <c r="B203">
        <v>337</v>
      </c>
      <c r="D203" t="s">
        <v>8220</v>
      </c>
      <c r="E203">
        <v>2</v>
      </c>
    </row>
    <row r="204" spans="1:5" x14ac:dyDescent="0.25">
      <c r="A204" t="s">
        <v>8218</v>
      </c>
      <c r="B204">
        <v>186</v>
      </c>
      <c r="D204" t="s">
        <v>8220</v>
      </c>
      <c r="E204">
        <v>0</v>
      </c>
    </row>
    <row r="205" spans="1:5" x14ac:dyDescent="0.25">
      <c r="A205" t="s">
        <v>8218</v>
      </c>
      <c r="B205">
        <v>58</v>
      </c>
      <c r="D205" t="s">
        <v>8220</v>
      </c>
      <c r="E205">
        <v>2</v>
      </c>
    </row>
    <row r="206" spans="1:5" x14ac:dyDescent="0.25">
      <c r="A206" t="s">
        <v>8218</v>
      </c>
      <c r="B206">
        <v>82</v>
      </c>
      <c r="D206" t="s">
        <v>8220</v>
      </c>
      <c r="E206">
        <v>1</v>
      </c>
    </row>
    <row r="207" spans="1:5" x14ac:dyDescent="0.25">
      <c r="A207" t="s">
        <v>8218</v>
      </c>
      <c r="B207">
        <v>736</v>
      </c>
      <c r="D207" t="s">
        <v>8220</v>
      </c>
      <c r="E207">
        <v>0</v>
      </c>
    </row>
    <row r="208" spans="1:5" x14ac:dyDescent="0.25">
      <c r="A208" t="s">
        <v>8218</v>
      </c>
      <c r="B208">
        <v>1151</v>
      </c>
      <c r="D208" t="s">
        <v>8220</v>
      </c>
      <c r="E208">
        <v>1</v>
      </c>
    </row>
    <row r="209" spans="1:5" x14ac:dyDescent="0.25">
      <c r="A209" t="s">
        <v>8218</v>
      </c>
      <c r="B209">
        <v>34</v>
      </c>
      <c r="D209" t="s">
        <v>8220</v>
      </c>
      <c r="E209">
        <v>0</v>
      </c>
    </row>
    <row r="210" spans="1:5" x14ac:dyDescent="0.25">
      <c r="A210" t="s">
        <v>8218</v>
      </c>
      <c r="B210">
        <v>498</v>
      </c>
      <c r="D210" t="s">
        <v>8220</v>
      </c>
      <c r="E210">
        <v>5</v>
      </c>
    </row>
    <row r="211" spans="1:5" x14ac:dyDescent="0.25">
      <c r="A211" t="s">
        <v>8218</v>
      </c>
      <c r="B211">
        <v>167</v>
      </c>
      <c r="D211" t="s">
        <v>8220</v>
      </c>
      <c r="E211">
        <v>1</v>
      </c>
    </row>
    <row r="212" spans="1:5" x14ac:dyDescent="0.25">
      <c r="A212" t="s">
        <v>8218</v>
      </c>
      <c r="B212">
        <v>340</v>
      </c>
      <c r="D212" t="s">
        <v>8220</v>
      </c>
      <c r="E212">
        <v>1</v>
      </c>
    </row>
    <row r="213" spans="1:5" x14ac:dyDescent="0.25">
      <c r="A213" t="s">
        <v>8218</v>
      </c>
      <c r="B213">
        <v>438</v>
      </c>
      <c r="D213" t="s">
        <v>8220</v>
      </c>
      <c r="E213">
        <v>2</v>
      </c>
    </row>
    <row r="214" spans="1:5" x14ac:dyDescent="0.25">
      <c r="A214" t="s">
        <v>8218</v>
      </c>
      <c r="B214">
        <v>555</v>
      </c>
      <c r="D214" t="s">
        <v>8220</v>
      </c>
      <c r="E214">
        <v>0</v>
      </c>
    </row>
    <row r="215" spans="1:5" x14ac:dyDescent="0.25">
      <c r="A215" t="s">
        <v>8218</v>
      </c>
      <c r="B215">
        <v>266</v>
      </c>
      <c r="D215" t="s">
        <v>8220</v>
      </c>
      <c r="E215">
        <v>9</v>
      </c>
    </row>
    <row r="216" spans="1:5" x14ac:dyDescent="0.25">
      <c r="A216" t="s">
        <v>8218</v>
      </c>
      <c r="B216">
        <v>69</v>
      </c>
      <c r="D216" t="s">
        <v>8220</v>
      </c>
      <c r="E216">
        <v>4</v>
      </c>
    </row>
    <row r="217" spans="1:5" x14ac:dyDescent="0.25">
      <c r="A217" t="s">
        <v>8218</v>
      </c>
      <c r="B217">
        <v>80</v>
      </c>
      <c r="D217" t="s">
        <v>8220</v>
      </c>
      <c r="E217">
        <v>4</v>
      </c>
    </row>
    <row r="218" spans="1:5" x14ac:dyDescent="0.25">
      <c r="A218" t="s">
        <v>8218</v>
      </c>
      <c r="B218">
        <v>493</v>
      </c>
      <c r="D218" t="s">
        <v>8220</v>
      </c>
      <c r="E218">
        <v>1</v>
      </c>
    </row>
    <row r="219" spans="1:5" x14ac:dyDescent="0.25">
      <c r="A219" t="s">
        <v>8218</v>
      </c>
      <c r="B219">
        <v>31</v>
      </c>
      <c r="D219" t="s">
        <v>8220</v>
      </c>
      <c r="E219">
        <v>1</v>
      </c>
    </row>
    <row r="220" spans="1:5" x14ac:dyDescent="0.25">
      <c r="A220" t="s">
        <v>8218</v>
      </c>
      <c r="B220">
        <v>236</v>
      </c>
      <c r="D220" t="s">
        <v>8220</v>
      </c>
      <c r="E220">
        <v>7</v>
      </c>
    </row>
    <row r="221" spans="1:5" x14ac:dyDescent="0.25">
      <c r="A221" t="s">
        <v>8218</v>
      </c>
      <c r="B221">
        <v>89</v>
      </c>
      <c r="D221" t="s">
        <v>8220</v>
      </c>
      <c r="E221">
        <v>5</v>
      </c>
    </row>
    <row r="222" spans="1:5" x14ac:dyDescent="0.25">
      <c r="A222" t="s">
        <v>8218</v>
      </c>
      <c r="B222">
        <v>299</v>
      </c>
      <c r="D222" t="s">
        <v>8220</v>
      </c>
      <c r="E222">
        <v>1</v>
      </c>
    </row>
    <row r="223" spans="1:5" x14ac:dyDescent="0.25">
      <c r="A223" t="s">
        <v>8218</v>
      </c>
      <c r="B223">
        <v>55</v>
      </c>
      <c r="D223" t="s">
        <v>8220</v>
      </c>
      <c r="E223">
        <v>0</v>
      </c>
    </row>
    <row r="224" spans="1:5" x14ac:dyDescent="0.25">
      <c r="A224" t="s">
        <v>8218</v>
      </c>
      <c r="B224">
        <v>325</v>
      </c>
      <c r="D224" t="s">
        <v>8220</v>
      </c>
      <c r="E224">
        <v>0</v>
      </c>
    </row>
    <row r="225" spans="1:5" x14ac:dyDescent="0.25">
      <c r="A225" t="s">
        <v>8218</v>
      </c>
      <c r="B225">
        <v>524</v>
      </c>
      <c r="D225" t="s">
        <v>8220</v>
      </c>
      <c r="E225">
        <v>1</v>
      </c>
    </row>
    <row r="226" spans="1:5" x14ac:dyDescent="0.25">
      <c r="A226" t="s">
        <v>8218</v>
      </c>
      <c r="B226">
        <v>285</v>
      </c>
      <c r="D226" t="s">
        <v>8220</v>
      </c>
      <c r="E226">
        <v>2</v>
      </c>
    </row>
    <row r="227" spans="1:5" x14ac:dyDescent="0.25">
      <c r="A227" t="s">
        <v>8218</v>
      </c>
      <c r="B227">
        <v>179</v>
      </c>
      <c r="D227" t="s">
        <v>8220</v>
      </c>
      <c r="E227">
        <v>0</v>
      </c>
    </row>
    <row r="228" spans="1:5" x14ac:dyDescent="0.25">
      <c r="A228" t="s">
        <v>8218</v>
      </c>
      <c r="B228">
        <v>188</v>
      </c>
      <c r="D228" t="s">
        <v>8220</v>
      </c>
      <c r="E228">
        <v>4</v>
      </c>
    </row>
    <row r="229" spans="1:5" x14ac:dyDescent="0.25">
      <c r="A229" t="s">
        <v>8218</v>
      </c>
      <c r="B229">
        <v>379</v>
      </c>
      <c r="D229" t="s">
        <v>8220</v>
      </c>
      <c r="E229">
        <v>7</v>
      </c>
    </row>
    <row r="230" spans="1:5" x14ac:dyDescent="0.25">
      <c r="A230" t="s">
        <v>8218</v>
      </c>
      <c r="B230">
        <v>119</v>
      </c>
      <c r="D230" t="s">
        <v>8220</v>
      </c>
      <c r="E230">
        <v>2</v>
      </c>
    </row>
    <row r="231" spans="1:5" x14ac:dyDescent="0.25">
      <c r="A231" t="s">
        <v>8218</v>
      </c>
      <c r="B231">
        <v>167</v>
      </c>
      <c r="D231" t="s">
        <v>8220</v>
      </c>
      <c r="E231">
        <v>1</v>
      </c>
    </row>
    <row r="232" spans="1:5" x14ac:dyDescent="0.25">
      <c r="A232" t="s">
        <v>8218</v>
      </c>
      <c r="B232">
        <v>221</v>
      </c>
      <c r="D232" t="s">
        <v>8220</v>
      </c>
      <c r="E232">
        <v>9</v>
      </c>
    </row>
    <row r="233" spans="1:5" x14ac:dyDescent="0.25">
      <c r="A233" t="s">
        <v>8218</v>
      </c>
      <c r="B233">
        <v>964</v>
      </c>
      <c r="D233" t="s">
        <v>8220</v>
      </c>
      <c r="E233">
        <v>2</v>
      </c>
    </row>
    <row r="234" spans="1:5" x14ac:dyDescent="0.25">
      <c r="A234" t="s">
        <v>8218</v>
      </c>
      <c r="B234">
        <v>286</v>
      </c>
      <c r="D234" t="s">
        <v>8220</v>
      </c>
      <c r="E234">
        <v>1</v>
      </c>
    </row>
    <row r="235" spans="1:5" x14ac:dyDescent="0.25">
      <c r="A235" t="s">
        <v>8218</v>
      </c>
      <c r="B235">
        <v>613</v>
      </c>
      <c r="D235" t="s">
        <v>8220</v>
      </c>
      <c r="E235">
        <v>7</v>
      </c>
    </row>
    <row r="236" spans="1:5" x14ac:dyDescent="0.25">
      <c r="A236" t="s">
        <v>8218</v>
      </c>
      <c r="B236">
        <v>29</v>
      </c>
      <c r="D236" t="s">
        <v>8220</v>
      </c>
      <c r="E236">
        <v>2</v>
      </c>
    </row>
    <row r="237" spans="1:5" x14ac:dyDescent="0.25">
      <c r="A237" t="s">
        <v>8218</v>
      </c>
      <c r="B237">
        <v>165</v>
      </c>
      <c r="D237" t="s">
        <v>8220</v>
      </c>
      <c r="E237">
        <v>8</v>
      </c>
    </row>
    <row r="238" spans="1:5" x14ac:dyDescent="0.25">
      <c r="A238" t="s">
        <v>8218</v>
      </c>
      <c r="B238">
        <v>97</v>
      </c>
      <c r="D238" t="s">
        <v>8220</v>
      </c>
      <c r="E238">
        <v>2</v>
      </c>
    </row>
    <row r="239" spans="1:5" x14ac:dyDescent="0.25">
      <c r="A239" t="s">
        <v>8218</v>
      </c>
      <c r="B239">
        <v>303</v>
      </c>
      <c r="D239" t="s">
        <v>8220</v>
      </c>
      <c r="E239">
        <v>2</v>
      </c>
    </row>
    <row r="240" spans="1:5" x14ac:dyDescent="0.25">
      <c r="A240" t="s">
        <v>8218</v>
      </c>
      <c r="B240">
        <v>267</v>
      </c>
      <c r="D240" t="s">
        <v>8220</v>
      </c>
      <c r="E240">
        <v>7</v>
      </c>
    </row>
    <row r="241" spans="1:5" x14ac:dyDescent="0.25">
      <c r="A241" t="s">
        <v>8218</v>
      </c>
      <c r="B241">
        <v>302</v>
      </c>
      <c r="D241" t="s">
        <v>8220</v>
      </c>
      <c r="E241">
        <v>2</v>
      </c>
    </row>
    <row r="242" spans="1:5" x14ac:dyDescent="0.25">
      <c r="A242" t="s">
        <v>8218</v>
      </c>
      <c r="B242">
        <v>87</v>
      </c>
      <c r="D242" t="s">
        <v>8220</v>
      </c>
      <c r="E242">
        <v>18</v>
      </c>
    </row>
    <row r="243" spans="1:5" x14ac:dyDescent="0.25">
      <c r="A243" t="s">
        <v>8218</v>
      </c>
      <c r="B243">
        <v>354</v>
      </c>
      <c r="D243" t="s">
        <v>8220</v>
      </c>
      <c r="E243">
        <v>9</v>
      </c>
    </row>
    <row r="244" spans="1:5" x14ac:dyDescent="0.25">
      <c r="A244" t="s">
        <v>8218</v>
      </c>
      <c r="B244">
        <v>86</v>
      </c>
      <c r="D244" t="s">
        <v>8220</v>
      </c>
      <c r="E244">
        <v>4</v>
      </c>
    </row>
    <row r="245" spans="1:5" x14ac:dyDescent="0.25">
      <c r="A245" t="s">
        <v>8218</v>
      </c>
      <c r="B245">
        <v>26</v>
      </c>
      <c r="D245" t="s">
        <v>8220</v>
      </c>
      <c r="E245">
        <v>7</v>
      </c>
    </row>
    <row r="246" spans="1:5" x14ac:dyDescent="0.25">
      <c r="A246" t="s">
        <v>8218</v>
      </c>
      <c r="B246">
        <v>113</v>
      </c>
      <c r="D246" t="s">
        <v>8220</v>
      </c>
      <c r="E246">
        <v>29</v>
      </c>
    </row>
    <row r="247" spans="1:5" x14ac:dyDescent="0.25">
      <c r="A247" t="s">
        <v>8218</v>
      </c>
      <c r="B247">
        <v>65</v>
      </c>
      <c r="D247" t="s">
        <v>8220</v>
      </c>
      <c r="E247">
        <v>12</v>
      </c>
    </row>
    <row r="248" spans="1:5" x14ac:dyDescent="0.25">
      <c r="A248" t="s">
        <v>8218</v>
      </c>
      <c r="B248">
        <v>134</v>
      </c>
      <c r="D248" t="s">
        <v>8220</v>
      </c>
      <c r="E248">
        <v>4</v>
      </c>
    </row>
    <row r="249" spans="1:5" x14ac:dyDescent="0.25">
      <c r="A249" t="s">
        <v>8218</v>
      </c>
      <c r="B249">
        <v>119</v>
      </c>
      <c r="D249" t="s">
        <v>8220</v>
      </c>
      <c r="E249">
        <v>28</v>
      </c>
    </row>
    <row r="250" spans="1:5" x14ac:dyDescent="0.25">
      <c r="A250" t="s">
        <v>8218</v>
      </c>
      <c r="B250">
        <v>159</v>
      </c>
      <c r="D250" t="s">
        <v>8220</v>
      </c>
      <c r="E250">
        <v>25</v>
      </c>
    </row>
    <row r="251" spans="1:5" x14ac:dyDescent="0.25">
      <c r="A251" t="s">
        <v>8218</v>
      </c>
      <c r="B251">
        <v>167</v>
      </c>
      <c r="D251" t="s">
        <v>8220</v>
      </c>
      <c r="E251">
        <v>28</v>
      </c>
    </row>
    <row r="252" spans="1:5" x14ac:dyDescent="0.25">
      <c r="A252" t="s">
        <v>8218</v>
      </c>
      <c r="B252">
        <v>43</v>
      </c>
      <c r="D252" t="s">
        <v>8220</v>
      </c>
      <c r="E252">
        <v>310</v>
      </c>
    </row>
    <row r="253" spans="1:5" x14ac:dyDescent="0.25">
      <c r="A253" t="s">
        <v>8218</v>
      </c>
      <c r="B253">
        <v>1062</v>
      </c>
      <c r="D253" t="s">
        <v>8220</v>
      </c>
      <c r="E253">
        <v>15</v>
      </c>
    </row>
    <row r="254" spans="1:5" x14ac:dyDescent="0.25">
      <c r="A254" t="s">
        <v>8218</v>
      </c>
      <c r="B254">
        <v>9</v>
      </c>
      <c r="D254" t="s">
        <v>8220</v>
      </c>
      <c r="E254">
        <v>215</v>
      </c>
    </row>
    <row r="255" spans="1:5" x14ac:dyDescent="0.25">
      <c r="A255" t="s">
        <v>8218</v>
      </c>
      <c r="B255">
        <v>89</v>
      </c>
      <c r="D255" t="s">
        <v>8220</v>
      </c>
      <c r="E255">
        <v>3</v>
      </c>
    </row>
    <row r="256" spans="1:5" x14ac:dyDescent="0.25">
      <c r="A256" t="s">
        <v>8218</v>
      </c>
      <c r="B256">
        <v>174</v>
      </c>
      <c r="D256" t="s">
        <v>8220</v>
      </c>
      <c r="E256">
        <v>2</v>
      </c>
    </row>
    <row r="257" spans="1:5" x14ac:dyDescent="0.25">
      <c r="A257" t="s">
        <v>8218</v>
      </c>
      <c r="B257">
        <v>14</v>
      </c>
      <c r="D257" t="s">
        <v>8220</v>
      </c>
      <c r="E257">
        <v>26</v>
      </c>
    </row>
    <row r="258" spans="1:5" x14ac:dyDescent="0.25">
      <c r="A258" t="s">
        <v>8218</v>
      </c>
      <c r="B258">
        <v>48</v>
      </c>
      <c r="D258" t="s">
        <v>8220</v>
      </c>
      <c r="E258">
        <v>24</v>
      </c>
    </row>
    <row r="259" spans="1:5" x14ac:dyDescent="0.25">
      <c r="A259" t="s">
        <v>8218</v>
      </c>
      <c r="B259">
        <v>133</v>
      </c>
      <c r="D259" t="s">
        <v>8220</v>
      </c>
      <c r="E259">
        <v>96</v>
      </c>
    </row>
    <row r="260" spans="1:5" x14ac:dyDescent="0.25">
      <c r="A260" t="s">
        <v>8218</v>
      </c>
      <c r="B260">
        <v>83</v>
      </c>
      <c r="D260" t="s">
        <v>8220</v>
      </c>
      <c r="E260">
        <v>17</v>
      </c>
    </row>
    <row r="261" spans="1:5" x14ac:dyDescent="0.25">
      <c r="A261" t="s">
        <v>8218</v>
      </c>
      <c r="B261">
        <v>149</v>
      </c>
      <c r="D261" t="s">
        <v>8220</v>
      </c>
      <c r="E261">
        <v>94</v>
      </c>
    </row>
    <row r="262" spans="1:5" x14ac:dyDescent="0.25">
      <c r="A262" t="s">
        <v>8218</v>
      </c>
      <c r="B262">
        <v>49</v>
      </c>
      <c r="D262" t="s">
        <v>8220</v>
      </c>
      <c r="E262">
        <v>129</v>
      </c>
    </row>
    <row r="263" spans="1:5" x14ac:dyDescent="0.25">
      <c r="A263" t="s">
        <v>8218</v>
      </c>
      <c r="B263">
        <v>251</v>
      </c>
      <c r="D263" t="s">
        <v>8220</v>
      </c>
      <c r="E263">
        <v>1</v>
      </c>
    </row>
    <row r="264" spans="1:5" x14ac:dyDescent="0.25">
      <c r="A264" t="s">
        <v>8218</v>
      </c>
      <c r="B264">
        <v>22</v>
      </c>
      <c r="D264" t="s">
        <v>8220</v>
      </c>
      <c r="E264">
        <v>4</v>
      </c>
    </row>
    <row r="265" spans="1:5" x14ac:dyDescent="0.25">
      <c r="A265" t="s">
        <v>8218</v>
      </c>
      <c r="B265">
        <v>48</v>
      </c>
      <c r="D265" t="s">
        <v>8220</v>
      </c>
      <c r="E265">
        <v>3</v>
      </c>
    </row>
    <row r="266" spans="1:5" x14ac:dyDescent="0.25">
      <c r="A266" t="s">
        <v>8218</v>
      </c>
      <c r="B266">
        <v>383</v>
      </c>
      <c r="D266" t="s">
        <v>8220</v>
      </c>
      <c r="E266">
        <v>135</v>
      </c>
    </row>
    <row r="267" spans="1:5" x14ac:dyDescent="0.25">
      <c r="A267" t="s">
        <v>8218</v>
      </c>
      <c r="B267">
        <v>237</v>
      </c>
      <c r="D267" t="s">
        <v>8220</v>
      </c>
      <c r="E267">
        <v>10</v>
      </c>
    </row>
    <row r="268" spans="1:5" x14ac:dyDescent="0.25">
      <c r="A268" t="s">
        <v>8218</v>
      </c>
      <c r="B268">
        <v>13</v>
      </c>
      <c r="D268" t="s">
        <v>8220</v>
      </c>
      <c r="E268">
        <v>0</v>
      </c>
    </row>
    <row r="269" spans="1:5" x14ac:dyDescent="0.25">
      <c r="A269" t="s">
        <v>8218</v>
      </c>
      <c r="B269">
        <v>562</v>
      </c>
      <c r="D269" t="s">
        <v>8220</v>
      </c>
      <c r="E269">
        <v>6</v>
      </c>
    </row>
    <row r="270" spans="1:5" x14ac:dyDescent="0.25">
      <c r="A270" t="s">
        <v>8218</v>
      </c>
      <c r="B270">
        <v>71</v>
      </c>
      <c r="D270" t="s">
        <v>8220</v>
      </c>
      <c r="E270">
        <v>36</v>
      </c>
    </row>
    <row r="271" spans="1:5" x14ac:dyDescent="0.25">
      <c r="A271" t="s">
        <v>8218</v>
      </c>
      <c r="B271">
        <v>1510</v>
      </c>
      <c r="D271" t="s">
        <v>8220</v>
      </c>
      <c r="E271">
        <v>336</v>
      </c>
    </row>
    <row r="272" spans="1:5" x14ac:dyDescent="0.25">
      <c r="A272" t="s">
        <v>8218</v>
      </c>
      <c r="B272">
        <v>14</v>
      </c>
      <c r="D272" t="s">
        <v>8220</v>
      </c>
      <c r="E272">
        <v>34</v>
      </c>
    </row>
    <row r="273" spans="1:5" x14ac:dyDescent="0.25">
      <c r="A273" t="s">
        <v>8218</v>
      </c>
      <c r="B273">
        <v>193</v>
      </c>
      <c r="D273" t="s">
        <v>8220</v>
      </c>
      <c r="E273">
        <v>10</v>
      </c>
    </row>
    <row r="274" spans="1:5" x14ac:dyDescent="0.25">
      <c r="A274" t="s">
        <v>8218</v>
      </c>
      <c r="B274">
        <v>206</v>
      </c>
      <c r="D274" t="s">
        <v>8220</v>
      </c>
      <c r="E274">
        <v>201</v>
      </c>
    </row>
    <row r="275" spans="1:5" x14ac:dyDescent="0.25">
      <c r="A275" t="s">
        <v>8218</v>
      </c>
      <c r="B275">
        <v>351</v>
      </c>
      <c r="D275" t="s">
        <v>8220</v>
      </c>
      <c r="E275">
        <v>296</v>
      </c>
    </row>
    <row r="276" spans="1:5" x14ac:dyDescent="0.25">
      <c r="A276" t="s">
        <v>8218</v>
      </c>
      <c r="B276">
        <v>50</v>
      </c>
      <c r="D276" t="s">
        <v>8220</v>
      </c>
      <c r="E276">
        <v>7</v>
      </c>
    </row>
    <row r="277" spans="1:5" x14ac:dyDescent="0.25">
      <c r="A277" t="s">
        <v>8218</v>
      </c>
      <c r="B277">
        <v>184</v>
      </c>
      <c r="D277" t="s">
        <v>8220</v>
      </c>
      <c r="E277">
        <v>7</v>
      </c>
    </row>
    <row r="278" spans="1:5" x14ac:dyDescent="0.25">
      <c r="A278" t="s">
        <v>8218</v>
      </c>
      <c r="B278">
        <v>196</v>
      </c>
      <c r="D278" t="s">
        <v>8220</v>
      </c>
      <c r="E278">
        <v>1</v>
      </c>
    </row>
    <row r="279" spans="1:5" x14ac:dyDescent="0.25">
      <c r="A279" t="s">
        <v>8218</v>
      </c>
      <c r="B279">
        <v>229</v>
      </c>
      <c r="D279" t="s">
        <v>8220</v>
      </c>
      <c r="E279">
        <v>114</v>
      </c>
    </row>
    <row r="280" spans="1:5" x14ac:dyDescent="0.25">
      <c r="A280" t="s">
        <v>8218</v>
      </c>
      <c r="B280">
        <v>67</v>
      </c>
      <c r="D280" t="s">
        <v>8220</v>
      </c>
      <c r="E280">
        <v>29</v>
      </c>
    </row>
    <row r="281" spans="1:5" x14ac:dyDescent="0.25">
      <c r="A281" t="s">
        <v>8218</v>
      </c>
      <c r="B281">
        <v>95</v>
      </c>
      <c r="D281" t="s">
        <v>8220</v>
      </c>
      <c r="E281">
        <v>890</v>
      </c>
    </row>
    <row r="282" spans="1:5" x14ac:dyDescent="0.25">
      <c r="A282" t="s">
        <v>8218</v>
      </c>
      <c r="B282">
        <v>62</v>
      </c>
      <c r="D282" t="s">
        <v>8220</v>
      </c>
      <c r="E282">
        <v>31</v>
      </c>
    </row>
    <row r="283" spans="1:5" x14ac:dyDescent="0.25">
      <c r="A283" t="s">
        <v>8218</v>
      </c>
      <c r="B283">
        <v>73</v>
      </c>
      <c r="D283" t="s">
        <v>8220</v>
      </c>
      <c r="E283">
        <v>21</v>
      </c>
    </row>
    <row r="284" spans="1:5" x14ac:dyDescent="0.25">
      <c r="A284" t="s">
        <v>8218</v>
      </c>
      <c r="B284">
        <v>43</v>
      </c>
      <c r="D284" t="s">
        <v>8220</v>
      </c>
      <c r="E284">
        <v>37</v>
      </c>
    </row>
    <row r="285" spans="1:5" x14ac:dyDescent="0.25">
      <c r="A285" t="s">
        <v>8218</v>
      </c>
      <c r="B285">
        <v>70</v>
      </c>
      <c r="D285" t="s">
        <v>8220</v>
      </c>
      <c r="E285">
        <v>7</v>
      </c>
    </row>
    <row r="286" spans="1:5" x14ac:dyDescent="0.25">
      <c r="A286" t="s">
        <v>8218</v>
      </c>
      <c r="B286">
        <v>271</v>
      </c>
      <c r="D286" t="s">
        <v>8220</v>
      </c>
      <c r="E286">
        <v>4</v>
      </c>
    </row>
    <row r="287" spans="1:5" x14ac:dyDescent="0.25">
      <c r="A287" t="s">
        <v>8218</v>
      </c>
      <c r="B287">
        <v>55</v>
      </c>
      <c r="D287" t="s">
        <v>8220</v>
      </c>
      <c r="E287">
        <v>5</v>
      </c>
    </row>
    <row r="288" spans="1:5" x14ac:dyDescent="0.25">
      <c r="A288" t="s">
        <v>8218</v>
      </c>
      <c r="B288">
        <v>35</v>
      </c>
      <c r="D288" t="s">
        <v>8220</v>
      </c>
      <c r="E288">
        <v>0</v>
      </c>
    </row>
    <row r="289" spans="1:5" x14ac:dyDescent="0.25">
      <c r="A289" t="s">
        <v>8218</v>
      </c>
      <c r="B289">
        <v>22</v>
      </c>
      <c r="D289" t="s">
        <v>8220</v>
      </c>
      <c r="E289">
        <v>456</v>
      </c>
    </row>
    <row r="290" spans="1:5" x14ac:dyDescent="0.25">
      <c r="A290" t="s">
        <v>8218</v>
      </c>
      <c r="B290">
        <v>38</v>
      </c>
      <c r="D290" t="s">
        <v>8220</v>
      </c>
      <c r="E290">
        <v>369</v>
      </c>
    </row>
    <row r="291" spans="1:5" x14ac:dyDescent="0.25">
      <c r="A291" t="s">
        <v>8218</v>
      </c>
      <c r="B291">
        <v>15</v>
      </c>
      <c r="D291" t="s">
        <v>8220</v>
      </c>
      <c r="E291">
        <v>2</v>
      </c>
    </row>
    <row r="292" spans="1:5" x14ac:dyDescent="0.25">
      <c r="A292" t="s">
        <v>8218</v>
      </c>
      <c r="B292">
        <v>7</v>
      </c>
      <c r="D292" t="s">
        <v>8220</v>
      </c>
      <c r="E292">
        <v>0</v>
      </c>
    </row>
    <row r="293" spans="1:5" x14ac:dyDescent="0.25">
      <c r="A293" t="s">
        <v>8218</v>
      </c>
      <c r="B293">
        <v>241</v>
      </c>
      <c r="D293" t="s">
        <v>8220</v>
      </c>
      <c r="E293">
        <v>338</v>
      </c>
    </row>
    <row r="294" spans="1:5" x14ac:dyDescent="0.25">
      <c r="A294" t="s">
        <v>8218</v>
      </c>
      <c r="B294">
        <v>55</v>
      </c>
      <c r="D294" t="s">
        <v>8220</v>
      </c>
      <c r="E294">
        <v>4</v>
      </c>
    </row>
    <row r="295" spans="1:5" x14ac:dyDescent="0.25">
      <c r="A295" t="s">
        <v>8218</v>
      </c>
      <c r="B295">
        <v>171</v>
      </c>
      <c r="D295" t="s">
        <v>8220</v>
      </c>
      <c r="E295">
        <v>1</v>
      </c>
    </row>
    <row r="296" spans="1:5" x14ac:dyDescent="0.25">
      <c r="A296" t="s">
        <v>8218</v>
      </c>
      <c r="B296">
        <v>208</v>
      </c>
      <c r="D296" t="s">
        <v>8220</v>
      </c>
      <c r="E296">
        <v>28</v>
      </c>
    </row>
    <row r="297" spans="1:5" x14ac:dyDescent="0.25">
      <c r="A297" t="s">
        <v>8218</v>
      </c>
      <c r="B297">
        <v>21</v>
      </c>
      <c r="D297" t="s">
        <v>8220</v>
      </c>
      <c r="E297">
        <v>12</v>
      </c>
    </row>
    <row r="298" spans="1:5" x14ac:dyDescent="0.25">
      <c r="A298" t="s">
        <v>8218</v>
      </c>
      <c r="B298">
        <v>25</v>
      </c>
      <c r="D298" t="s">
        <v>8220</v>
      </c>
      <c r="E298">
        <v>16</v>
      </c>
    </row>
    <row r="299" spans="1:5" x14ac:dyDescent="0.25">
      <c r="A299" t="s">
        <v>8218</v>
      </c>
      <c r="B299">
        <v>52</v>
      </c>
      <c r="D299" t="s">
        <v>8220</v>
      </c>
      <c r="E299">
        <v>4</v>
      </c>
    </row>
    <row r="300" spans="1:5" x14ac:dyDescent="0.25">
      <c r="A300" t="s">
        <v>8218</v>
      </c>
      <c r="B300">
        <v>104</v>
      </c>
      <c r="D300" t="s">
        <v>8220</v>
      </c>
      <c r="E300">
        <v>4</v>
      </c>
    </row>
    <row r="301" spans="1:5" x14ac:dyDescent="0.25">
      <c r="A301" t="s">
        <v>8218</v>
      </c>
      <c r="B301">
        <v>73</v>
      </c>
      <c r="D301" t="s">
        <v>8220</v>
      </c>
      <c r="E301">
        <v>10</v>
      </c>
    </row>
    <row r="302" spans="1:5" x14ac:dyDescent="0.25">
      <c r="A302" t="s">
        <v>8218</v>
      </c>
      <c r="B302">
        <v>34</v>
      </c>
      <c r="D302" t="s">
        <v>8220</v>
      </c>
      <c r="E302">
        <v>0</v>
      </c>
    </row>
    <row r="303" spans="1:5" x14ac:dyDescent="0.25">
      <c r="A303" t="s">
        <v>8218</v>
      </c>
      <c r="B303">
        <v>56</v>
      </c>
      <c r="D303" t="s">
        <v>8220</v>
      </c>
      <c r="E303">
        <v>6</v>
      </c>
    </row>
    <row r="304" spans="1:5" x14ac:dyDescent="0.25">
      <c r="A304" t="s">
        <v>8218</v>
      </c>
      <c r="B304">
        <v>31</v>
      </c>
      <c r="D304" t="s">
        <v>8220</v>
      </c>
      <c r="E304">
        <v>0</v>
      </c>
    </row>
    <row r="305" spans="1:5" x14ac:dyDescent="0.25">
      <c r="A305" t="s">
        <v>8218</v>
      </c>
      <c r="B305">
        <v>84</v>
      </c>
      <c r="D305" t="s">
        <v>8220</v>
      </c>
      <c r="E305">
        <v>1</v>
      </c>
    </row>
    <row r="306" spans="1:5" x14ac:dyDescent="0.25">
      <c r="A306" t="s">
        <v>8218</v>
      </c>
      <c r="B306">
        <v>130</v>
      </c>
      <c r="D306" t="s">
        <v>8220</v>
      </c>
      <c r="E306">
        <v>0</v>
      </c>
    </row>
    <row r="307" spans="1:5" x14ac:dyDescent="0.25">
      <c r="A307" t="s">
        <v>8218</v>
      </c>
      <c r="B307">
        <v>12</v>
      </c>
      <c r="D307" t="s">
        <v>8220</v>
      </c>
      <c r="E307">
        <v>44</v>
      </c>
    </row>
    <row r="308" spans="1:5" x14ac:dyDescent="0.25">
      <c r="A308" t="s">
        <v>8218</v>
      </c>
      <c r="B308">
        <v>23</v>
      </c>
      <c r="D308" t="s">
        <v>8220</v>
      </c>
      <c r="E308">
        <v>0</v>
      </c>
    </row>
    <row r="309" spans="1:5" x14ac:dyDescent="0.25">
      <c r="A309" t="s">
        <v>8218</v>
      </c>
      <c r="B309">
        <v>158</v>
      </c>
      <c r="D309" t="s">
        <v>8220</v>
      </c>
      <c r="E309">
        <v>3</v>
      </c>
    </row>
    <row r="310" spans="1:5" x14ac:dyDescent="0.25">
      <c r="A310" t="s">
        <v>8218</v>
      </c>
      <c r="B310">
        <v>30</v>
      </c>
      <c r="D310" t="s">
        <v>8220</v>
      </c>
      <c r="E310">
        <v>0</v>
      </c>
    </row>
    <row r="311" spans="1:5" x14ac:dyDescent="0.25">
      <c r="A311" t="s">
        <v>8218</v>
      </c>
      <c r="B311">
        <v>18</v>
      </c>
      <c r="D311" t="s">
        <v>8220</v>
      </c>
      <c r="E311">
        <v>52</v>
      </c>
    </row>
    <row r="312" spans="1:5" x14ac:dyDescent="0.25">
      <c r="A312" t="s">
        <v>8218</v>
      </c>
      <c r="B312">
        <v>29</v>
      </c>
      <c r="D312" t="s">
        <v>8220</v>
      </c>
      <c r="E312">
        <v>0</v>
      </c>
    </row>
    <row r="313" spans="1:5" x14ac:dyDescent="0.25">
      <c r="A313" t="s">
        <v>8218</v>
      </c>
      <c r="B313">
        <v>31</v>
      </c>
      <c r="D313" t="s">
        <v>8220</v>
      </c>
      <c r="E313">
        <v>1</v>
      </c>
    </row>
    <row r="314" spans="1:5" x14ac:dyDescent="0.25">
      <c r="A314" t="s">
        <v>8218</v>
      </c>
      <c r="B314">
        <v>173</v>
      </c>
      <c r="D314" t="s">
        <v>8220</v>
      </c>
      <c r="E314">
        <v>1</v>
      </c>
    </row>
    <row r="315" spans="1:5" x14ac:dyDescent="0.25">
      <c r="A315" t="s">
        <v>8218</v>
      </c>
      <c r="B315">
        <v>17</v>
      </c>
      <c r="D315" t="s">
        <v>8220</v>
      </c>
      <c r="E315">
        <v>2</v>
      </c>
    </row>
    <row r="316" spans="1:5" x14ac:dyDescent="0.25">
      <c r="A316" t="s">
        <v>8218</v>
      </c>
      <c r="B316">
        <v>48</v>
      </c>
      <c r="D316" t="s">
        <v>8220</v>
      </c>
      <c r="E316">
        <v>9</v>
      </c>
    </row>
    <row r="317" spans="1:5" x14ac:dyDescent="0.25">
      <c r="A317" t="s">
        <v>8218</v>
      </c>
      <c r="B317">
        <v>59</v>
      </c>
      <c r="D317" t="s">
        <v>8220</v>
      </c>
      <c r="E317">
        <v>5</v>
      </c>
    </row>
    <row r="318" spans="1:5" x14ac:dyDescent="0.25">
      <c r="A318" t="s">
        <v>8218</v>
      </c>
      <c r="B318">
        <v>39</v>
      </c>
      <c r="D318" t="s">
        <v>8220</v>
      </c>
      <c r="E318">
        <v>57</v>
      </c>
    </row>
    <row r="319" spans="1:5" x14ac:dyDescent="0.25">
      <c r="A319" t="s">
        <v>8218</v>
      </c>
      <c r="B319">
        <v>59</v>
      </c>
      <c r="D319" t="s">
        <v>8220</v>
      </c>
      <c r="E319">
        <v>3</v>
      </c>
    </row>
    <row r="320" spans="1:5" x14ac:dyDescent="0.25">
      <c r="A320" t="s">
        <v>8218</v>
      </c>
      <c r="B320">
        <v>60</v>
      </c>
      <c r="D320" t="s">
        <v>8220</v>
      </c>
      <c r="E320">
        <v>1</v>
      </c>
    </row>
    <row r="321" spans="1:5" x14ac:dyDescent="0.25">
      <c r="A321" t="s">
        <v>8218</v>
      </c>
      <c r="B321">
        <v>20</v>
      </c>
      <c r="D321" t="s">
        <v>8220</v>
      </c>
      <c r="E321">
        <v>6</v>
      </c>
    </row>
    <row r="322" spans="1:5" x14ac:dyDescent="0.25">
      <c r="A322" t="s">
        <v>8218</v>
      </c>
      <c r="B322">
        <v>2</v>
      </c>
      <c r="D322" t="s">
        <v>8220</v>
      </c>
      <c r="E322">
        <v>48</v>
      </c>
    </row>
    <row r="323" spans="1:5" x14ac:dyDescent="0.25">
      <c r="A323" t="s">
        <v>8218</v>
      </c>
      <c r="B323">
        <v>315</v>
      </c>
      <c r="D323" t="s">
        <v>8220</v>
      </c>
      <c r="E323">
        <v>2</v>
      </c>
    </row>
    <row r="324" spans="1:5" x14ac:dyDescent="0.25">
      <c r="A324" t="s">
        <v>8218</v>
      </c>
      <c r="B324">
        <v>2174</v>
      </c>
      <c r="D324" t="s">
        <v>8220</v>
      </c>
      <c r="E324">
        <v>4</v>
      </c>
    </row>
    <row r="325" spans="1:5" x14ac:dyDescent="0.25">
      <c r="A325" t="s">
        <v>8218</v>
      </c>
      <c r="B325">
        <v>152</v>
      </c>
      <c r="D325" t="s">
        <v>8220</v>
      </c>
      <c r="E325">
        <v>5</v>
      </c>
    </row>
    <row r="326" spans="1:5" x14ac:dyDescent="0.25">
      <c r="A326" t="s">
        <v>8218</v>
      </c>
      <c r="B326">
        <v>1021</v>
      </c>
      <c r="D326" t="s">
        <v>8220</v>
      </c>
      <c r="E326">
        <v>79</v>
      </c>
    </row>
    <row r="327" spans="1:5" x14ac:dyDescent="0.25">
      <c r="A327" t="s">
        <v>8218</v>
      </c>
      <c r="B327">
        <v>237</v>
      </c>
      <c r="D327" t="s">
        <v>8220</v>
      </c>
      <c r="E327">
        <v>2</v>
      </c>
    </row>
    <row r="328" spans="1:5" x14ac:dyDescent="0.25">
      <c r="A328" t="s">
        <v>8218</v>
      </c>
      <c r="B328">
        <v>27</v>
      </c>
      <c r="D328" t="s">
        <v>8220</v>
      </c>
      <c r="E328">
        <v>11</v>
      </c>
    </row>
    <row r="329" spans="1:5" x14ac:dyDescent="0.25">
      <c r="A329" t="s">
        <v>8218</v>
      </c>
      <c r="B329">
        <v>17</v>
      </c>
      <c r="D329" t="s">
        <v>8220</v>
      </c>
      <c r="E329">
        <v>11</v>
      </c>
    </row>
    <row r="330" spans="1:5" x14ac:dyDescent="0.25">
      <c r="A330" t="s">
        <v>8218</v>
      </c>
      <c r="B330">
        <v>27</v>
      </c>
      <c r="D330" t="s">
        <v>8220</v>
      </c>
      <c r="E330">
        <v>1</v>
      </c>
    </row>
    <row r="331" spans="1:5" x14ac:dyDescent="0.25">
      <c r="A331" t="s">
        <v>8218</v>
      </c>
      <c r="B331">
        <v>82</v>
      </c>
      <c r="D331" t="s">
        <v>8220</v>
      </c>
      <c r="E331">
        <v>3</v>
      </c>
    </row>
    <row r="332" spans="1:5" x14ac:dyDescent="0.25">
      <c r="A332" t="s">
        <v>8218</v>
      </c>
      <c r="B332">
        <v>48</v>
      </c>
      <c r="D332" t="s">
        <v>8220</v>
      </c>
      <c r="E332">
        <v>5</v>
      </c>
    </row>
    <row r="333" spans="1:5" x14ac:dyDescent="0.25">
      <c r="A333" t="s">
        <v>8218</v>
      </c>
      <c r="B333">
        <v>105</v>
      </c>
      <c r="D333" t="s">
        <v>8220</v>
      </c>
      <c r="E333">
        <v>12</v>
      </c>
    </row>
    <row r="334" spans="1:5" x14ac:dyDescent="0.25">
      <c r="A334" t="s">
        <v>8218</v>
      </c>
      <c r="B334">
        <v>28</v>
      </c>
      <c r="D334" t="s">
        <v>8220</v>
      </c>
      <c r="E334">
        <v>2</v>
      </c>
    </row>
    <row r="335" spans="1:5" x14ac:dyDescent="0.25">
      <c r="A335" t="s">
        <v>8218</v>
      </c>
      <c r="B335">
        <v>1107</v>
      </c>
      <c r="D335" t="s">
        <v>8220</v>
      </c>
      <c r="E335">
        <v>5</v>
      </c>
    </row>
    <row r="336" spans="1:5" x14ac:dyDescent="0.25">
      <c r="A336" t="s">
        <v>8218</v>
      </c>
      <c r="B336">
        <v>1013</v>
      </c>
      <c r="D336" t="s">
        <v>8220</v>
      </c>
      <c r="E336">
        <v>21</v>
      </c>
    </row>
    <row r="337" spans="1:5" x14ac:dyDescent="0.25">
      <c r="A337" t="s">
        <v>8218</v>
      </c>
      <c r="B337">
        <v>274</v>
      </c>
      <c r="D337" t="s">
        <v>8220</v>
      </c>
      <c r="E337">
        <v>0</v>
      </c>
    </row>
    <row r="338" spans="1:5" x14ac:dyDescent="0.25">
      <c r="A338" t="s">
        <v>8218</v>
      </c>
      <c r="B338">
        <v>87</v>
      </c>
      <c r="D338" t="s">
        <v>8220</v>
      </c>
      <c r="E338">
        <v>45</v>
      </c>
    </row>
    <row r="339" spans="1:5" x14ac:dyDescent="0.25">
      <c r="A339" t="s">
        <v>8218</v>
      </c>
      <c r="B339">
        <v>99</v>
      </c>
      <c r="D339" t="s">
        <v>8220</v>
      </c>
      <c r="E339">
        <v>29</v>
      </c>
    </row>
    <row r="340" spans="1:5" x14ac:dyDescent="0.25">
      <c r="A340" t="s">
        <v>8218</v>
      </c>
      <c r="B340">
        <v>276</v>
      </c>
      <c r="D340" t="s">
        <v>8220</v>
      </c>
      <c r="E340">
        <v>2</v>
      </c>
    </row>
    <row r="341" spans="1:5" x14ac:dyDescent="0.25">
      <c r="A341" t="s">
        <v>8218</v>
      </c>
      <c r="B341">
        <v>21</v>
      </c>
      <c r="D341" t="s">
        <v>8220</v>
      </c>
      <c r="E341">
        <v>30</v>
      </c>
    </row>
    <row r="342" spans="1:5" x14ac:dyDescent="0.25">
      <c r="A342" t="s">
        <v>8218</v>
      </c>
      <c r="B342">
        <v>41</v>
      </c>
      <c r="D342" t="s">
        <v>8220</v>
      </c>
      <c r="E342">
        <v>8</v>
      </c>
    </row>
    <row r="343" spans="1:5" x14ac:dyDescent="0.25">
      <c r="A343" t="s">
        <v>8218</v>
      </c>
      <c r="B343">
        <v>119</v>
      </c>
      <c r="D343" t="s">
        <v>8220</v>
      </c>
      <c r="E343">
        <v>1</v>
      </c>
    </row>
    <row r="344" spans="1:5" x14ac:dyDescent="0.25">
      <c r="A344" t="s">
        <v>8218</v>
      </c>
      <c r="B344">
        <v>153</v>
      </c>
      <c r="D344" t="s">
        <v>8220</v>
      </c>
      <c r="E344">
        <v>14</v>
      </c>
    </row>
    <row r="345" spans="1:5" x14ac:dyDescent="0.25">
      <c r="A345" t="s">
        <v>8218</v>
      </c>
      <c r="B345">
        <v>100</v>
      </c>
      <c r="D345" t="s">
        <v>8220</v>
      </c>
      <c r="E345">
        <v>24</v>
      </c>
    </row>
    <row r="346" spans="1:5" x14ac:dyDescent="0.25">
      <c r="A346" t="s">
        <v>8218</v>
      </c>
      <c r="B346">
        <v>143</v>
      </c>
      <c r="D346" t="s">
        <v>8220</v>
      </c>
      <c r="E346">
        <v>2</v>
      </c>
    </row>
    <row r="347" spans="1:5" x14ac:dyDescent="0.25">
      <c r="A347" t="s">
        <v>8218</v>
      </c>
      <c r="B347">
        <v>140</v>
      </c>
      <c r="D347" t="s">
        <v>8220</v>
      </c>
      <c r="E347">
        <v>21</v>
      </c>
    </row>
    <row r="348" spans="1:5" x14ac:dyDescent="0.25">
      <c r="A348" t="s">
        <v>8218</v>
      </c>
      <c r="B348">
        <v>35</v>
      </c>
      <c r="D348" t="s">
        <v>8220</v>
      </c>
      <c r="E348">
        <v>7</v>
      </c>
    </row>
    <row r="349" spans="1:5" x14ac:dyDescent="0.25">
      <c r="A349" t="s">
        <v>8218</v>
      </c>
      <c r="B349">
        <v>149</v>
      </c>
      <c r="D349" t="s">
        <v>8220</v>
      </c>
      <c r="E349">
        <v>0</v>
      </c>
    </row>
    <row r="350" spans="1:5" x14ac:dyDescent="0.25">
      <c r="A350" t="s">
        <v>8218</v>
      </c>
      <c r="B350">
        <v>130</v>
      </c>
      <c r="D350" t="s">
        <v>8220</v>
      </c>
      <c r="E350">
        <v>4</v>
      </c>
    </row>
    <row r="351" spans="1:5" x14ac:dyDescent="0.25">
      <c r="A351" t="s">
        <v>8218</v>
      </c>
      <c r="B351">
        <v>120</v>
      </c>
      <c r="D351" t="s">
        <v>8220</v>
      </c>
      <c r="E351">
        <v>32</v>
      </c>
    </row>
    <row r="352" spans="1:5" x14ac:dyDescent="0.25">
      <c r="A352" t="s">
        <v>8218</v>
      </c>
      <c r="B352">
        <v>265</v>
      </c>
      <c r="D352" t="s">
        <v>8220</v>
      </c>
      <c r="E352">
        <v>4</v>
      </c>
    </row>
    <row r="353" spans="1:5" x14ac:dyDescent="0.25">
      <c r="A353" t="s">
        <v>8218</v>
      </c>
      <c r="B353">
        <v>71</v>
      </c>
      <c r="D353" t="s">
        <v>8220</v>
      </c>
      <c r="E353">
        <v>9</v>
      </c>
    </row>
    <row r="354" spans="1:5" x14ac:dyDescent="0.25">
      <c r="A354" t="s">
        <v>8218</v>
      </c>
      <c r="B354">
        <v>13</v>
      </c>
      <c r="D354" t="s">
        <v>8220</v>
      </c>
      <c r="E354">
        <v>17</v>
      </c>
    </row>
    <row r="355" spans="1:5" x14ac:dyDescent="0.25">
      <c r="A355" t="s">
        <v>8218</v>
      </c>
      <c r="B355">
        <v>169</v>
      </c>
      <c r="D355" t="s">
        <v>8220</v>
      </c>
      <c r="E355">
        <v>5</v>
      </c>
    </row>
    <row r="356" spans="1:5" x14ac:dyDescent="0.25">
      <c r="A356" t="s">
        <v>8218</v>
      </c>
      <c r="B356">
        <v>57</v>
      </c>
      <c r="D356" t="s">
        <v>8220</v>
      </c>
      <c r="E356">
        <v>53</v>
      </c>
    </row>
    <row r="357" spans="1:5" x14ac:dyDescent="0.25">
      <c r="A357" t="s">
        <v>8218</v>
      </c>
      <c r="B357">
        <v>229</v>
      </c>
      <c r="D357" t="s">
        <v>8220</v>
      </c>
      <c r="E357">
        <v>7</v>
      </c>
    </row>
    <row r="358" spans="1:5" x14ac:dyDescent="0.25">
      <c r="A358" t="s">
        <v>8218</v>
      </c>
      <c r="B358">
        <v>108</v>
      </c>
      <c r="D358" t="s">
        <v>8220</v>
      </c>
      <c r="E358">
        <v>72</v>
      </c>
    </row>
    <row r="359" spans="1:5" x14ac:dyDescent="0.25">
      <c r="A359" t="s">
        <v>8218</v>
      </c>
      <c r="B359">
        <v>108</v>
      </c>
      <c r="D359" t="s">
        <v>8220</v>
      </c>
      <c r="E359">
        <v>0</v>
      </c>
    </row>
    <row r="360" spans="1:5" x14ac:dyDescent="0.25">
      <c r="A360" t="s">
        <v>8218</v>
      </c>
      <c r="B360">
        <v>41</v>
      </c>
      <c r="D360" t="s">
        <v>8220</v>
      </c>
      <c r="E360">
        <v>2</v>
      </c>
    </row>
    <row r="361" spans="1:5" x14ac:dyDescent="0.25">
      <c r="A361" t="s">
        <v>8218</v>
      </c>
      <c r="B361">
        <v>139</v>
      </c>
      <c r="D361" t="s">
        <v>8220</v>
      </c>
      <c r="E361">
        <v>8</v>
      </c>
    </row>
    <row r="362" spans="1:5" x14ac:dyDescent="0.25">
      <c r="A362" t="s">
        <v>8218</v>
      </c>
      <c r="B362">
        <v>19</v>
      </c>
      <c r="D362" t="s">
        <v>8220</v>
      </c>
      <c r="E362">
        <v>2</v>
      </c>
    </row>
    <row r="363" spans="1:5" x14ac:dyDescent="0.25">
      <c r="A363" t="s">
        <v>8218</v>
      </c>
      <c r="B363">
        <v>94</v>
      </c>
      <c r="D363" t="s">
        <v>8220</v>
      </c>
      <c r="E363">
        <v>0</v>
      </c>
    </row>
    <row r="364" spans="1:5" x14ac:dyDescent="0.25">
      <c r="A364" t="s">
        <v>8218</v>
      </c>
      <c r="B364">
        <v>23</v>
      </c>
      <c r="D364" t="s">
        <v>8220</v>
      </c>
      <c r="E364">
        <v>3</v>
      </c>
    </row>
    <row r="365" spans="1:5" x14ac:dyDescent="0.25">
      <c r="A365" t="s">
        <v>8218</v>
      </c>
      <c r="B365">
        <v>15</v>
      </c>
      <c r="D365" t="s">
        <v>8220</v>
      </c>
      <c r="E365">
        <v>4</v>
      </c>
    </row>
    <row r="366" spans="1:5" x14ac:dyDescent="0.25">
      <c r="A366" t="s">
        <v>8218</v>
      </c>
      <c r="B366">
        <v>62</v>
      </c>
      <c r="D366" t="s">
        <v>8220</v>
      </c>
      <c r="E366">
        <v>3</v>
      </c>
    </row>
    <row r="367" spans="1:5" x14ac:dyDescent="0.25">
      <c r="A367" t="s">
        <v>8218</v>
      </c>
      <c r="B367">
        <v>74</v>
      </c>
      <c r="D367" t="s">
        <v>8220</v>
      </c>
      <c r="E367">
        <v>6</v>
      </c>
    </row>
    <row r="368" spans="1:5" x14ac:dyDescent="0.25">
      <c r="A368" t="s">
        <v>8218</v>
      </c>
      <c r="B368">
        <v>97</v>
      </c>
      <c r="D368" t="s">
        <v>8220</v>
      </c>
      <c r="E368">
        <v>0</v>
      </c>
    </row>
    <row r="369" spans="1:5" x14ac:dyDescent="0.25">
      <c r="A369" t="s">
        <v>8218</v>
      </c>
      <c r="B369">
        <v>55</v>
      </c>
      <c r="D369" t="s">
        <v>8220</v>
      </c>
      <c r="E369">
        <v>0</v>
      </c>
    </row>
    <row r="370" spans="1:5" x14ac:dyDescent="0.25">
      <c r="A370" t="s">
        <v>8218</v>
      </c>
      <c r="B370">
        <v>44</v>
      </c>
      <c r="D370" t="s">
        <v>8220</v>
      </c>
      <c r="E370">
        <v>0</v>
      </c>
    </row>
    <row r="371" spans="1:5" x14ac:dyDescent="0.25">
      <c r="A371" t="s">
        <v>8218</v>
      </c>
      <c r="B371">
        <v>110</v>
      </c>
      <c r="D371" t="s">
        <v>8220</v>
      </c>
      <c r="E371">
        <v>8</v>
      </c>
    </row>
    <row r="372" spans="1:5" x14ac:dyDescent="0.25">
      <c r="A372" t="s">
        <v>8218</v>
      </c>
      <c r="B372">
        <v>59</v>
      </c>
      <c r="D372" t="s">
        <v>8220</v>
      </c>
      <c r="E372">
        <v>5</v>
      </c>
    </row>
    <row r="373" spans="1:5" x14ac:dyDescent="0.25">
      <c r="A373" t="s">
        <v>8218</v>
      </c>
      <c r="B373">
        <v>62</v>
      </c>
      <c r="D373" t="s">
        <v>8220</v>
      </c>
      <c r="E373">
        <v>0</v>
      </c>
    </row>
    <row r="374" spans="1:5" x14ac:dyDescent="0.25">
      <c r="A374" t="s">
        <v>8218</v>
      </c>
      <c r="B374">
        <v>105</v>
      </c>
      <c r="D374" t="s">
        <v>8220</v>
      </c>
      <c r="E374">
        <v>2</v>
      </c>
    </row>
    <row r="375" spans="1:5" x14ac:dyDescent="0.25">
      <c r="A375" t="s">
        <v>8218</v>
      </c>
      <c r="B375">
        <v>26</v>
      </c>
      <c r="D375" t="s">
        <v>8220</v>
      </c>
      <c r="E375">
        <v>24</v>
      </c>
    </row>
    <row r="376" spans="1:5" x14ac:dyDescent="0.25">
      <c r="A376" t="s">
        <v>8218</v>
      </c>
      <c r="B376">
        <v>49</v>
      </c>
      <c r="D376" t="s">
        <v>8220</v>
      </c>
      <c r="E376">
        <v>0</v>
      </c>
    </row>
    <row r="377" spans="1:5" x14ac:dyDescent="0.25">
      <c r="A377" t="s">
        <v>8218</v>
      </c>
      <c r="B377">
        <v>68</v>
      </c>
      <c r="D377" t="s">
        <v>8220</v>
      </c>
      <c r="E377">
        <v>9</v>
      </c>
    </row>
    <row r="378" spans="1:5" x14ac:dyDescent="0.25">
      <c r="A378" t="s">
        <v>8218</v>
      </c>
      <c r="B378">
        <v>22</v>
      </c>
      <c r="D378" t="s">
        <v>8220</v>
      </c>
      <c r="E378">
        <v>0</v>
      </c>
    </row>
    <row r="379" spans="1:5" x14ac:dyDescent="0.25">
      <c r="A379" t="s">
        <v>8218</v>
      </c>
      <c r="B379">
        <v>18</v>
      </c>
      <c r="D379" t="s">
        <v>8220</v>
      </c>
      <c r="E379">
        <v>1</v>
      </c>
    </row>
    <row r="380" spans="1:5" x14ac:dyDescent="0.25">
      <c r="A380" t="s">
        <v>8218</v>
      </c>
      <c r="B380">
        <v>19</v>
      </c>
      <c r="D380" t="s">
        <v>8220</v>
      </c>
      <c r="E380">
        <v>10</v>
      </c>
    </row>
    <row r="381" spans="1:5" x14ac:dyDescent="0.25">
      <c r="A381" t="s">
        <v>8218</v>
      </c>
      <c r="B381">
        <v>99</v>
      </c>
      <c r="D381" t="s">
        <v>8220</v>
      </c>
      <c r="E381">
        <v>1</v>
      </c>
    </row>
    <row r="382" spans="1:5" x14ac:dyDescent="0.25">
      <c r="A382" t="s">
        <v>8218</v>
      </c>
      <c r="B382">
        <v>27</v>
      </c>
      <c r="D382" t="s">
        <v>8220</v>
      </c>
      <c r="E382">
        <v>0</v>
      </c>
    </row>
    <row r="383" spans="1:5" x14ac:dyDescent="0.25">
      <c r="A383" t="s">
        <v>8218</v>
      </c>
      <c r="B383">
        <v>25</v>
      </c>
      <c r="D383" t="s">
        <v>8220</v>
      </c>
      <c r="E383">
        <v>20</v>
      </c>
    </row>
    <row r="384" spans="1:5" x14ac:dyDescent="0.25">
      <c r="A384" t="s">
        <v>8218</v>
      </c>
      <c r="B384">
        <v>14</v>
      </c>
      <c r="D384" t="s">
        <v>8220</v>
      </c>
      <c r="E384">
        <v>30</v>
      </c>
    </row>
    <row r="385" spans="1:5" x14ac:dyDescent="0.25">
      <c r="A385" t="s">
        <v>8218</v>
      </c>
      <c r="B385">
        <v>35</v>
      </c>
      <c r="D385" t="s">
        <v>8220</v>
      </c>
      <c r="E385">
        <v>6</v>
      </c>
    </row>
    <row r="386" spans="1:5" x14ac:dyDescent="0.25">
      <c r="A386" t="s">
        <v>8218</v>
      </c>
      <c r="B386">
        <v>10</v>
      </c>
      <c r="D386" t="s">
        <v>8220</v>
      </c>
      <c r="E386">
        <v>15</v>
      </c>
    </row>
    <row r="387" spans="1:5" x14ac:dyDescent="0.25">
      <c r="A387" t="s">
        <v>8218</v>
      </c>
      <c r="B387">
        <v>29</v>
      </c>
      <c r="D387" t="s">
        <v>8220</v>
      </c>
      <c r="E387">
        <v>5</v>
      </c>
    </row>
    <row r="388" spans="1:5" x14ac:dyDescent="0.25">
      <c r="A388" t="s">
        <v>8218</v>
      </c>
      <c r="B388">
        <v>44</v>
      </c>
      <c r="D388" t="s">
        <v>8220</v>
      </c>
      <c r="E388">
        <v>0</v>
      </c>
    </row>
    <row r="389" spans="1:5" x14ac:dyDescent="0.25">
      <c r="A389" t="s">
        <v>8218</v>
      </c>
      <c r="B389">
        <v>17</v>
      </c>
      <c r="D389" t="s">
        <v>8220</v>
      </c>
      <c r="E389">
        <v>0</v>
      </c>
    </row>
    <row r="390" spans="1:5" x14ac:dyDescent="0.25">
      <c r="A390" t="s">
        <v>8218</v>
      </c>
      <c r="B390">
        <v>34</v>
      </c>
      <c r="D390" t="s">
        <v>8220</v>
      </c>
      <c r="E390">
        <v>28</v>
      </c>
    </row>
    <row r="391" spans="1:5" x14ac:dyDescent="0.25">
      <c r="A391" t="s">
        <v>8218</v>
      </c>
      <c r="B391">
        <v>14</v>
      </c>
      <c r="D391" t="s">
        <v>8220</v>
      </c>
      <c r="E391">
        <v>0</v>
      </c>
    </row>
    <row r="392" spans="1:5" x14ac:dyDescent="0.25">
      <c r="A392" t="s">
        <v>8218</v>
      </c>
      <c r="B392">
        <v>156</v>
      </c>
      <c r="D392" t="s">
        <v>8220</v>
      </c>
      <c r="E392">
        <v>5</v>
      </c>
    </row>
    <row r="393" spans="1:5" x14ac:dyDescent="0.25">
      <c r="A393" t="s">
        <v>8218</v>
      </c>
      <c r="B393">
        <v>128</v>
      </c>
      <c r="D393" t="s">
        <v>8220</v>
      </c>
      <c r="E393">
        <v>7</v>
      </c>
    </row>
    <row r="394" spans="1:5" x14ac:dyDescent="0.25">
      <c r="A394" t="s">
        <v>8218</v>
      </c>
      <c r="B394">
        <v>60</v>
      </c>
      <c r="D394" t="s">
        <v>8220</v>
      </c>
      <c r="E394">
        <v>30</v>
      </c>
    </row>
    <row r="395" spans="1:5" x14ac:dyDescent="0.25">
      <c r="A395" t="s">
        <v>8218</v>
      </c>
      <c r="B395">
        <v>32</v>
      </c>
      <c r="D395" t="s">
        <v>8220</v>
      </c>
      <c r="E395">
        <v>2</v>
      </c>
    </row>
    <row r="396" spans="1:5" x14ac:dyDescent="0.25">
      <c r="A396" t="s">
        <v>8218</v>
      </c>
      <c r="B396">
        <v>53</v>
      </c>
      <c r="D396" t="s">
        <v>8220</v>
      </c>
      <c r="E396">
        <v>30</v>
      </c>
    </row>
    <row r="397" spans="1:5" x14ac:dyDescent="0.25">
      <c r="A397" t="s">
        <v>8218</v>
      </c>
      <c r="B397">
        <v>184</v>
      </c>
      <c r="D397" t="s">
        <v>8220</v>
      </c>
      <c r="E397">
        <v>2</v>
      </c>
    </row>
    <row r="398" spans="1:5" x14ac:dyDescent="0.25">
      <c r="A398" t="s">
        <v>8218</v>
      </c>
      <c r="B398">
        <v>90</v>
      </c>
      <c r="D398" t="s">
        <v>8220</v>
      </c>
      <c r="E398">
        <v>0</v>
      </c>
    </row>
    <row r="399" spans="1:5" x14ac:dyDescent="0.25">
      <c r="A399" t="s">
        <v>8218</v>
      </c>
      <c r="B399">
        <v>71</v>
      </c>
      <c r="D399" t="s">
        <v>8220</v>
      </c>
      <c r="E399">
        <v>2</v>
      </c>
    </row>
    <row r="400" spans="1:5" x14ac:dyDescent="0.25">
      <c r="A400" t="s">
        <v>8218</v>
      </c>
      <c r="B400">
        <v>87</v>
      </c>
      <c r="D400" t="s">
        <v>8220</v>
      </c>
      <c r="E400">
        <v>1</v>
      </c>
    </row>
    <row r="401" spans="1:5" x14ac:dyDescent="0.25">
      <c r="A401" t="s">
        <v>8218</v>
      </c>
      <c r="B401">
        <v>28</v>
      </c>
      <c r="D401" t="s">
        <v>8220</v>
      </c>
      <c r="E401">
        <v>2</v>
      </c>
    </row>
    <row r="402" spans="1:5" x14ac:dyDescent="0.25">
      <c r="A402" t="s">
        <v>8218</v>
      </c>
      <c r="B402">
        <v>56</v>
      </c>
      <c r="D402" t="s">
        <v>8220</v>
      </c>
      <c r="E402">
        <v>14</v>
      </c>
    </row>
    <row r="403" spans="1:5" x14ac:dyDescent="0.25">
      <c r="A403" t="s">
        <v>8218</v>
      </c>
      <c r="B403">
        <v>51</v>
      </c>
      <c r="D403" t="s">
        <v>8220</v>
      </c>
      <c r="E403">
        <v>31</v>
      </c>
    </row>
    <row r="404" spans="1:5" x14ac:dyDescent="0.25">
      <c r="A404" t="s">
        <v>8218</v>
      </c>
      <c r="B404">
        <v>75</v>
      </c>
      <c r="D404" t="s">
        <v>8220</v>
      </c>
      <c r="E404">
        <v>16</v>
      </c>
    </row>
    <row r="405" spans="1:5" x14ac:dyDescent="0.25">
      <c r="A405" t="s">
        <v>8218</v>
      </c>
      <c r="B405">
        <v>38</v>
      </c>
      <c r="D405" t="s">
        <v>8220</v>
      </c>
      <c r="E405">
        <v>12</v>
      </c>
    </row>
    <row r="406" spans="1:5" x14ac:dyDescent="0.25">
      <c r="A406" t="s">
        <v>8218</v>
      </c>
      <c r="B406">
        <v>18</v>
      </c>
      <c r="D406" t="s">
        <v>8220</v>
      </c>
      <c r="E406">
        <v>96</v>
      </c>
    </row>
    <row r="407" spans="1:5" x14ac:dyDescent="0.25">
      <c r="A407" t="s">
        <v>8218</v>
      </c>
      <c r="B407">
        <v>54</v>
      </c>
      <c r="D407" t="s">
        <v>8220</v>
      </c>
      <c r="E407">
        <v>16</v>
      </c>
    </row>
    <row r="408" spans="1:5" x14ac:dyDescent="0.25">
      <c r="A408" t="s">
        <v>8218</v>
      </c>
      <c r="B408">
        <v>71</v>
      </c>
      <c r="D408" t="s">
        <v>8220</v>
      </c>
      <c r="E408">
        <v>5</v>
      </c>
    </row>
    <row r="409" spans="1:5" x14ac:dyDescent="0.25">
      <c r="A409" t="s">
        <v>8218</v>
      </c>
      <c r="B409">
        <v>57</v>
      </c>
      <c r="D409" t="s">
        <v>8220</v>
      </c>
      <c r="E409">
        <v>0</v>
      </c>
    </row>
    <row r="410" spans="1:5" x14ac:dyDescent="0.25">
      <c r="A410" t="s">
        <v>8218</v>
      </c>
      <c r="B410">
        <v>43</v>
      </c>
      <c r="D410" t="s">
        <v>8220</v>
      </c>
      <c r="E410">
        <v>8</v>
      </c>
    </row>
    <row r="411" spans="1:5" x14ac:dyDescent="0.25">
      <c r="A411" t="s">
        <v>8218</v>
      </c>
      <c r="B411">
        <v>52</v>
      </c>
      <c r="D411" t="s">
        <v>8220</v>
      </c>
      <c r="E411">
        <v>7</v>
      </c>
    </row>
    <row r="412" spans="1:5" x14ac:dyDescent="0.25">
      <c r="A412" t="s">
        <v>8218</v>
      </c>
      <c r="B412">
        <v>27</v>
      </c>
      <c r="D412" t="s">
        <v>8220</v>
      </c>
      <c r="E412">
        <v>24</v>
      </c>
    </row>
    <row r="413" spans="1:5" x14ac:dyDescent="0.25">
      <c r="A413" t="s">
        <v>8218</v>
      </c>
      <c r="B413">
        <v>12</v>
      </c>
      <c r="D413" t="s">
        <v>8220</v>
      </c>
      <c r="E413">
        <v>121</v>
      </c>
    </row>
    <row r="414" spans="1:5" x14ac:dyDescent="0.25">
      <c r="A414" t="s">
        <v>8218</v>
      </c>
      <c r="B414">
        <v>33</v>
      </c>
      <c r="D414" t="s">
        <v>8220</v>
      </c>
      <c r="E414">
        <v>196</v>
      </c>
    </row>
    <row r="415" spans="1:5" x14ac:dyDescent="0.25">
      <c r="A415" t="s">
        <v>8218</v>
      </c>
      <c r="B415">
        <v>96</v>
      </c>
      <c r="D415" t="s">
        <v>8220</v>
      </c>
      <c r="E415">
        <v>5</v>
      </c>
    </row>
    <row r="416" spans="1:5" x14ac:dyDescent="0.25">
      <c r="A416" t="s">
        <v>8218</v>
      </c>
      <c r="B416">
        <v>28</v>
      </c>
      <c r="D416" t="s">
        <v>8220</v>
      </c>
      <c r="E416">
        <v>73</v>
      </c>
    </row>
    <row r="417" spans="1:5" x14ac:dyDescent="0.25">
      <c r="A417" t="s">
        <v>8218</v>
      </c>
      <c r="B417">
        <v>43</v>
      </c>
      <c r="D417" t="s">
        <v>8220</v>
      </c>
      <c r="E417">
        <v>93</v>
      </c>
    </row>
    <row r="418" spans="1:5" x14ac:dyDescent="0.25">
      <c r="A418" t="s">
        <v>8218</v>
      </c>
      <c r="B418">
        <v>205</v>
      </c>
      <c r="D418" t="s">
        <v>8220</v>
      </c>
      <c r="E418">
        <v>17</v>
      </c>
    </row>
    <row r="419" spans="1:5" x14ac:dyDescent="0.25">
      <c r="A419" t="s">
        <v>8218</v>
      </c>
      <c r="B419">
        <v>23</v>
      </c>
      <c r="D419" t="s">
        <v>8220</v>
      </c>
      <c r="E419">
        <v>7</v>
      </c>
    </row>
    <row r="420" spans="1:5" x14ac:dyDescent="0.25">
      <c r="A420" t="s">
        <v>8218</v>
      </c>
      <c r="B420">
        <v>19</v>
      </c>
      <c r="D420" t="s">
        <v>8220</v>
      </c>
      <c r="E420">
        <v>17</v>
      </c>
    </row>
    <row r="421" spans="1:5" x14ac:dyDescent="0.25">
      <c r="A421" t="s">
        <v>8218</v>
      </c>
      <c r="B421">
        <v>14</v>
      </c>
      <c r="D421" t="s">
        <v>8220</v>
      </c>
      <c r="E421">
        <v>171</v>
      </c>
    </row>
    <row r="422" spans="1:5" x14ac:dyDescent="0.25">
      <c r="A422" t="s">
        <v>8218</v>
      </c>
      <c r="B422">
        <v>38</v>
      </c>
      <c r="D422" t="s">
        <v>8220</v>
      </c>
      <c r="E422">
        <v>188</v>
      </c>
    </row>
    <row r="423" spans="1:5" x14ac:dyDescent="0.25">
      <c r="A423" t="s">
        <v>8218</v>
      </c>
      <c r="B423">
        <v>78</v>
      </c>
      <c r="D423" t="s">
        <v>8220</v>
      </c>
      <c r="E423">
        <v>110</v>
      </c>
    </row>
    <row r="424" spans="1:5" x14ac:dyDescent="0.25">
      <c r="A424" t="s">
        <v>8218</v>
      </c>
      <c r="B424">
        <v>69</v>
      </c>
      <c r="D424" t="s">
        <v>8220</v>
      </c>
      <c r="E424">
        <v>37</v>
      </c>
    </row>
    <row r="425" spans="1:5" x14ac:dyDescent="0.25">
      <c r="A425" t="s">
        <v>8218</v>
      </c>
      <c r="B425">
        <v>33</v>
      </c>
      <c r="D425" t="s">
        <v>8220</v>
      </c>
      <c r="E425">
        <v>9</v>
      </c>
    </row>
    <row r="426" spans="1:5" x14ac:dyDescent="0.25">
      <c r="A426" t="s">
        <v>8218</v>
      </c>
      <c r="B426">
        <v>54</v>
      </c>
      <c r="D426" t="s">
        <v>8220</v>
      </c>
      <c r="E426">
        <v>29</v>
      </c>
    </row>
    <row r="427" spans="1:5" x14ac:dyDescent="0.25">
      <c r="A427" t="s">
        <v>8218</v>
      </c>
      <c r="B427">
        <v>99</v>
      </c>
      <c r="D427" t="s">
        <v>8220</v>
      </c>
      <c r="E427">
        <v>6</v>
      </c>
    </row>
    <row r="428" spans="1:5" x14ac:dyDescent="0.25">
      <c r="A428" t="s">
        <v>8218</v>
      </c>
      <c r="B428">
        <v>49</v>
      </c>
      <c r="D428" t="s">
        <v>8220</v>
      </c>
      <c r="E428">
        <v>30</v>
      </c>
    </row>
    <row r="429" spans="1:5" x14ac:dyDescent="0.25">
      <c r="A429" t="s">
        <v>8218</v>
      </c>
      <c r="B429">
        <v>11</v>
      </c>
      <c r="D429" t="s">
        <v>8220</v>
      </c>
      <c r="E429">
        <v>81</v>
      </c>
    </row>
    <row r="430" spans="1:5" x14ac:dyDescent="0.25">
      <c r="A430" t="s">
        <v>8218</v>
      </c>
      <c r="B430">
        <v>38</v>
      </c>
      <c r="D430" t="s">
        <v>8220</v>
      </c>
      <c r="E430">
        <v>4</v>
      </c>
    </row>
    <row r="431" spans="1:5" x14ac:dyDescent="0.25">
      <c r="A431" t="s">
        <v>8218</v>
      </c>
      <c r="B431">
        <v>16</v>
      </c>
      <c r="D431" t="s">
        <v>8220</v>
      </c>
      <c r="E431">
        <v>11</v>
      </c>
    </row>
    <row r="432" spans="1:5" x14ac:dyDescent="0.25">
      <c r="A432" t="s">
        <v>8218</v>
      </c>
      <c r="B432">
        <v>32</v>
      </c>
      <c r="D432" t="s">
        <v>8220</v>
      </c>
      <c r="E432">
        <v>14</v>
      </c>
    </row>
    <row r="433" spans="1:5" x14ac:dyDescent="0.25">
      <c r="A433" t="s">
        <v>8218</v>
      </c>
      <c r="B433">
        <v>20</v>
      </c>
      <c r="D433" t="s">
        <v>8220</v>
      </c>
      <c r="E433">
        <v>5</v>
      </c>
    </row>
    <row r="434" spans="1:5" x14ac:dyDescent="0.25">
      <c r="A434" t="s">
        <v>8218</v>
      </c>
      <c r="B434">
        <v>154</v>
      </c>
      <c r="D434" t="s">
        <v>8220</v>
      </c>
      <c r="E434">
        <v>45</v>
      </c>
    </row>
    <row r="435" spans="1:5" x14ac:dyDescent="0.25">
      <c r="A435" t="s">
        <v>8218</v>
      </c>
      <c r="B435">
        <v>41</v>
      </c>
      <c r="D435" t="s">
        <v>8220</v>
      </c>
      <c r="E435">
        <v>8</v>
      </c>
    </row>
    <row r="436" spans="1:5" x14ac:dyDescent="0.25">
      <c r="A436" t="s">
        <v>8218</v>
      </c>
      <c r="B436">
        <v>75</v>
      </c>
      <c r="D436" t="s">
        <v>8220</v>
      </c>
      <c r="E436">
        <v>3</v>
      </c>
    </row>
    <row r="437" spans="1:5" x14ac:dyDescent="0.25">
      <c r="A437" t="s">
        <v>8218</v>
      </c>
      <c r="B437">
        <v>40</v>
      </c>
      <c r="D437" t="s">
        <v>8220</v>
      </c>
      <c r="E437">
        <v>24</v>
      </c>
    </row>
    <row r="438" spans="1:5" x14ac:dyDescent="0.25">
      <c r="A438" t="s">
        <v>8218</v>
      </c>
      <c r="B438">
        <v>46</v>
      </c>
      <c r="D438" t="s">
        <v>8220</v>
      </c>
      <c r="E438">
        <v>18</v>
      </c>
    </row>
    <row r="439" spans="1:5" x14ac:dyDescent="0.25">
      <c r="A439" t="s">
        <v>8218</v>
      </c>
      <c r="B439">
        <v>62</v>
      </c>
      <c r="D439" t="s">
        <v>8220</v>
      </c>
      <c r="E439">
        <v>12</v>
      </c>
    </row>
    <row r="440" spans="1:5" x14ac:dyDescent="0.25">
      <c r="A440" t="s">
        <v>8218</v>
      </c>
      <c r="B440">
        <v>61</v>
      </c>
      <c r="D440" t="s">
        <v>8220</v>
      </c>
      <c r="E440">
        <v>123</v>
      </c>
    </row>
    <row r="441" spans="1:5" x14ac:dyDescent="0.25">
      <c r="A441" t="s">
        <v>8218</v>
      </c>
      <c r="B441">
        <v>96</v>
      </c>
      <c r="D441" t="s">
        <v>8220</v>
      </c>
      <c r="E441">
        <v>96</v>
      </c>
    </row>
    <row r="442" spans="1:5" x14ac:dyDescent="0.25">
      <c r="A442" t="s">
        <v>8218</v>
      </c>
      <c r="B442">
        <v>190</v>
      </c>
      <c r="D442" t="s">
        <v>8220</v>
      </c>
      <c r="E442">
        <v>31</v>
      </c>
    </row>
    <row r="443" spans="1:5" x14ac:dyDescent="0.25">
      <c r="A443" t="s">
        <v>8218</v>
      </c>
      <c r="B443">
        <v>94</v>
      </c>
      <c r="D443" t="s">
        <v>8220</v>
      </c>
      <c r="E443">
        <v>4</v>
      </c>
    </row>
    <row r="444" spans="1:5" x14ac:dyDescent="0.25">
      <c r="A444" t="s">
        <v>8218</v>
      </c>
      <c r="B444">
        <v>39</v>
      </c>
      <c r="D444" t="s">
        <v>8220</v>
      </c>
      <c r="E444">
        <v>3</v>
      </c>
    </row>
    <row r="445" spans="1:5" x14ac:dyDescent="0.25">
      <c r="A445" t="s">
        <v>8218</v>
      </c>
      <c r="B445">
        <v>127</v>
      </c>
      <c r="D445" t="s">
        <v>8220</v>
      </c>
      <c r="E445">
        <v>179</v>
      </c>
    </row>
    <row r="446" spans="1:5" x14ac:dyDescent="0.25">
      <c r="A446" t="s">
        <v>8218</v>
      </c>
      <c r="B446">
        <v>159</v>
      </c>
      <c r="D446" t="s">
        <v>8220</v>
      </c>
      <c r="E446">
        <v>3</v>
      </c>
    </row>
    <row r="447" spans="1:5" x14ac:dyDescent="0.25">
      <c r="A447" t="s">
        <v>8218</v>
      </c>
      <c r="B447">
        <v>177</v>
      </c>
      <c r="D447" t="s">
        <v>8220</v>
      </c>
      <c r="E447">
        <v>23</v>
      </c>
    </row>
    <row r="448" spans="1:5" x14ac:dyDescent="0.25">
      <c r="A448" t="s">
        <v>8218</v>
      </c>
      <c r="B448">
        <v>47</v>
      </c>
      <c r="D448" t="s">
        <v>8220</v>
      </c>
      <c r="E448">
        <v>23</v>
      </c>
    </row>
    <row r="449" spans="1:5" x14ac:dyDescent="0.25">
      <c r="A449" t="s">
        <v>8218</v>
      </c>
      <c r="B449">
        <v>1</v>
      </c>
      <c r="D449" t="s">
        <v>8220</v>
      </c>
      <c r="E449">
        <v>41</v>
      </c>
    </row>
    <row r="450" spans="1:5" x14ac:dyDescent="0.25">
      <c r="A450" t="s">
        <v>8218</v>
      </c>
      <c r="B450">
        <v>16</v>
      </c>
      <c r="D450" t="s">
        <v>8220</v>
      </c>
      <c r="E450">
        <v>0</v>
      </c>
    </row>
    <row r="451" spans="1:5" x14ac:dyDescent="0.25">
      <c r="A451" t="s">
        <v>8218</v>
      </c>
      <c r="B451">
        <v>115</v>
      </c>
      <c r="D451" t="s">
        <v>8220</v>
      </c>
      <c r="E451">
        <v>32</v>
      </c>
    </row>
    <row r="452" spans="1:5" x14ac:dyDescent="0.25">
      <c r="A452" t="s">
        <v>8218</v>
      </c>
      <c r="B452">
        <v>133</v>
      </c>
      <c r="D452" t="s">
        <v>8220</v>
      </c>
      <c r="E452">
        <v>2</v>
      </c>
    </row>
    <row r="453" spans="1:5" x14ac:dyDescent="0.25">
      <c r="A453" t="s">
        <v>8218</v>
      </c>
      <c r="B453">
        <v>70</v>
      </c>
      <c r="D453" t="s">
        <v>8220</v>
      </c>
      <c r="E453">
        <v>7</v>
      </c>
    </row>
    <row r="454" spans="1:5" x14ac:dyDescent="0.25">
      <c r="A454" t="s">
        <v>8218</v>
      </c>
      <c r="B454">
        <v>62</v>
      </c>
      <c r="D454" t="s">
        <v>8220</v>
      </c>
      <c r="E454">
        <v>4</v>
      </c>
    </row>
    <row r="455" spans="1:5" x14ac:dyDescent="0.25">
      <c r="A455" t="s">
        <v>8218</v>
      </c>
      <c r="B455">
        <v>10</v>
      </c>
      <c r="D455" t="s">
        <v>8220</v>
      </c>
      <c r="E455">
        <v>196</v>
      </c>
    </row>
    <row r="456" spans="1:5" x14ac:dyDescent="0.25">
      <c r="A456" t="s">
        <v>8218</v>
      </c>
      <c r="B456">
        <v>499</v>
      </c>
      <c r="D456" t="s">
        <v>8220</v>
      </c>
      <c r="E456">
        <v>11</v>
      </c>
    </row>
    <row r="457" spans="1:5" x14ac:dyDescent="0.25">
      <c r="A457" t="s">
        <v>8218</v>
      </c>
      <c r="B457">
        <v>47</v>
      </c>
      <c r="D457" t="s">
        <v>8220</v>
      </c>
      <c r="E457">
        <v>9</v>
      </c>
    </row>
    <row r="458" spans="1:5" x14ac:dyDescent="0.25">
      <c r="A458" t="s">
        <v>8218</v>
      </c>
      <c r="B458">
        <v>28</v>
      </c>
      <c r="D458" t="s">
        <v>8220</v>
      </c>
      <c r="E458">
        <v>5</v>
      </c>
    </row>
    <row r="459" spans="1:5" x14ac:dyDescent="0.25">
      <c r="A459" t="s">
        <v>8218</v>
      </c>
      <c r="B459">
        <v>24</v>
      </c>
      <c r="D459" t="s">
        <v>8220</v>
      </c>
      <c r="E459">
        <v>8</v>
      </c>
    </row>
    <row r="460" spans="1:5" x14ac:dyDescent="0.25">
      <c r="A460" t="s">
        <v>8218</v>
      </c>
      <c r="B460">
        <v>76</v>
      </c>
      <c r="D460" t="s">
        <v>8220</v>
      </c>
      <c r="E460">
        <v>229</v>
      </c>
    </row>
    <row r="461" spans="1:5" x14ac:dyDescent="0.25">
      <c r="A461" t="s">
        <v>8218</v>
      </c>
      <c r="B461">
        <v>98</v>
      </c>
      <c r="D461" t="s">
        <v>8220</v>
      </c>
      <c r="E461">
        <v>40</v>
      </c>
    </row>
    <row r="462" spans="1:5" x14ac:dyDescent="0.25">
      <c r="A462" t="s">
        <v>8218</v>
      </c>
      <c r="B462">
        <v>30</v>
      </c>
      <c r="D462" t="s">
        <v>8220</v>
      </c>
      <c r="E462">
        <v>123</v>
      </c>
    </row>
    <row r="463" spans="1:5" x14ac:dyDescent="0.25">
      <c r="A463" t="s">
        <v>8218</v>
      </c>
      <c r="B463">
        <v>478</v>
      </c>
      <c r="D463" t="s">
        <v>8220</v>
      </c>
      <c r="E463">
        <v>5</v>
      </c>
    </row>
    <row r="464" spans="1:5" x14ac:dyDescent="0.25">
      <c r="A464" t="s">
        <v>8218</v>
      </c>
      <c r="B464">
        <v>74</v>
      </c>
      <c r="D464" t="s">
        <v>8220</v>
      </c>
      <c r="E464">
        <v>148</v>
      </c>
    </row>
    <row r="465" spans="1:5" x14ac:dyDescent="0.25">
      <c r="A465" t="s">
        <v>8218</v>
      </c>
      <c r="B465">
        <v>131</v>
      </c>
      <c r="D465" t="s">
        <v>8220</v>
      </c>
      <c r="E465">
        <v>10</v>
      </c>
    </row>
    <row r="466" spans="1:5" x14ac:dyDescent="0.25">
      <c r="A466" t="s">
        <v>8218</v>
      </c>
      <c r="B466">
        <v>61</v>
      </c>
      <c r="D466" t="s">
        <v>8220</v>
      </c>
      <c r="E466">
        <v>4</v>
      </c>
    </row>
    <row r="467" spans="1:5" x14ac:dyDescent="0.25">
      <c r="A467" t="s">
        <v>8218</v>
      </c>
      <c r="B467">
        <v>1071</v>
      </c>
      <c r="D467" t="s">
        <v>8220</v>
      </c>
      <c r="E467">
        <v>21</v>
      </c>
    </row>
    <row r="468" spans="1:5" x14ac:dyDescent="0.25">
      <c r="A468" t="s">
        <v>8218</v>
      </c>
      <c r="B468">
        <v>122</v>
      </c>
      <c r="D468" t="s">
        <v>8220</v>
      </c>
      <c r="E468">
        <v>2</v>
      </c>
    </row>
    <row r="469" spans="1:5" x14ac:dyDescent="0.25">
      <c r="A469" t="s">
        <v>8218</v>
      </c>
      <c r="B469">
        <v>111</v>
      </c>
      <c r="D469" t="s">
        <v>8220</v>
      </c>
      <c r="E469">
        <v>0</v>
      </c>
    </row>
    <row r="470" spans="1:5" x14ac:dyDescent="0.25">
      <c r="A470" t="s">
        <v>8218</v>
      </c>
      <c r="B470">
        <v>255</v>
      </c>
      <c r="D470" t="s">
        <v>8220</v>
      </c>
      <c r="E470">
        <v>4</v>
      </c>
    </row>
    <row r="471" spans="1:5" x14ac:dyDescent="0.25">
      <c r="A471" t="s">
        <v>8218</v>
      </c>
      <c r="B471">
        <v>141</v>
      </c>
      <c r="D471" t="s">
        <v>8220</v>
      </c>
      <c r="E471">
        <v>1</v>
      </c>
    </row>
    <row r="472" spans="1:5" x14ac:dyDescent="0.25">
      <c r="A472" t="s">
        <v>8218</v>
      </c>
      <c r="B472">
        <v>159</v>
      </c>
      <c r="D472" t="s">
        <v>8220</v>
      </c>
      <c r="E472">
        <v>30</v>
      </c>
    </row>
    <row r="473" spans="1:5" x14ac:dyDescent="0.25">
      <c r="A473" t="s">
        <v>8218</v>
      </c>
      <c r="B473">
        <v>99</v>
      </c>
      <c r="D473" t="s">
        <v>8220</v>
      </c>
      <c r="E473">
        <v>3</v>
      </c>
    </row>
    <row r="474" spans="1:5" x14ac:dyDescent="0.25">
      <c r="A474" t="s">
        <v>8218</v>
      </c>
      <c r="B474">
        <v>96</v>
      </c>
      <c r="D474" t="s">
        <v>8220</v>
      </c>
      <c r="E474">
        <v>975</v>
      </c>
    </row>
    <row r="475" spans="1:5" x14ac:dyDescent="0.25">
      <c r="A475" t="s">
        <v>8218</v>
      </c>
      <c r="B475">
        <v>27</v>
      </c>
      <c r="D475" t="s">
        <v>8220</v>
      </c>
      <c r="E475">
        <v>167</v>
      </c>
    </row>
    <row r="476" spans="1:5" x14ac:dyDescent="0.25">
      <c r="A476" t="s">
        <v>8218</v>
      </c>
      <c r="B476">
        <v>166</v>
      </c>
      <c r="D476" t="s">
        <v>8220</v>
      </c>
      <c r="E476">
        <v>5</v>
      </c>
    </row>
    <row r="477" spans="1:5" x14ac:dyDescent="0.25">
      <c r="A477" t="s">
        <v>8218</v>
      </c>
      <c r="B477">
        <v>76</v>
      </c>
      <c r="D477" t="s">
        <v>8220</v>
      </c>
      <c r="E477">
        <v>18</v>
      </c>
    </row>
    <row r="478" spans="1:5" x14ac:dyDescent="0.25">
      <c r="A478" t="s">
        <v>8218</v>
      </c>
      <c r="B478">
        <v>211</v>
      </c>
      <c r="D478" t="s">
        <v>8220</v>
      </c>
      <c r="E478">
        <v>98</v>
      </c>
    </row>
    <row r="479" spans="1:5" x14ac:dyDescent="0.25">
      <c r="A479" t="s">
        <v>8218</v>
      </c>
      <c r="B479">
        <v>21</v>
      </c>
      <c r="D479" t="s">
        <v>8220</v>
      </c>
      <c r="E479">
        <v>4</v>
      </c>
    </row>
    <row r="480" spans="1:5" x14ac:dyDescent="0.25">
      <c r="A480" t="s">
        <v>8218</v>
      </c>
      <c r="B480">
        <v>61</v>
      </c>
      <c r="D480" t="s">
        <v>8220</v>
      </c>
      <c r="E480">
        <v>3</v>
      </c>
    </row>
    <row r="481" spans="1:5" x14ac:dyDescent="0.25">
      <c r="A481" t="s">
        <v>8218</v>
      </c>
      <c r="B481">
        <v>30</v>
      </c>
      <c r="D481" t="s">
        <v>8220</v>
      </c>
      <c r="E481">
        <v>1</v>
      </c>
    </row>
    <row r="482" spans="1:5" x14ac:dyDescent="0.25">
      <c r="A482" t="s">
        <v>8218</v>
      </c>
      <c r="B482">
        <v>375</v>
      </c>
      <c r="D482" t="s">
        <v>8220</v>
      </c>
      <c r="E482">
        <v>0</v>
      </c>
    </row>
    <row r="483" spans="1:5" x14ac:dyDescent="0.25">
      <c r="A483" t="s">
        <v>8218</v>
      </c>
      <c r="B483">
        <v>111</v>
      </c>
      <c r="D483" t="s">
        <v>8220</v>
      </c>
      <c r="E483">
        <v>9</v>
      </c>
    </row>
    <row r="484" spans="1:5" x14ac:dyDescent="0.25">
      <c r="A484" t="s">
        <v>8218</v>
      </c>
      <c r="B484">
        <v>123</v>
      </c>
      <c r="D484" t="s">
        <v>8220</v>
      </c>
      <c r="E484">
        <v>2</v>
      </c>
    </row>
    <row r="485" spans="1:5" x14ac:dyDescent="0.25">
      <c r="A485" t="s">
        <v>8218</v>
      </c>
      <c r="B485">
        <v>70</v>
      </c>
      <c r="D485" t="s">
        <v>8220</v>
      </c>
      <c r="E485">
        <v>0</v>
      </c>
    </row>
    <row r="486" spans="1:5" x14ac:dyDescent="0.25">
      <c r="A486" t="s">
        <v>8218</v>
      </c>
      <c r="B486">
        <v>85</v>
      </c>
      <c r="D486" t="s">
        <v>8220</v>
      </c>
      <c r="E486">
        <v>147</v>
      </c>
    </row>
    <row r="487" spans="1:5" x14ac:dyDescent="0.25">
      <c r="A487" t="s">
        <v>8218</v>
      </c>
      <c r="B487">
        <v>86</v>
      </c>
      <c r="D487" t="s">
        <v>8220</v>
      </c>
      <c r="E487">
        <v>49</v>
      </c>
    </row>
    <row r="488" spans="1:5" x14ac:dyDescent="0.25">
      <c r="A488" t="s">
        <v>8218</v>
      </c>
      <c r="B488">
        <v>13</v>
      </c>
      <c r="D488" t="s">
        <v>8220</v>
      </c>
      <c r="E488">
        <v>1</v>
      </c>
    </row>
    <row r="489" spans="1:5" x14ac:dyDescent="0.25">
      <c r="A489" t="s">
        <v>8218</v>
      </c>
      <c r="B489">
        <v>33</v>
      </c>
      <c r="D489" t="s">
        <v>8220</v>
      </c>
      <c r="E489">
        <v>2</v>
      </c>
    </row>
    <row r="490" spans="1:5" x14ac:dyDescent="0.25">
      <c r="A490" t="s">
        <v>8218</v>
      </c>
      <c r="B490">
        <v>15</v>
      </c>
      <c r="D490" t="s">
        <v>8220</v>
      </c>
      <c r="E490">
        <v>7</v>
      </c>
    </row>
    <row r="491" spans="1:5" x14ac:dyDescent="0.25">
      <c r="A491" t="s">
        <v>8218</v>
      </c>
      <c r="B491">
        <v>273</v>
      </c>
      <c r="D491" t="s">
        <v>8220</v>
      </c>
      <c r="E491">
        <v>4</v>
      </c>
    </row>
    <row r="492" spans="1:5" x14ac:dyDescent="0.25">
      <c r="A492" t="s">
        <v>8218</v>
      </c>
      <c r="B492">
        <v>714</v>
      </c>
      <c r="D492" t="s">
        <v>8220</v>
      </c>
      <c r="E492">
        <v>27</v>
      </c>
    </row>
    <row r="493" spans="1:5" x14ac:dyDescent="0.25">
      <c r="A493" t="s">
        <v>8218</v>
      </c>
      <c r="B493">
        <v>170</v>
      </c>
      <c r="D493" t="s">
        <v>8220</v>
      </c>
      <c r="E493">
        <v>94</v>
      </c>
    </row>
    <row r="494" spans="1:5" x14ac:dyDescent="0.25">
      <c r="A494" t="s">
        <v>8218</v>
      </c>
      <c r="B494">
        <v>512</v>
      </c>
      <c r="D494" t="s">
        <v>8220</v>
      </c>
      <c r="E494">
        <v>29</v>
      </c>
    </row>
    <row r="495" spans="1:5" x14ac:dyDescent="0.25">
      <c r="A495" t="s">
        <v>8218</v>
      </c>
      <c r="B495">
        <v>314</v>
      </c>
      <c r="D495" t="s">
        <v>8220</v>
      </c>
      <c r="E495">
        <v>7</v>
      </c>
    </row>
    <row r="496" spans="1:5" x14ac:dyDescent="0.25">
      <c r="A496" t="s">
        <v>8218</v>
      </c>
      <c r="B496">
        <v>167</v>
      </c>
      <c r="D496" t="s">
        <v>8220</v>
      </c>
      <c r="E496">
        <v>22</v>
      </c>
    </row>
    <row r="497" spans="1:5" x14ac:dyDescent="0.25">
      <c r="A497" t="s">
        <v>8218</v>
      </c>
      <c r="B497">
        <v>9</v>
      </c>
      <c r="D497" t="s">
        <v>8220</v>
      </c>
      <c r="E497">
        <v>1</v>
      </c>
    </row>
    <row r="498" spans="1:5" x14ac:dyDescent="0.25">
      <c r="A498" t="s">
        <v>8218</v>
      </c>
      <c r="B498">
        <v>103</v>
      </c>
      <c r="D498" t="s">
        <v>8220</v>
      </c>
      <c r="E498">
        <v>10</v>
      </c>
    </row>
    <row r="499" spans="1:5" x14ac:dyDescent="0.25">
      <c r="A499" t="s">
        <v>8218</v>
      </c>
      <c r="B499">
        <v>111</v>
      </c>
      <c r="D499" t="s">
        <v>8220</v>
      </c>
      <c r="E499">
        <v>6</v>
      </c>
    </row>
    <row r="500" spans="1:5" x14ac:dyDescent="0.25">
      <c r="A500" t="s">
        <v>8218</v>
      </c>
      <c r="B500">
        <v>271</v>
      </c>
      <c r="D500" t="s">
        <v>8220</v>
      </c>
      <c r="E500">
        <v>24</v>
      </c>
    </row>
    <row r="501" spans="1:5" x14ac:dyDescent="0.25">
      <c r="A501" t="s">
        <v>8218</v>
      </c>
      <c r="B501">
        <v>101</v>
      </c>
      <c r="D501" t="s">
        <v>8220</v>
      </c>
      <c r="E501">
        <v>15</v>
      </c>
    </row>
    <row r="502" spans="1:5" x14ac:dyDescent="0.25">
      <c r="A502" t="s">
        <v>8218</v>
      </c>
      <c r="B502">
        <v>57</v>
      </c>
      <c r="D502" t="s">
        <v>8220</v>
      </c>
      <c r="E502">
        <v>37</v>
      </c>
    </row>
    <row r="503" spans="1:5" x14ac:dyDescent="0.25">
      <c r="A503" t="s">
        <v>8218</v>
      </c>
      <c r="B503">
        <v>62</v>
      </c>
      <c r="D503" t="s">
        <v>8220</v>
      </c>
      <c r="E503">
        <v>20</v>
      </c>
    </row>
    <row r="504" spans="1:5" x14ac:dyDescent="0.25">
      <c r="A504" t="s">
        <v>8218</v>
      </c>
      <c r="B504">
        <v>32</v>
      </c>
      <c r="D504" t="s">
        <v>8220</v>
      </c>
      <c r="E504">
        <v>7</v>
      </c>
    </row>
    <row r="505" spans="1:5" x14ac:dyDescent="0.25">
      <c r="A505" t="s">
        <v>8218</v>
      </c>
      <c r="B505">
        <v>141</v>
      </c>
      <c r="D505" t="s">
        <v>8220</v>
      </c>
      <c r="E505">
        <v>0</v>
      </c>
    </row>
    <row r="506" spans="1:5" x14ac:dyDescent="0.25">
      <c r="A506" t="s">
        <v>8218</v>
      </c>
      <c r="B506">
        <v>75</v>
      </c>
      <c r="D506" t="s">
        <v>8220</v>
      </c>
      <c r="E506">
        <v>21</v>
      </c>
    </row>
    <row r="507" spans="1:5" x14ac:dyDescent="0.25">
      <c r="A507" t="s">
        <v>8218</v>
      </c>
      <c r="B507">
        <v>46</v>
      </c>
      <c r="D507" t="s">
        <v>8220</v>
      </c>
      <c r="E507">
        <v>3</v>
      </c>
    </row>
    <row r="508" spans="1:5" x14ac:dyDescent="0.25">
      <c r="A508" t="s">
        <v>8218</v>
      </c>
      <c r="B508">
        <v>103</v>
      </c>
      <c r="D508" t="s">
        <v>8220</v>
      </c>
      <c r="E508">
        <v>11</v>
      </c>
    </row>
    <row r="509" spans="1:5" x14ac:dyDescent="0.25">
      <c r="A509" t="s">
        <v>8218</v>
      </c>
      <c r="B509">
        <v>6</v>
      </c>
      <c r="D509" t="s">
        <v>8220</v>
      </c>
      <c r="E509">
        <v>1</v>
      </c>
    </row>
    <row r="510" spans="1:5" x14ac:dyDescent="0.25">
      <c r="A510" t="s">
        <v>8218</v>
      </c>
      <c r="B510">
        <v>83</v>
      </c>
      <c r="D510" t="s">
        <v>8220</v>
      </c>
      <c r="E510">
        <v>312</v>
      </c>
    </row>
    <row r="511" spans="1:5" x14ac:dyDescent="0.25">
      <c r="A511" t="s">
        <v>8218</v>
      </c>
      <c r="B511">
        <v>108</v>
      </c>
      <c r="D511" t="s">
        <v>8220</v>
      </c>
      <c r="E511">
        <v>1</v>
      </c>
    </row>
    <row r="512" spans="1:5" x14ac:dyDescent="0.25">
      <c r="A512" t="s">
        <v>8218</v>
      </c>
      <c r="B512">
        <v>25</v>
      </c>
      <c r="D512" t="s">
        <v>8220</v>
      </c>
      <c r="E512">
        <v>3</v>
      </c>
    </row>
    <row r="513" spans="1:5" x14ac:dyDescent="0.25">
      <c r="A513" t="s">
        <v>8218</v>
      </c>
      <c r="B513">
        <v>549</v>
      </c>
      <c r="D513" t="s">
        <v>8220</v>
      </c>
      <c r="E513">
        <v>4</v>
      </c>
    </row>
    <row r="514" spans="1:5" x14ac:dyDescent="0.25">
      <c r="A514" t="s">
        <v>8218</v>
      </c>
      <c r="B514">
        <v>222</v>
      </c>
      <c r="D514" t="s">
        <v>8220</v>
      </c>
      <c r="E514">
        <v>10</v>
      </c>
    </row>
    <row r="515" spans="1:5" x14ac:dyDescent="0.25">
      <c r="A515" t="s">
        <v>8218</v>
      </c>
      <c r="B515">
        <v>183</v>
      </c>
      <c r="D515" t="s">
        <v>8220</v>
      </c>
      <c r="E515">
        <v>8</v>
      </c>
    </row>
    <row r="516" spans="1:5" x14ac:dyDescent="0.25">
      <c r="A516" t="s">
        <v>8218</v>
      </c>
      <c r="B516">
        <v>89</v>
      </c>
      <c r="D516" t="s">
        <v>8220</v>
      </c>
      <c r="E516">
        <v>3</v>
      </c>
    </row>
    <row r="517" spans="1:5" x14ac:dyDescent="0.25">
      <c r="A517" t="s">
        <v>8218</v>
      </c>
      <c r="B517">
        <v>253</v>
      </c>
      <c r="D517" t="s">
        <v>8220</v>
      </c>
      <c r="E517">
        <v>1</v>
      </c>
    </row>
    <row r="518" spans="1:5" x14ac:dyDescent="0.25">
      <c r="A518" t="s">
        <v>8218</v>
      </c>
      <c r="B518">
        <v>140</v>
      </c>
      <c r="D518" t="s">
        <v>8220</v>
      </c>
      <c r="E518">
        <v>0</v>
      </c>
    </row>
    <row r="519" spans="1:5" x14ac:dyDescent="0.25">
      <c r="A519" t="s">
        <v>8218</v>
      </c>
      <c r="B519">
        <v>103</v>
      </c>
      <c r="D519" t="s">
        <v>8220</v>
      </c>
      <c r="E519">
        <v>5</v>
      </c>
    </row>
    <row r="520" spans="1:5" x14ac:dyDescent="0.25">
      <c r="A520" t="s">
        <v>8218</v>
      </c>
      <c r="B520">
        <v>138</v>
      </c>
      <c r="D520" t="s">
        <v>8220</v>
      </c>
      <c r="E520">
        <v>0</v>
      </c>
    </row>
    <row r="521" spans="1:5" x14ac:dyDescent="0.25">
      <c r="A521" t="s">
        <v>8218</v>
      </c>
      <c r="B521">
        <v>191</v>
      </c>
      <c r="D521" t="s">
        <v>8220</v>
      </c>
      <c r="E521">
        <v>3</v>
      </c>
    </row>
    <row r="522" spans="1:5" x14ac:dyDescent="0.25">
      <c r="A522" t="s">
        <v>8218</v>
      </c>
      <c r="B522">
        <v>45</v>
      </c>
      <c r="D522" t="s">
        <v>8220</v>
      </c>
      <c r="E522">
        <v>7</v>
      </c>
    </row>
    <row r="523" spans="1:5" x14ac:dyDescent="0.25">
      <c r="A523" t="s">
        <v>8218</v>
      </c>
      <c r="B523">
        <v>17</v>
      </c>
      <c r="D523" t="s">
        <v>8220</v>
      </c>
      <c r="E523">
        <v>0</v>
      </c>
    </row>
    <row r="524" spans="1:5" x14ac:dyDescent="0.25">
      <c r="A524" t="s">
        <v>8218</v>
      </c>
      <c r="B524">
        <v>31</v>
      </c>
      <c r="D524" t="s">
        <v>8220</v>
      </c>
      <c r="E524">
        <v>2</v>
      </c>
    </row>
    <row r="525" spans="1:5" x14ac:dyDescent="0.25">
      <c r="A525" t="s">
        <v>8218</v>
      </c>
      <c r="B525">
        <v>50</v>
      </c>
      <c r="D525" t="s">
        <v>8220</v>
      </c>
      <c r="E525">
        <v>23</v>
      </c>
    </row>
    <row r="526" spans="1:5" x14ac:dyDescent="0.25">
      <c r="A526" t="s">
        <v>8218</v>
      </c>
      <c r="B526">
        <v>59</v>
      </c>
      <c r="D526" t="s">
        <v>8220</v>
      </c>
      <c r="E526">
        <v>1</v>
      </c>
    </row>
    <row r="527" spans="1:5" x14ac:dyDescent="0.25">
      <c r="A527" t="s">
        <v>8218</v>
      </c>
      <c r="B527">
        <v>81</v>
      </c>
      <c r="D527" t="s">
        <v>8220</v>
      </c>
      <c r="E527">
        <v>2</v>
      </c>
    </row>
    <row r="528" spans="1:5" x14ac:dyDescent="0.25">
      <c r="A528" t="s">
        <v>8218</v>
      </c>
      <c r="B528">
        <v>508</v>
      </c>
      <c r="D528" t="s">
        <v>8220</v>
      </c>
      <c r="E528">
        <v>3</v>
      </c>
    </row>
    <row r="529" spans="1:5" x14ac:dyDescent="0.25">
      <c r="A529" t="s">
        <v>8218</v>
      </c>
      <c r="B529">
        <v>74</v>
      </c>
      <c r="D529" t="s">
        <v>8220</v>
      </c>
      <c r="E529">
        <v>0</v>
      </c>
    </row>
    <row r="530" spans="1:5" x14ac:dyDescent="0.25">
      <c r="A530" t="s">
        <v>8218</v>
      </c>
      <c r="B530">
        <v>141</v>
      </c>
      <c r="D530" t="s">
        <v>8220</v>
      </c>
      <c r="E530">
        <v>13</v>
      </c>
    </row>
    <row r="531" spans="1:5" x14ac:dyDescent="0.25">
      <c r="A531" t="s">
        <v>8218</v>
      </c>
      <c r="B531">
        <v>711</v>
      </c>
      <c r="D531" t="s">
        <v>8220</v>
      </c>
      <c r="E531">
        <v>1</v>
      </c>
    </row>
    <row r="532" spans="1:5" x14ac:dyDescent="0.25">
      <c r="A532" t="s">
        <v>8218</v>
      </c>
      <c r="B532">
        <v>141</v>
      </c>
      <c r="D532" t="s">
        <v>8220</v>
      </c>
      <c r="E532">
        <v>1</v>
      </c>
    </row>
    <row r="533" spans="1:5" x14ac:dyDescent="0.25">
      <c r="A533" t="s">
        <v>8218</v>
      </c>
      <c r="B533">
        <v>109</v>
      </c>
      <c r="D533" t="s">
        <v>8220</v>
      </c>
      <c r="E533">
        <v>1</v>
      </c>
    </row>
    <row r="534" spans="1:5" x14ac:dyDescent="0.25">
      <c r="A534" t="s">
        <v>8218</v>
      </c>
      <c r="B534">
        <v>361</v>
      </c>
      <c r="D534" t="s">
        <v>8220</v>
      </c>
      <c r="E534">
        <v>6</v>
      </c>
    </row>
    <row r="535" spans="1:5" x14ac:dyDescent="0.25">
      <c r="A535" t="s">
        <v>8218</v>
      </c>
      <c r="B535">
        <v>176</v>
      </c>
      <c r="D535" t="s">
        <v>8220</v>
      </c>
      <c r="E535">
        <v>39</v>
      </c>
    </row>
    <row r="536" spans="1:5" x14ac:dyDescent="0.25">
      <c r="A536" t="s">
        <v>8218</v>
      </c>
      <c r="B536">
        <v>670</v>
      </c>
      <c r="D536" t="s">
        <v>8220</v>
      </c>
      <c r="E536">
        <v>4</v>
      </c>
    </row>
    <row r="537" spans="1:5" x14ac:dyDescent="0.25">
      <c r="A537" t="s">
        <v>8218</v>
      </c>
      <c r="B537">
        <v>96</v>
      </c>
      <c r="D537" t="s">
        <v>8220</v>
      </c>
      <c r="E537">
        <v>1</v>
      </c>
    </row>
    <row r="538" spans="1:5" x14ac:dyDescent="0.25">
      <c r="A538" t="s">
        <v>8218</v>
      </c>
      <c r="B538">
        <v>74</v>
      </c>
      <c r="D538" t="s">
        <v>8220</v>
      </c>
      <c r="E538">
        <v>0</v>
      </c>
    </row>
    <row r="539" spans="1:5" x14ac:dyDescent="0.25">
      <c r="A539" t="s">
        <v>8218</v>
      </c>
      <c r="B539">
        <v>52</v>
      </c>
      <c r="D539" t="s">
        <v>8220</v>
      </c>
      <c r="E539">
        <v>0</v>
      </c>
    </row>
    <row r="540" spans="1:5" x14ac:dyDescent="0.25">
      <c r="A540" t="s">
        <v>8218</v>
      </c>
      <c r="B540">
        <v>105</v>
      </c>
      <c r="D540" t="s">
        <v>8220</v>
      </c>
      <c r="E540">
        <v>0</v>
      </c>
    </row>
    <row r="541" spans="1:5" x14ac:dyDescent="0.25">
      <c r="A541" t="s">
        <v>8218</v>
      </c>
      <c r="B541">
        <v>41</v>
      </c>
      <c r="D541" t="s">
        <v>8220</v>
      </c>
      <c r="E541">
        <v>8</v>
      </c>
    </row>
    <row r="542" spans="1:5" x14ac:dyDescent="0.25">
      <c r="A542" t="s">
        <v>8218</v>
      </c>
      <c r="B542">
        <v>34</v>
      </c>
      <c r="D542" t="s">
        <v>8220</v>
      </c>
      <c r="E542">
        <v>0</v>
      </c>
    </row>
    <row r="543" spans="1:5" x14ac:dyDescent="0.25">
      <c r="A543" t="s">
        <v>8218</v>
      </c>
      <c r="B543">
        <v>66</v>
      </c>
      <c r="D543" t="s">
        <v>8220</v>
      </c>
      <c r="E543">
        <v>1</v>
      </c>
    </row>
    <row r="544" spans="1:5" x14ac:dyDescent="0.25">
      <c r="A544" t="s">
        <v>8218</v>
      </c>
      <c r="B544">
        <v>50</v>
      </c>
      <c r="D544" t="s">
        <v>8220</v>
      </c>
      <c r="E544">
        <v>12</v>
      </c>
    </row>
    <row r="545" spans="1:5" x14ac:dyDescent="0.25">
      <c r="A545" t="s">
        <v>8218</v>
      </c>
      <c r="B545">
        <v>159</v>
      </c>
      <c r="D545" t="s">
        <v>8220</v>
      </c>
      <c r="E545">
        <v>0</v>
      </c>
    </row>
    <row r="546" spans="1:5" x14ac:dyDescent="0.25">
      <c r="A546" t="s">
        <v>8218</v>
      </c>
      <c r="B546">
        <v>182</v>
      </c>
      <c r="D546" t="s">
        <v>8220</v>
      </c>
      <c r="E546">
        <v>3</v>
      </c>
    </row>
    <row r="547" spans="1:5" x14ac:dyDescent="0.25">
      <c r="A547" t="s">
        <v>8218</v>
      </c>
      <c r="B547">
        <v>206</v>
      </c>
      <c r="D547" t="s">
        <v>8220</v>
      </c>
      <c r="E547">
        <v>2</v>
      </c>
    </row>
    <row r="548" spans="1:5" x14ac:dyDescent="0.25">
      <c r="A548" t="s">
        <v>8218</v>
      </c>
      <c r="B548">
        <v>169</v>
      </c>
      <c r="D548" t="s">
        <v>8220</v>
      </c>
      <c r="E548">
        <v>6</v>
      </c>
    </row>
    <row r="549" spans="1:5" x14ac:dyDescent="0.25">
      <c r="A549" t="s">
        <v>8218</v>
      </c>
      <c r="B549">
        <v>31</v>
      </c>
      <c r="D549" t="s">
        <v>8220</v>
      </c>
      <c r="E549">
        <v>0</v>
      </c>
    </row>
    <row r="550" spans="1:5" x14ac:dyDescent="0.25">
      <c r="A550" t="s">
        <v>8218</v>
      </c>
      <c r="B550">
        <v>28</v>
      </c>
      <c r="D550" t="s">
        <v>8220</v>
      </c>
      <c r="E550">
        <v>15</v>
      </c>
    </row>
    <row r="551" spans="1:5" x14ac:dyDescent="0.25">
      <c r="A551" t="s">
        <v>8218</v>
      </c>
      <c r="B551">
        <v>54</v>
      </c>
      <c r="D551" t="s">
        <v>8220</v>
      </c>
      <c r="E551">
        <v>1</v>
      </c>
    </row>
    <row r="552" spans="1:5" x14ac:dyDescent="0.25">
      <c r="A552" t="s">
        <v>8218</v>
      </c>
      <c r="B552">
        <v>467</v>
      </c>
      <c r="D552" t="s">
        <v>8220</v>
      </c>
      <c r="E552">
        <v>3</v>
      </c>
    </row>
    <row r="553" spans="1:5" x14ac:dyDescent="0.25">
      <c r="A553" t="s">
        <v>8218</v>
      </c>
      <c r="B553">
        <v>389</v>
      </c>
      <c r="D553" t="s">
        <v>8220</v>
      </c>
      <c r="E553">
        <v>8</v>
      </c>
    </row>
    <row r="554" spans="1:5" x14ac:dyDescent="0.25">
      <c r="A554" t="s">
        <v>8218</v>
      </c>
      <c r="B554">
        <v>68</v>
      </c>
      <c r="D554" t="s">
        <v>8220</v>
      </c>
      <c r="E554">
        <v>0</v>
      </c>
    </row>
    <row r="555" spans="1:5" x14ac:dyDescent="0.25">
      <c r="A555" t="s">
        <v>8218</v>
      </c>
      <c r="B555">
        <v>413</v>
      </c>
      <c r="D555" t="s">
        <v>8220</v>
      </c>
      <c r="E555">
        <v>3</v>
      </c>
    </row>
    <row r="556" spans="1:5" x14ac:dyDescent="0.25">
      <c r="A556" t="s">
        <v>8218</v>
      </c>
      <c r="B556">
        <v>190</v>
      </c>
      <c r="D556" t="s">
        <v>8220</v>
      </c>
      <c r="E556">
        <v>3</v>
      </c>
    </row>
    <row r="557" spans="1:5" x14ac:dyDescent="0.25">
      <c r="A557" t="s">
        <v>8218</v>
      </c>
      <c r="B557">
        <v>189</v>
      </c>
      <c r="D557" t="s">
        <v>8220</v>
      </c>
      <c r="E557">
        <v>0</v>
      </c>
    </row>
    <row r="558" spans="1:5" x14ac:dyDescent="0.25">
      <c r="A558" t="s">
        <v>8218</v>
      </c>
      <c r="B558">
        <v>130</v>
      </c>
      <c r="D558" t="s">
        <v>8220</v>
      </c>
      <c r="E558">
        <v>19</v>
      </c>
    </row>
    <row r="559" spans="1:5" x14ac:dyDescent="0.25">
      <c r="A559" t="s">
        <v>8218</v>
      </c>
      <c r="B559">
        <v>74</v>
      </c>
      <c r="D559" t="s">
        <v>8220</v>
      </c>
      <c r="E559">
        <v>0</v>
      </c>
    </row>
    <row r="560" spans="1:5" x14ac:dyDescent="0.25">
      <c r="A560" t="s">
        <v>8218</v>
      </c>
      <c r="B560">
        <v>274</v>
      </c>
      <c r="D560" t="s">
        <v>8220</v>
      </c>
      <c r="E560">
        <v>2</v>
      </c>
    </row>
    <row r="561" spans="1:5" x14ac:dyDescent="0.25">
      <c r="A561" t="s">
        <v>8218</v>
      </c>
      <c r="B561">
        <v>22</v>
      </c>
      <c r="D561" t="s">
        <v>8220</v>
      </c>
      <c r="E561">
        <v>0</v>
      </c>
    </row>
    <row r="562" spans="1:5" x14ac:dyDescent="0.25">
      <c r="A562" t="s">
        <v>8218</v>
      </c>
      <c r="B562">
        <v>31</v>
      </c>
      <c r="D562" t="s">
        <v>8220</v>
      </c>
      <c r="E562">
        <v>0</v>
      </c>
    </row>
    <row r="563" spans="1:5" x14ac:dyDescent="0.25">
      <c r="A563" t="s">
        <v>8218</v>
      </c>
      <c r="B563">
        <v>63</v>
      </c>
      <c r="D563" t="s">
        <v>8220</v>
      </c>
      <c r="E563">
        <v>25</v>
      </c>
    </row>
    <row r="564" spans="1:5" x14ac:dyDescent="0.25">
      <c r="A564" t="s">
        <v>8218</v>
      </c>
      <c r="B564">
        <v>20</v>
      </c>
      <c r="D564" t="s">
        <v>8220</v>
      </c>
      <c r="E564">
        <v>8</v>
      </c>
    </row>
    <row r="565" spans="1:5" x14ac:dyDescent="0.25">
      <c r="A565" t="s">
        <v>8218</v>
      </c>
      <c r="B565">
        <v>25</v>
      </c>
      <c r="D565" t="s">
        <v>8220</v>
      </c>
      <c r="E565">
        <v>16</v>
      </c>
    </row>
    <row r="566" spans="1:5" x14ac:dyDescent="0.25">
      <c r="A566" t="s">
        <v>8218</v>
      </c>
      <c r="B566">
        <v>61</v>
      </c>
      <c r="D566" t="s">
        <v>8220</v>
      </c>
      <c r="E566">
        <v>3</v>
      </c>
    </row>
    <row r="567" spans="1:5" x14ac:dyDescent="0.25">
      <c r="A567" t="s">
        <v>8218</v>
      </c>
      <c r="B567">
        <v>52</v>
      </c>
      <c r="D567" t="s">
        <v>8220</v>
      </c>
      <c r="E567">
        <v>3</v>
      </c>
    </row>
    <row r="568" spans="1:5" x14ac:dyDescent="0.25">
      <c r="A568" t="s">
        <v>8218</v>
      </c>
      <c r="B568">
        <v>86</v>
      </c>
      <c r="D568" t="s">
        <v>8220</v>
      </c>
      <c r="E568">
        <v>2</v>
      </c>
    </row>
    <row r="569" spans="1:5" x14ac:dyDescent="0.25">
      <c r="A569" t="s">
        <v>8218</v>
      </c>
      <c r="B569">
        <v>42</v>
      </c>
      <c r="D569" t="s">
        <v>8220</v>
      </c>
      <c r="E569">
        <v>1</v>
      </c>
    </row>
    <row r="570" spans="1:5" x14ac:dyDescent="0.25">
      <c r="A570" t="s">
        <v>8218</v>
      </c>
      <c r="B570">
        <v>52</v>
      </c>
      <c r="D570" t="s">
        <v>8220</v>
      </c>
      <c r="E570">
        <v>0</v>
      </c>
    </row>
    <row r="571" spans="1:5" x14ac:dyDescent="0.25">
      <c r="A571" t="s">
        <v>8218</v>
      </c>
      <c r="B571">
        <v>120</v>
      </c>
      <c r="D571" t="s">
        <v>8220</v>
      </c>
      <c r="E571">
        <v>1</v>
      </c>
    </row>
    <row r="572" spans="1:5" x14ac:dyDescent="0.25">
      <c r="A572" t="s">
        <v>8218</v>
      </c>
      <c r="B572">
        <v>22</v>
      </c>
      <c r="D572" t="s">
        <v>8220</v>
      </c>
      <c r="E572">
        <v>19</v>
      </c>
    </row>
    <row r="573" spans="1:5" x14ac:dyDescent="0.25">
      <c r="A573" t="s">
        <v>8218</v>
      </c>
      <c r="B573">
        <v>64</v>
      </c>
      <c r="D573" t="s">
        <v>8220</v>
      </c>
      <c r="E573">
        <v>9</v>
      </c>
    </row>
    <row r="574" spans="1:5" x14ac:dyDescent="0.25">
      <c r="A574" t="s">
        <v>8218</v>
      </c>
      <c r="B574">
        <v>23</v>
      </c>
      <c r="D574" t="s">
        <v>8220</v>
      </c>
      <c r="E574">
        <v>1</v>
      </c>
    </row>
    <row r="575" spans="1:5" x14ac:dyDescent="0.25">
      <c r="A575" t="s">
        <v>8218</v>
      </c>
      <c r="B575">
        <v>238</v>
      </c>
      <c r="D575" t="s">
        <v>8220</v>
      </c>
      <c r="E575">
        <v>0</v>
      </c>
    </row>
    <row r="576" spans="1:5" x14ac:dyDescent="0.25">
      <c r="A576" t="s">
        <v>8218</v>
      </c>
      <c r="B576">
        <v>33</v>
      </c>
      <c r="D576" t="s">
        <v>8220</v>
      </c>
      <c r="E576">
        <v>1</v>
      </c>
    </row>
    <row r="577" spans="1:5" x14ac:dyDescent="0.25">
      <c r="A577" t="s">
        <v>8218</v>
      </c>
      <c r="B577">
        <v>32</v>
      </c>
      <c r="D577" t="s">
        <v>8220</v>
      </c>
      <c r="E577">
        <v>5</v>
      </c>
    </row>
    <row r="578" spans="1:5" x14ac:dyDescent="0.25">
      <c r="A578" t="s">
        <v>8218</v>
      </c>
      <c r="B578">
        <v>24</v>
      </c>
      <c r="D578" t="s">
        <v>8220</v>
      </c>
      <c r="E578">
        <v>85</v>
      </c>
    </row>
    <row r="579" spans="1:5" x14ac:dyDescent="0.25">
      <c r="A579" t="s">
        <v>8218</v>
      </c>
      <c r="B579">
        <v>29</v>
      </c>
      <c r="D579" t="s">
        <v>8220</v>
      </c>
      <c r="E579">
        <v>3</v>
      </c>
    </row>
    <row r="580" spans="1:5" x14ac:dyDescent="0.25">
      <c r="A580" t="s">
        <v>8218</v>
      </c>
      <c r="B580">
        <v>50</v>
      </c>
      <c r="D580" t="s">
        <v>8220</v>
      </c>
      <c r="E580">
        <v>4</v>
      </c>
    </row>
    <row r="581" spans="1:5" x14ac:dyDescent="0.25">
      <c r="A581" t="s">
        <v>8218</v>
      </c>
      <c r="B581">
        <v>108</v>
      </c>
      <c r="D581" t="s">
        <v>8220</v>
      </c>
      <c r="E581">
        <v>3</v>
      </c>
    </row>
    <row r="582" spans="1:5" x14ac:dyDescent="0.25">
      <c r="A582" t="s">
        <v>8218</v>
      </c>
      <c r="B582">
        <v>139</v>
      </c>
      <c r="D582" t="s">
        <v>8220</v>
      </c>
      <c r="E582">
        <v>5</v>
      </c>
    </row>
    <row r="583" spans="1:5" x14ac:dyDescent="0.25">
      <c r="A583" t="s">
        <v>8218</v>
      </c>
      <c r="B583">
        <v>7</v>
      </c>
      <c r="D583" t="s">
        <v>8220</v>
      </c>
      <c r="E583">
        <v>17</v>
      </c>
    </row>
    <row r="584" spans="1:5" x14ac:dyDescent="0.25">
      <c r="A584" t="s">
        <v>8218</v>
      </c>
      <c r="B584">
        <v>149</v>
      </c>
      <c r="D584" t="s">
        <v>8220</v>
      </c>
      <c r="E584">
        <v>3</v>
      </c>
    </row>
    <row r="585" spans="1:5" x14ac:dyDescent="0.25">
      <c r="A585" t="s">
        <v>8218</v>
      </c>
      <c r="B585">
        <v>31</v>
      </c>
      <c r="D585" t="s">
        <v>8220</v>
      </c>
      <c r="E585">
        <v>2</v>
      </c>
    </row>
    <row r="586" spans="1:5" x14ac:dyDescent="0.25">
      <c r="A586" t="s">
        <v>8218</v>
      </c>
      <c r="B586">
        <v>26</v>
      </c>
      <c r="D586" t="s">
        <v>8220</v>
      </c>
      <c r="E586">
        <v>6</v>
      </c>
    </row>
    <row r="587" spans="1:5" x14ac:dyDescent="0.25">
      <c r="A587" t="s">
        <v>8218</v>
      </c>
      <c r="B587">
        <v>172</v>
      </c>
      <c r="D587" t="s">
        <v>8220</v>
      </c>
      <c r="E587">
        <v>0</v>
      </c>
    </row>
    <row r="588" spans="1:5" x14ac:dyDescent="0.25">
      <c r="A588" t="s">
        <v>8218</v>
      </c>
      <c r="B588">
        <v>78</v>
      </c>
      <c r="D588" t="s">
        <v>8220</v>
      </c>
      <c r="E588">
        <v>1</v>
      </c>
    </row>
    <row r="589" spans="1:5" x14ac:dyDescent="0.25">
      <c r="A589" t="s">
        <v>8218</v>
      </c>
      <c r="B589">
        <v>120</v>
      </c>
      <c r="D589" t="s">
        <v>8220</v>
      </c>
      <c r="E589">
        <v>3</v>
      </c>
    </row>
    <row r="590" spans="1:5" x14ac:dyDescent="0.25">
      <c r="A590" t="s">
        <v>8218</v>
      </c>
      <c r="B590">
        <v>227</v>
      </c>
      <c r="D590" t="s">
        <v>8220</v>
      </c>
      <c r="E590">
        <v>13</v>
      </c>
    </row>
    <row r="591" spans="1:5" x14ac:dyDescent="0.25">
      <c r="A591" t="s">
        <v>8218</v>
      </c>
      <c r="B591">
        <v>42</v>
      </c>
      <c r="D591" t="s">
        <v>8220</v>
      </c>
      <c r="E591">
        <v>1</v>
      </c>
    </row>
    <row r="592" spans="1:5" x14ac:dyDescent="0.25">
      <c r="A592" t="s">
        <v>8218</v>
      </c>
      <c r="B592">
        <v>64</v>
      </c>
      <c r="D592" t="s">
        <v>8220</v>
      </c>
      <c r="E592">
        <v>1</v>
      </c>
    </row>
    <row r="593" spans="1:5" x14ac:dyDescent="0.25">
      <c r="A593" t="s">
        <v>8218</v>
      </c>
      <c r="B593">
        <v>121</v>
      </c>
      <c r="D593" t="s">
        <v>8220</v>
      </c>
      <c r="E593">
        <v>9</v>
      </c>
    </row>
    <row r="594" spans="1:5" x14ac:dyDescent="0.25">
      <c r="A594" t="s">
        <v>8218</v>
      </c>
      <c r="B594">
        <v>87</v>
      </c>
      <c r="D594" t="s">
        <v>8220</v>
      </c>
      <c r="E594">
        <v>0</v>
      </c>
    </row>
    <row r="595" spans="1:5" x14ac:dyDescent="0.25">
      <c r="A595" t="s">
        <v>8218</v>
      </c>
      <c r="B595">
        <v>65</v>
      </c>
      <c r="D595" t="s">
        <v>8220</v>
      </c>
      <c r="E595">
        <v>2</v>
      </c>
    </row>
    <row r="596" spans="1:5" x14ac:dyDescent="0.25">
      <c r="A596" t="s">
        <v>8218</v>
      </c>
      <c r="B596">
        <v>49</v>
      </c>
      <c r="D596" t="s">
        <v>8220</v>
      </c>
      <c r="E596">
        <v>1</v>
      </c>
    </row>
    <row r="597" spans="1:5" x14ac:dyDescent="0.25">
      <c r="A597" t="s">
        <v>8218</v>
      </c>
      <c r="B597">
        <v>19</v>
      </c>
      <c r="D597" t="s">
        <v>8220</v>
      </c>
      <c r="E597">
        <v>10</v>
      </c>
    </row>
    <row r="598" spans="1:5" x14ac:dyDescent="0.25">
      <c r="A598" t="s">
        <v>8218</v>
      </c>
      <c r="B598">
        <v>81</v>
      </c>
      <c r="D598" t="s">
        <v>8220</v>
      </c>
      <c r="E598">
        <v>3</v>
      </c>
    </row>
    <row r="599" spans="1:5" x14ac:dyDescent="0.25">
      <c r="A599" t="s">
        <v>8218</v>
      </c>
      <c r="B599">
        <v>264</v>
      </c>
      <c r="D599" t="s">
        <v>8220</v>
      </c>
      <c r="E599">
        <v>2</v>
      </c>
    </row>
    <row r="600" spans="1:5" x14ac:dyDescent="0.25">
      <c r="A600" t="s">
        <v>8218</v>
      </c>
      <c r="B600">
        <v>25</v>
      </c>
      <c r="D600" t="s">
        <v>8220</v>
      </c>
      <c r="E600">
        <v>2</v>
      </c>
    </row>
    <row r="601" spans="1:5" x14ac:dyDescent="0.25">
      <c r="A601" t="s">
        <v>8218</v>
      </c>
      <c r="B601">
        <v>5</v>
      </c>
      <c r="D601" t="s">
        <v>8220</v>
      </c>
      <c r="E601">
        <v>1</v>
      </c>
    </row>
    <row r="602" spans="1:5" x14ac:dyDescent="0.25">
      <c r="A602" t="s">
        <v>8218</v>
      </c>
      <c r="B602">
        <v>144</v>
      </c>
      <c r="D602" t="s">
        <v>8220</v>
      </c>
      <c r="E602">
        <v>14</v>
      </c>
    </row>
    <row r="603" spans="1:5" x14ac:dyDescent="0.25">
      <c r="A603" t="s">
        <v>8218</v>
      </c>
      <c r="B603">
        <v>92</v>
      </c>
      <c r="D603" t="s">
        <v>8220</v>
      </c>
      <c r="E603">
        <v>0</v>
      </c>
    </row>
    <row r="604" spans="1:5" x14ac:dyDescent="0.25">
      <c r="A604" t="s">
        <v>8218</v>
      </c>
      <c r="B604">
        <v>147</v>
      </c>
      <c r="D604" t="s">
        <v>8220</v>
      </c>
      <c r="E604">
        <v>0</v>
      </c>
    </row>
    <row r="605" spans="1:5" x14ac:dyDescent="0.25">
      <c r="A605" t="s">
        <v>8218</v>
      </c>
      <c r="B605">
        <v>90</v>
      </c>
      <c r="D605" t="s">
        <v>8220</v>
      </c>
      <c r="E605">
        <v>4</v>
      </c>
    </row>
    <row r="606" spans="1:5" x14ac:dyDescent="0.25">
      <c r="A606" t="s">
        <v>8218</v>
      </c>
      <c r="B606">
        <v>87</v>
      </c>
      <c r="D606" t="s">
        <v>8220</v>
      </c>
      <c r="E606">
        <v>3</v>
      </c>
    </row>
    <row r="607" spans="1:5" x14ac:dyDescent="0.25">
      <c r="A607" t="s">
        <v>8218</v>
      </c>
      <c r="B607">
        <v>406</v>
      </c>
      <c r="D607" t="s">
        <v>8220</v>
      </c>
      <c r="E607">
        <v>0</v>
      </c>
    </row>
    <row r="608" spans="1:5" x14ac:dyDescent="0.25">
      <c r="A608" t="s">
        <v>8218</v>
      </c>
      <c r="B608">
        <v>20</v>
      </c>
      <c r="D608" t="s">
        <v>8220</v>
      </c>
      <c r="E608">
        <v>5</v>
      </c>
    </row>
    <row r="609" spans="1:5" x14ac:dyDescent="0.25">
      <c r="A609" t="s">
        <v>8218</v>
      </c>
      <c r="B609">
        <v>70</v>
      </c>
      <c r="D609" t="s">
        <v>8220</v>
      </c>
      <c r="E609">
        <v>47</v>
      </c>
    </row>
    <row r="610" spans="1:5" x14ac:dyDescent="0.25">
      <c r="A610" t="s">
        <v>8218</v>
      </c>
      <c r="B610">
        <v>16</v>
      </c>
      <c r="D610" t="s">
        <v>8220</v>
      </c>
      <c r="E610">
        <v>0</v>
      </c>
    </row>
    <row r="611" spans="1:5" x14ac:dyDescent="0.25">
      <c r="A611" t="s">
        <v>8218</v>
      </c>
      <c r="B611">
        <v>52</v>
      </c>
      <c r="D611" t="s">
        <v>8220</v>
      </c>
      <c r="E611">
        <v>10</v>
      </c>
    </row>
    <row r="612" spans="1:5" x14ac:dyDescent="0.25">
      <c r="A612" t="s">
        <v>8218</v>
      </c>
      <c r="B612">
        <v>66</v>
      </c>
      <c r="D612" t="s">
        <v>8220</v>
      </c>
      <c r="E612">
        <v>11</v>
      </c>
    </row>
    <row r="613" spans="1:5" x14ac:dyDescent="0.25">
      <c r="A613" t="s">
        <v>8218</v>
      </c>
      <c r="B613">
        <v>109</v>
      </c>
      <c r="D613" t="s">
        <v>8220</v>
      </c>
      <c r="E613">
        <v>2</v>
      </c>
    </row>
    <row r="614" spans="1:5" x14ac:dyDescent="0.25">
      <c r="A614" t="s">
        <v>8218</v>
      </c>
      <c r="B614">
        <v>168</v>
      </c>
      <c r="D614" t="s">
        <v>8220</v>
      </c>
      <c r="E614">
        <v>2</v>
      </c>
    </row>
    <row r="615" spans="1:5" x14ac:dyDescent="0.25">
      <c r="A615" t="s">
        <v>8218</v>
      </c>
      <c r="B615">
        <v>31</v>
      </c>
      <c r="D615" t="s">
        <v>8220</v>
      </c>
      <c r="E615">
        <v>22</v>
      </c>
    </row>
    <row r="616" spans="1:5" x14ac:dyDescent="0.25">
      <c r="A616" t="s">
        <v>8218</v>
      </c>
      <c r="B616">
        <v>133</v>
      </c>
      <c r="D616" t="s">
        <v>8220</v>
      </c>
      <c r="E616">
        <v>8</v>
      </c>
    </row>
    <row r="617" spans="1:5" x14ac:dyDescent="0.25">
      <c r="A617" t="s">
        <v>8218</v>
      </c>
      <c r="B617">
        <v>151</v>
      </c>
      <c r="D617" t="s">
        <v>8220</v>
      </c>
      <c r="E617">
        <v>6</v>
      </c>
    </row>
    <row r="618" spans="1:5" x14ac:dyDescent="0.25">
      <c r="A618" t="s">
        <v>8218</v>
      </c>
      <c r="B618">
        <v>5</v>
      </c>
      <c r="D618" t="s">
        <v>8220</v>
      </c>
      <c r="E618">
        <v>1</v>
      </c>
    </row>
    <row r="619" spans="1:5" x14ac:dyDescent="0.25">
      <c r="A619" t="s">
        <v>8218</v>
      </c>
      <c r="B619">
        <v>73</v>
      </c>
      <c r="D619" t="s">
        <v>8220</v>
      </c>
      <c r="E619">
        <v>3</v>
      </c>
    </row>
    <row r="620" spans="1:5" x14ac:dyDescent="0.25">
      <c r="A620" t="s">
        <v>8218</v>
      </c>
      <c r="B620">
        <v>148</v>
      </c>
      <c r="D620" t="s">
        <v>8220</v>
      </c>
      <c r="E620">
        <v>0</v>
      </c>
    </row>
    <row r="621" spans="1:5" x14ac:dyDescent="0.25">
      <c r="A621" t="s">
        <v>8218</v>
      </c>
      <c r="B621">
        <v>93</v>
      </c>
      <c r="D621" t="s">
        <v>8220</v>
      </c>
      <c r="E621">
        <v>0</v>
      </c>
    </row>
    <row r="622" spans="1:5" x14ac:dyDescent="0.25">
      <c r="A622" t="s">
        <v>8218</v>
      </c>
      <c r="B622">
        <v>63</v>
      </c>
      <c r="D622" t="s">
        <v>8220</v>
      </c>
      <c r="E622">
        <v>0</v>
      </c>
    </row>
    <row r="623" spans="1:5" x14ac:dyDescent="0.25">
      <c r="A623" t="s">
        <v>8218</v>
      </c>
      <c r="B623">
        <v>134</v>
      </c>
      <c r="D623" t="s">
        <v>8220</v>
      </c>
      <c r="E623">
        <v>0</v>
      </c>
    </row>
    <row r="624" spans="1:5" x14ac:dyDescent="0.25">
      <c r="A624" t="s">
        <v>8218</v>
      </c>
      <c r="B624">
        <v>14</v>
      </c>
      <c r="D624" t="s">
        <v>8220</v>
      </c>
      <c r="E624">
        <v>0</v>
      </c>
    </row>
    <row r="625" spans="1:5" x14ac:dyDescent="0.25">
      <c r="A625" t="s">
        <v>8218</v>
      </c>
      <c r="B625">
        <v>78</v>
      </c>
      <c r="D625" t="s">
        <v>8220</v>
      </c>
      <c r="E625">
        <v>3</v>
      </c>
    </row>
    <row r="626" spans="1:5" x14ac:dyDescent="0.25">
      <c r="A626" t="s">
        <v>8218</v>
      </c>
      <c r="B626">
        <v>112</v>
      </c>
      <c r="D626" t="s">
        <v>8220</v>
      </c>
      <c r="E626">
        <v>0</v>
      </c>
    </row>
    <row r="627" spans="1:5" x14ac:dyDescent="0.25">
      <c r="A627" t="s">
        <v>8218</v>
      </c>
      <c r="B627">
        <v>34</v>
      </c>
      <c r="D627" t="s">
        <v>8220</v>
      </c>
      <c r="E627">
        <v>0</v>
      </c>
    </row>
    <row r="628" spans="1:5" x14ac:dyDescent="0.25">
      <c r="A628" t="s">
        <v>8218</v>
      </c>
      <c r="B628">
        <v>19</v>
      </c>
      <c r="D628" t="s">
        <v>8220</v>
      </c>
      <c r="E628">
        <v>1</v>
      </c>
    </row>
    <row r="629" spans="1:5" x14ac:dyDescent="0.25">
      <c r="A629" t="s">
        <v>8218</v>
      </c>
      <c r="B629">
        <v>13</v>
      </c>
      <c r="D629" t="s">
        <v>8220</v>
      </c>
      <c r="E629">
        <v>6</v>
      </c>
    </row>
    <row r="630" spans="1:5" x14ac:dyDescent="0.25">
      <c r="A630" t="s">
        <v>8218</v>
      </c>
      <c r="B630">
        <v>104</v>
      </c>
      <c r="D630" t="s">
        <v>8220</v>
      </c>
      <c r="E630">
        <v>1</v>
      </c>
    </row>
    <row r="631" spans="1:5" x14ac:dyDescent="0.25">
      <c r="A631" t="s">
        <v>8218</v>
      </c>
      <c r="B631">
        <v>52</v>
      </c>
      <c r="D631" t="s">
        <v>8220</v>
      </c>
      <c r="E631">
        <v>2</v>
      </c>
    </row>
    <row r="632" spans="1:5" x14ac:dyDescent="0.25">
      <c r="A632" t="s">
        <v>8218</v>
      </c>
      <c r="B632">
        <v>17</v>
      </c>
      <c r="D632" t="s">
        <v>8220</v>
      </c>
      <c r="E632">
        <v>0</v>
      </c>
    </row>
    <row r="633" spans="1:5" x14ac:dyDescent="0.25">
      <c r="A633" t="s">
        <v>8218</v>
      </c>
      <c r="B633">
        <v>82</v>
      </c>
      <c r="D633" t="s">
        <v>8220</v>
      </c>
      <c r="E633">
        <v>3</v>
      </c>
    </row>
    <row r="634" spans="1:5" x14ac:dyDescent="0.25">
      <c r="A634" t="s">
        <v>8218</v>
      </c>
      <c r="B634">
        <v>73</v>
      </c>
      <c r="D634" t="s">
        <v>8220</v>
      </c>
      <c r="E634">
        <v>3</v>
      </c>
    </row>
    <row r="635" spans="1:5" x14ac:dyDescent="0.25">
      <c r="A635" t="s">
        <v>8218</v>
      </c>
      <c r="B635">
        <v>158</v>
      </c>
      <c r="D635" t="s">
        <v>8220</v>
      </c>
      <c r="E635">
        <v>0</v>
      </c>
    </row>
    <row r="636" spans="1:5" x14ac:dyDescent="0.25">
      <c r="A636" t="s">
        <v>8218</v>
      </c>
      <c r="B636">
        <v>65</v>
      </c>
      <c r="D636" t="s">
        <v>8220</v>
      </c>
      <c r="E636">
        <v>6</v>
      </c>
    </row>
    <row r="637" spans="1:5" x14ac:dyDescent="0.25">
      <c r="A637" t="s">
        <v>8218</v>
      </c>
      <c r="B637">
        <v>184</v>
      </c>
      <c r="D637" t="s">
        <v>8220</v>
      </c>
      <c r="E637">
        <v>0</v>
      </c>
    </row>
    <row r="638" spans="1:5" x14ac:dyDescent="0.25">
      <c r="A638" t="s">
        <v>8218</v>
      </c>
      <c r="B638">
        <v>34</v>
      </c>
      <c r="D638" t="s">
        <v>8220</v>
      </c>
      <c r="E638">
        <v>19</v>
      </c>
    </row>
    <row r="639" spans="1:5" x14ac:dyDescent="0.25">
      <c r="A639" t="s">
        <v>8218</v>
      </c>
      <c r="B639">
        <v>240</v>
      </c>
      <c r="D639" t="s">
        <v>8220</v>
      </c>
      <c r="E639">
        <v>1</v>
      </c>
    </row>
    <row r="640" spans="1:5" x14ac:dyDescent="0.25">
      <c r="A640" t="s">
        <v>8218</v>
      </c>
      <c r="B640">
        <v>113</v>
      </c>
      <c r="D640" t="s">
        <v>8220</v>
      </c>
      <c r="E640">
        <v>2</v>
      </c>
    </row>
    <row r="641" spans="1:5" x14ac:dyDescent="0.25">
      <c r="A641" t="s">
        <v>8218</v>
      </c>
      <c r="B641">
        <v>66</v>
      </c>
      <c r="D641" t="s">
        <v>8220</v>
      </c>
      <c r="E641">
        <v>0</v>
      </c>
    </row>
    <row r="642" spans="1:5" x14ac:dyDescent="0.25">
      <c r="A642" t="s">
        <v>8218</v>
      </c>
      <c r="B642">
        <v>340</v>
      </c>
      <c r="D642" t="s">
        <v>8220</v>
      </c>
      <c r="E642">
        <v>11</v>
      </c>
    </row>
    <row r="643" spans="1:5" x14ac:dyDescent="0.25">
      <c r="A643" t="s">
        <v>8218</v>
      </c>
      <c r="B643">
        <v>150</v>
      </c>
      <c r="D643" t="s">
        <v>8220</v>
      </c>
      <c r="E643">
        <v>0</v>
      </c>
    </row>
    <row r="644" spans="1:5" x14ac:dyDescent="0.25">
      <c r="A644" t="s">
        <v>8218</v>
      </c>
      <c r="B644">
        <v>25</v>
      </c>
      <c r="D644" t="s">
        <v>8220</v>
      </c>
      <c r="E644">
        <v>0</v>
      </c>
    </row>
    <row r="645" spans="1:5" x14ac:dyDescent="0.25">
      <c r="A645" t="s">
        <v>8218</v>
      </c>
      <c r="B645">
        <v>234</v>
      </c>
      <c r="D645" t="s">
        <v>8220</v>
      </c>
      <c r="E645">
        <v>1</v>
      </c>
    </row>
    <row r="646" spans="1:5" x14ac:dyDescent="0.25">
      <c r="A646" t="s">
        <v>8218</v>
      </c>
      <c r="B646">
        <v>2602</v>
      </c>
      <c r="D646" t="s">
        <v>8220</v>
      </c>
      <c r="E646">
        <v>3</v>
      </c>
    </row>
    <row r="647" spans="1:5" x14ac:dyDescent="0.25">
      <c r="A647" t="s">
        <v>8218</v>
      </c>
      <c r="B647">
        <v>248</v>
      </c>
      <c r="D647" t="s">
        <v>8220</v>
      </c>
      <c r="E647">
        <v>1</v>
      </c>
    </row>
    <row r="648" spans="1:5" x14ac:dyDescent="0.25">
      <c r="A648" t="s">
        <v>8218</v>
      </c>
      <c r="B648">
        <v>600</v>
      </c>
      <c r="D648" t="s">
        <v>8220</v>
      </c>
      <c r="E648">
        <v>15</v>
      </c>
    </row>
    <row r="649" spans="1:5" x14ac:dyDescent="0.25">
      <c r="A649" t="s">
        <v>8218</v>
      </c>
      <c r="B649">
        <v>293</v>
      </c>
      <c r="D649" t="s">
        <v>8220</v>
      </c>
      <c r="E649">
        <v>2</v>
      </c>
    </row>
    <row r="650" spans="1:5" x14ac:dyDescent="0.25">
      <c r="A650" t="s">
        <v>8218</v>
      </c>
      <c r="B650">
        <v>321</v>
      </c>
      <c r="D650" t="s">
        <v>8220</v>
      </c>
      <c r="E650">
        <v>1</v>
      </c>
    </row>
    <row r="651" spans="1:5" x14ac:dyDescent="0.25">
      <c r="A651" t="s">
        <v>8218</v>
      </c>
      <c r="B651">
        <v>81</v>
      </c>
      <c r="D651" t="s">
        <v>8220</v>
      </c>
      <c r="E651">
        <v>1</v>
      </c>
    </row>
    <row r="652" spans="1:5" x14ac:dyDescent="0.25">
      <c r="A652" t="s">
        <v>8218</v>
      </c>
      <c r="B652">
        <v>343</v>
      </c>
      <c r="D652" t="s">
        <v>8220</v>
      </c>
      <c r="E652">
        <v>0</v>
      </c>
    </row>
    <row r="653" spans="1:5" x14ac:dyDescent="0.25">
      <c r="A653" t="s">
        <v>8218</v>
      </c>
      <c r="B653">
        <v>336</v>
      </c>
      <c r="D653" t="s">
        <v>8220</v>
      </c>
      <c r="E653">
        <v>1</v>
      </c>
    </row>
    <row r="654" spans="1:5" x14ac:dyDescent="0.25">
      <c r="A654" t="s">
        <v>8218</v>
      </c>
      <c r="B654">
        <v>47</v>
      </c>
      <c r="D654" t="s">
        <v>8220</v>
      </c>
      <c r="E654">
        <v>11</v>
      </c>
    </row>
    <row r="655" spans="1:5" x14ac:dyDescent="0.25">
      <c r="A655" t="s">
        <v>8218</v>
      </c>
      <c r="B655">
        <v>76</v>
      </c>
      <c r="D655" t="s">
        <v>8220</v>
      </c>
      <c r="E655">
        <v>0</v>
      </c>
    </row>
    <row r="656" spans="1:5" x14ac:dyDescent="0.25">
      <c r="A656" t="s">
        <v>8218</v>
      </c>
      <c r="B656">
        <v>441</v>
      </c>
      <c r="D656" t="s">
        <v>8220</v>
      </c>
      <c r="E656">
        <v>1</v>
      </c>
    </row>
    <row r="657" spans="1:5" x14ac:dyDescent="0.25">
      <c r="A657" t="s">
        <v>8218</v>
      </c>
      <c r="B657">
        <v>916</v>
      </c>
      <c r="D657" t="s">
        <v>8220</v>
      </c>
      <c r="E657">
        <v>6</v>
      </c>
    </row>
    <row r="658" spans="1:5" x14ac:dyDescent="0.25">
      <c r="A658" t="s">
        <v>8218</v>
      </c>
      <c r="B658">
        <v>369</v>
      </c>
      <c r="D658" t="s">
        <v>8220</v>
      </c>
      <c r="E658">
        <v>7</v>
      </c>
    </row>
    <row r="659" spans="1:5" x14ac:dyDescent="0.25">
      <c r="A659" t="s">
        <v>8218</v>
      </c>
      <c r="B659">
        <v>20242</v>
      </c>
      <c r="D659" t="s">
        <v>8220</v>
      </c>
      <c r="E659">
        <v>0</v>
      </c>
    </row>
    <row r="660" spans="1:5" x14ac:dyDescent="0.25">
      <c r="A660" t="s">
        <v>8218</v>
      </c>
      <c r="B660">
        <v>71</v>
      </c>
      <c r="D660" t="s">
        <v>8220</v>
      </c>
      <c r="E660">
        <v>16</v>
      </c>
    </row>
    <row r="661" spans="1:5" x14ac:dyDescent="0.25">
      <c r="A661" t="s">
        <v>8218</v>
      </c>
      <c r="B661">
        <v>635</v>
      </c>
      <c r="D661" t="s">
        <v>8220</v>
      </c>
      <c r="E661">
        <v>0</v>
      </c>
    </row>
    <row r="662" spans="1:5" x14ac:dyDescent="0.25">
      <c r="A662" t="s">
        <v>8218</v>
      </c>
      <c r="B662">
        <v>885</v>
      </c>
      <c r="D662" t="s">
        <v>8220</v>
      </c>
      <c r="E662">
        <v>0</v>
      </c>
    </row>
    <row r="663" spans="1:5" x14ac:dyDescent="0.25">
      <c r="A663" t="s">
        <v>8218</v>
      </c>
      <c r="B663">
        <v>329</v>
      </c>
      <c r="D663" t="s">
        <v>8220</v>
      </c>
      <c r="E663">
        <v>0</v>
      </c>
    </row>
    <row r="664" spans="1:5" x14ac:dyDescent="0.25">
      <c r="A664" t="s">
        <v>8218</v>
      </c>
      <c r="B664">
        <v>71</v>
      </c>
      <c r="D664" t="s">
        <v>8220</v>
      </c>
      <c r="E664">
        <v>12</v>
      </c>
    </row>
    <row r="665" spans="1:5" x14ac:dyDescent="0.25">
      <c r="A665" t="s">
        <v>8218</v>
      </c>
      <c r="B665">
        <v>269</v>
      </c>
      <c r="D665" t="s">
        <v>8220</v>
      </c>
      <c r="E665">
        <v>1</v>
      </c>
    </row>
    <row r="666" spans="1:5" x14ac:dyDescent="0.25">
      <c r="A666" t="s">
        <v>8218</v>
      </c>
      <c r="B666">
        <v>345</v>
      </c>
      <c r="D666" t="s">
        <v>8220</v>
      </c>
      <c r="E666">
        <v>3</v>
      </c>
    </row>
    <row r="667" spans="1:5" x14ac:dyDescent="0.25">
      <c r="A667" t="s">
        <v>8218</v>
      </c>
      <c r="B667">
        <v>43</v>
      </c>
      <c r="D667" t="s">
        <v>8220</v>
      </c>
      <c r="E667">
        <v>1</v>
      </c>
    </row>
    <row r="668" spans="1:5" x14ac:dyDescent="0.25">
      <c r="A668" t="s">
        <v>8218</v>
      </c>
      <c r="B668">
        <v>33</v>
      </c>
      <c r="D668" t="s">
        <v>8220</v>
      </c>
      <c r="E668">
        <v>4</v>
      </c>
    </row>
    <row r="669" spans="1:5" x14ac:dyDescent="0.25">
      <c r="A669" t="s">
        <v>8218</v>
      </c>
      <c r="B669">
        <v>211</v>
      </c>
      <c r="D669" t="s">
        <v>8220</v>
      </c>
      <c r="E669">
        <v>1</v>
      </c>
    </row>
    <row r="670" spans="1:5" x14ac:dyDescent="0.25">
      <c r="A670" t="s">
        <v>8218</v>
      </c>
      <c r="B670">
        <v>196</v>
      </c>
      <c r="D670" t="s">
        <v>8220</v>
      </c>
      <c r="E670">
        <v>3</v>
      </c>
    </row>
    <row r="671" spans="1:5" x14ac:dyDescent="0.25">
      <c r="A671" t="s">
        <v>8218</v>
      </c>
      <c r="B671">
        <v>405</v>
      </c>
      <c r="D671" t="s">
        <v>8220</v>
      </c>
      <c r="E671">
        <v>1</v>
      </c>
    </row>
    <row r="672" spans="1:5" x14ac:dyDescent="0.25">
      <c r="A672" t="s">
        <v>8218</v>
      </c>
      <c r="B672">
        <v>206</v>
      </c>
      <c r="D672" t="s">
        <v>8220</v>
      </c>
      <c r="E672">
        <v>0</v>
      </c>
    </row>
    <row r="673" spans="1:5" x14ac:dyDescent="0.25">
      <c r="A673" t="s">
        <v>8218</v>
      </c>
      <c r="B673">
        <v>335</v>
      </c>
      <c r="D673" t="s">
        <v>8220</v>
      </c>
      <c r="E673">
        <v>12</v>
      </c>
    </row>
    <row r="674" spans="1:5" x14ac:dyDescent="0.25">
      <c r="A674" t="s">
        <v>8218</v>
      </c>
      <c r="B674">
        <v>215</v>
      </c>
      <c r="D674" t="s">
        <v>8220</v>
      </c>
      <c r="E674">
        <v>0</v>
      </c>
    </row>
    <row r="675" spans="1:5" x14ac:dyDescent="0.25">
      <c r="A675" t="s">
        <v>8218</v>
      </c>
      <c r="B675">
        <v>176</v>
      </c>
      <c r="D675" t="s">
        <v>8220</v>
      </c>
      <c r="E675">
        <v>1</v>
      </c>
    </row>
    <row r="676" spans="1:5" x14ac:dyDescent="0.25">
      <c r="A676" t="s">
        <v>8218</v>
      </c>
      <c r="B676">
        <v>555</v>
      </c>
      <c r="D676" t="s">
        <v>8220</v>
      </c>
      <c r="E676">
        <v>0</v>
      </c>
    </row>
    <row r="677" spans="1:5" x14ac:dyDescent="0.25">
      <c r="A677" t="s">
        <v>8218</v>
      </c>
      <c r="B677">
        <v>116</v>
      </c>
      <c r="D677" t="s">
        <v>8220</v>
      </c>
      <c r="E677">
        <v>0</v>
      </c>
    </row>
    <row r="678" spans="1:5" x14ac:dyDescent="0.25">
      <c r="A678" t="s">
        <v>8218</v>
      </c>
      <c r="B678">
        <v>615</v>
      </c>
      <c r="D678" t="s">
        <v>8220</v>
      </c>
      <c r="E678">
        <v>2</v>
      </c>
    </row>
    <row r="679" spans="1:5" x14ac:dyDescent="0.25">
      <c r="A679" t="s">
        <v>8218</v>
      </c>
      <c r="B679">
        <v>236</v>
      </c>
      <c r="D679" t="s">
        <v>8220</v>
      </c>
      <c r="E679">
        <v>92</v>
      </c>
    </row>
    <row r="680" spans="1:5" x14ac:dyDescent="0.25">
      <c r="A680" t="s">
        <v>8218</v>
      </c>
      <c r="B680">
        <v>145</v>
      </c>
      <c r="D680" t="s">
        <v>8220</v>
      </c>
      <c r="E680">
        <v>0</v>
      </c>
    </row>
    <row r="681" spans="1:5" x14ac:dyDescent="0.25">
      <c r="A681" t="s">
        <v>8218</v>
      </c>
      <c r="B681">
        <v>167</v>
      </c>
      <c r="D681" t="s">
        <v>8220</v>
      </c>
      <c r="E681">
        <v>3</v>
      </c>
    </row>
    <row r="682" spans="1:5" x14ac:dyDescent="0.25">
      <c r="A682" t="s">
        <v>8218</v>
      </c>
      <c r="B682">
        <v>235</v>
      </c>
      <c r="D682" t="s">
        <v>8220</v>
      </c>
      <c r="E682">
        <v>10</v>
      </c>
    </row>
    <row r="683" spans="1:5" x14ac:dyDescent="0.25">
      <c r="A683" t="s">
        <v>8218</v>
      </c>
      <c r="B683">
        <v>452</v>
      </c>
      <c r="D683" t="s">
        <v>8220</v>
      </c>
      <c r="E683">
        <v>7</v>
      </c>
    </row>
    <row r="684" spans="1:5" x14ac:dyDescent="0.25">
      <c r="A684" t="s">
        <v>8218</v>
      </c>
      <c r="B684">
        <v>241</v>
      </c>
      <c r="D684" t="s">
        <v>8220</v>
      </c>
      <c r="E684">
        <v>3</v>
      </c>
    </row>
    <row r="685" spans="1:5" x14ac:dyDescent="0.25">
      <c r="A685" t="s">
        <v>8218</v>
      </c>
      <c r="B685">
        <v>28</v>
      </c>
      <c r="D685" t="s">
        <v>8220</v>
      </c>
      <c r="E685">
        <v>0</v>
      </c>
    </row>
    <row r="686" spans="1:5" x14ac:dyDescent="0.25">
      <c r="A686" t="s">
        <v>8218</v>
      </c>
      <c r="B686">
        <v>140</v>
      </c>
      <c r="D686" t="s">
        <v>8220</v>
      </c>
      <c r="E686">
        <v>1</v>
      </c>
    </row>
    <row r="687" spans="1:5" x14ac:dyDescent="0.25">
      <c r="A687" t="s">
        <v>8218</v>
      </c>
      <c r="B687">
        <v>280</v>
      </c>
      <c r="D687" t="s">
        <v>8220</v>
      </c>
      <c r="E687">
        <v>0</v>
      </c>
    </row>
    <row r="688" spans="1:5" x14ac:dyDescent="0.25">
      <c r="A688" t="s">
        <v>8218</v>
      </c>
      <c r="B688">
        <v>70</v>
      </c>
      <c r="D688" t="s">
        <v>8220</v>
      </c>
      <c r="E688">
        <v>9</v>
      </c>
    </row>
    <row r="689" spans="1:5" x14ac:dyDescent="0.25">
      <c r="A689" t="s">
        <v>8218</v>
      </c>
      <c r="B689">
        <v>160</v>
      </c>
      <c r="D689" t="s">
        <v>8220</v>
      </c>
      <c r="E689">
        <v>2</v>
      </c>
    </row>
    <row r="690" spans="1:5" x14ac:dyDescent="0.25">
      <c r="A690" t="s">
        <v>8218</v>
      </c>
      <c r="B690">
        <v>141</v>
      </c>
      <c r="D690" t="s">
        <v>8220</v>
      </c>
      <c r="E690">
        <v>1</v>
      </c>
    </row>
    <row r="691" spans="1:5" x14ac:dyDescent="0.25">
      <c r="A691" t="s">
        <v>8218</v>
      </c>
      <c r="B691">
        <v>874</v>
      </c>
      <c r="D691" t="s">
        <v>8220</v>
      </c>
      <c r="E691">
        <v>2</v>
      </c>
    </row>
    <row r="692" spans="1:5" x14ac:dyDescent="0.25">
      <c r="A692" t="s">
        <v>8218</v>
      </c>
      <c r="B692">
        <v>73</v>
      </c>
      <c r="D692" t="s">
        <v>8220</v>
      </c>
      <c r="E692">
        <v>11</v>
      </c>
    </row>
    <row r="693" spans="1:5" x14ac:dyDescent="0.25">
      <c r="A693" t="s">
        <v>8218</v>
      </c>
      <c r="B693">
        <v>294</v>
      </c>
      <c r="D693" t="s">
        <v>8220</v>
      </c>
      <c r="E693">
        <v>0</v>
      </c>
    </row>
    <row r="694" spans="1:5" x14ac:dyDescent="0.25">
      <c r="A694" t="s">
        <v>8218</v>
      </c>
      <c r="B694">
        <v>740</v>
      </c>
      <c r="D694" t="s">
        <v>8220</v>
      </c>
      <c r="E694">
        <v>0</v>
      </c>
    </row>
    <row r="695" spans="1:5" x14ac:dyDescent="0.25">
      <c r="A695" t="s">
        <v>8218</v>
      </c>
      <c r="B695">
        <v>369</v>
      </c>
      <c r="D695" t="s">
        <v>8220</v>
      </c>
      <c r="E695">
        <v>9</v>
      </c>
    </row>
    <row r="696" spans="1:5" x14ac:dyDescent="0.25">
      <c r="A696" t="s">
        <v>8218</v>
      </c>
      <c r="B696">
        <v>110</v>
      </c>
      <c r="D696" t="s">
        <v>8220</v>
      </c>
      <c r="E696">
        <v>0</v>
      </c>
    </row>
    <row r="697" spans="1:5" x14ac:dyDescent="0.25">
      <c r="A697" t="s">
        <v>8218</v>
      </c>
      <c r="B697">
        <v>455</v>
      </c>
      <c r="D697" t="s">
        <v>8220</v>
      </c>
      <c r="E697">
        <v>4</v>
      </c>
    </row>
    <row r="698" spans="1:5" x14ac:dyDescent="0.25">
      <c r="A698" t="s">
        <v>8218</v>
      </c>
      <c r="B698">
        <v>224</v>
      </c>
      <c r="D698" t="s">
        <v>8220</v>
      </c>
      <c r="E698">
        <v>1</v>
      </c>
    </row>
    <row r="699" spans="1:5" x14ac:dyDescent="0.25">
      <c r="A699" t="s">
        <v>8218</v>
      </c>
      <c r="B699">
        <v>46</v>
      </c>
      <c r="D699" t="s">
        <v>8220</v>
      </c>
      <c r="E699">
        <v>2</v>
      </c>
    </row>
    <row r="700" spans="1:5" x14ac:dyDescent="0.25">
      <c r="A700" t="s">
        <v>8218</v>
      </c>
      <c r="B700">
        <v>284</v>
      </c>
      <c r="D700" t="s">
        <v>8220</v>
      </c>
      <c r="E700">
        <v>0</v>
      </c>
    </row>
    <row r="701" spans="1:5" x14ac:dyDescent="0.25">
      <c r="A701" t="s">
        <v>8218</v>
      </c>
      <c r="B701">
        <v>98</v>
      </c>
      <c r="D701" t="s">
        <v>8220</v>
      </c>
      <c r="E701">
        <v>1</v>
      </c>
    </row>
    <row r="702" spans="1:5" x14ac:dyDescent="0.25">
      <c r="A702" t="s">
        <v>8218</v>
      </c>
      <c r="B702">
        <v>56</v>
      </c>
      <c r="D702" t="s">
        <v>8220</v>
      </c>
      <c r="E702">
        <v>17</v>
      </c>
    </row>
    <row r="703" spans="1:5" x14ac:dyDescent="0.25">
      <c r="A703" t="s">
        <v>8218</v>
      </c>
      <c r="B703">
        <v>32</v>
      </c>
      <c r="D703" t="s">
        <v>8220</v>
      </c>
      <c r="E703">
        <v>2</v>
      </c>
    </row>
    <row r="704" spans="1:5" x14ac:dyDescent="0.25">
      <c r="A704" t="s">
        <v>8218</v>
      </c>
      <c r="B704">
        <v>30</v>
      </c>
      <c r="D704" t="s">
        <v>8220</v>
      </c>
      <c r="E704">
        <v>3</v>
      </c>
    </row>
    <row r="705" spans="1:5" x14ac:dyDescent="0.25">
      <c r="A705" t="s">
        <v>8218</v>
      </c>
      <c r="B705">
        <v>70</v>
      </c>
      <c r="D705" t="s">
        <v>8220</v>
      </c>
      <c r="E705">
        <v>41</v>
      </c>
    </row>
    <row r="706" spans="1:5" x14ac:dyDescent="0.25">
      <c r="A706" t="s">
        <v>8218</v>
      </c>
      <c r="B706">
        <v>44</v>
      </c>
      <c r="D706" t="s">
        <v>8220</v>
      </c>
      <c r="E706">
        <v>2</v>
      </c>
    </row>
    <row r="707" spans="1:5" x14ac:dyDescent="0.25">
      <c r="A707" t="s">
        <v>8218</v>
      </c>
      <c r="B707">
        <v>92</v>
      </c>
      <c r="D707" t="s">
        <v>8220</v>
      </c>
      <c r="E707">
        <v>3</v>
      </c>
    </row>
    <row r="708" spans="1:5" x14ac:dyDescent="0.25">
      <c r="A708" t="s">
        <v>8218</v>
      </c>
      <c r="B708">
        <v>205</v>
      </c>
      <c r="D708" t="s">
        <v>8220</v>
      </c>
      <c r="E708">
        <v>8</v>
      </c>
    </row>
    <row r="709" spans="1:5" x14ac:dyDescent="0.25">
      <c r="A709" t="s">
        <v>8218</v>
      </c>
      <c r="B709">
        <v>23</v>
      </c>
      <c r="D709" t="s">
        <v>8220</v>
      </c>
      <c r="E709">
        <v>0</v>
      </c>
    </row>
    <row r="710" spans="1:5" x14ac:dyDescent="0.25">
      <c r="A710" t="s">
        <v>8218</v>
      </c>
      <c r="B710">
        <v>4</v>
      </c>
      <c r="D710" t="s">
        <v>8220</v>
      </c>
      <c r="E710">
        <v>1</v>
      </c>
    </row>
    <row r="711" spans="1:5" x14ac:dyDescent="0.25">
      <c r="A711" t="s">
        <v>8218</v>
      </c>
      <c r="B711">
        <v>112</v>
      </c>
      <c r="D711" t="s">
        <v>8220</v>
      </c>
      <c r="E711">
        <v>3</v>
      </c>
    </row>
    <row r="712" spans="1:5" x14ac:dyDescent="0.25">
      <c r="A712" t="s">
        <v>8218</v>
      </c>
      <c r="B712">
        <v>27</v>
      </c>
      <c r="D712" t="s">
        <v>8220</v>
      </c>
      <c r="E712">
        <v>4</v>
      </c>
    </row>
    <row r="713" spans="1:5" x14ac:dyDescent="0.25">
      <c r="A713" t="s">
        <v>8218</v>
      </c>
      <c r="B713">
        <v>11</v>
      </c>
      <c r="D713" t="s">
        <v>8220</v>
      </c>
      <c r="E713">
        <v>9</v>
      </c>
    </row>
    <row r="714" spans="1:5" x14ac:dyDescent="0.25">
      <c r="A714" t="s">
        <v>8218</v>
      </c>
      <c r="B714">
        <v>26</v>
      </c>
      <c r="D714" t="s">
        <v>8220</v>
      </c>
      <c r="E714">
        <v>16</v>
      </c>
    </row>
    <row r="715" spans="1:5" x14ac:dyDescent="0.25">
      <c r="A715" t="s">
        <v>8218</v>
      </c>
      <c r="B715">
        <v>77</v>
      </c>
      <c r="D715" t="s">
        <v>8220</v>
      </c>
      <c r="E715">
        <v>1</v>
      </c>
    </row>
    <row r="716" spans="1:5" x14ac:dyDescent="0.25">
      <c r="A716" t="s">
        <v>8218</v>
      </c>
      <c r="B716">
        <v>136</v>
      </c>
      <c r="D716" t="s">
        <v>8220</v>
      </c>
      <c r="E716">
        <v>7</v>
      </c>
    </row>
    <row r="717" spans="1:5" x14ac:dyDescent="0.25">
      <c r="A717" t="s">
        <v>8218</v>
      </c>
      <c r="B717">
        <v>157</v>
      </c>
      <c r="D717" t="s">
        <v>8220</v>
      </c>
      <c r="E717">
        <v>0</v>
      </c>
    </row>
    <row r="718" spans="1:5" x14ac:dyDescent="0.25">
      <c r="A718" t="s">
        <v>8218</v>
      </c>
      <c r="B718">
        <v>158</v>
      </c>
      <c r="D718" t="s">
        <v>8220</v>
      </c>
      <c r="E718">
        <v>0</v>
      </c>
    </row>
    <row r="719" spans="1:5" x14ac:dyDescent="0.25">
      <c r="A719" t="s">
        <v>8218</v>
      </c>
      <c r="B719">
        <v>27</v>
      </c>
      <c r="D719" t="s">
        <v>8220</v>
      </c>
      <c r="E719">
        <v>0</v>
      </c>
    </row>
    <row r="720" spans="1:5" x14ac:dyDescent="0.25">
      <c r="A720" t="s">
        <v>8218</v>
      </c>
      <c r="B720">
        <v>23</v>
      </c>
      <c r="D720" t="s">
        <v>8220</v>
      </c>
      <c r="E720">
        <v>0</v>
      </c>
    </row>
    <row r="721" spans="1:5" x14ac:dyDescent="0.25">
      <c r="A721" t="s">
        <v>8218</v>
      </c>
      <c r="B721">
        <v>17</v>
      </c>
      <c r="D721" t="s">
        <v>8220</v>
      </c>
      <c r="E721">
        <v>0</v>
      </c>
    </row>
    <row r="722" spans="1:5" x14ac:dyDescent="0.25">
      <c r="A722" t="s">
        <v>8218</v>
      </c>
      <c r="B722">
        <v>37</v>
      </c>
      <c r="D722" t="s">
        <v>8220</v>
      </c>
      <c r="E722">
        <v>1</v>
      </c>
    </row>
    <row r="723" spans="1:5" x14ac:dyDescent="0.25">
      <c r="A723" t="s">
        <v>8218</v>
      </c>
      <c r="B723">
        <v>65</v>
      </c>
      <c r="D723" t="s">
        <v>8220</v>
      </c>
      <c r="E723">
        <v>2</v>
      </c>
    </row>
    <row r="724" spans="1:5" x14ac:dyDescent="0.25">
      <c r="A724" t="s">
        <v>8218</v>
      </c>
      <c r="B724">
        <v>18</v>
      </c>
      <c r="D724" t="s">
        <v>8220</v>
      </c>
      <c r="E724">
        <v>1</v>
      </c>
    </row>
    <row r="725" spans="1:5" x14ac:dyDescent="0.25">
      <c r="A725" t="s">
        <v>8218</v>
      </c>
      <c r="B725">
        <v>25</v>
      </c>
      <c r="D725" t="s">
        <v>8220</v>
      </c>
      <c r="E725">
        <v>15</v>
      </c>
    </row>
    <row r="726" spans="1:5" x14ac:dyDescent="0.25">
      <c r="A726" t="s">
        <v>8218</v>
      </c>
      <c r="B726">
        <v>104</v>
      </c>
      <c r="D726" t="s">
        <v>8220</v>
      </c>
      <c r="E726">
        <v>1</v>
      </c>
    </row>
    <row r="727" spans="1:5" x14ac:dyDescent="0.25">
      <c r="A727" t="s">
        <v>8218</v>
      </c>
      <c r="B727">
        <v>108</v>
      </c>
      <c r="D727" t="s">
        <v>8220</v>
      </c>
      <c r="E727">
        <v>1</v>
      </c>
    </row>
    <row r="728" spans="1:5" x14ac:dyDescent="0.25">
      <c r="A728" t="s">
        <v>8218</v>
      </c>
      <c r="B728">
        <v>38</v>
      </c>
      <c r="D728" t="s">
        <v>8220</v>
      </c>
      <c r="E728">
        <v>0</v>
      </c>
    </row>
    <row r="729" spans="1:5" x14ac:dyDescent="0.25">
      <c r="A729" t="s">
        <v>8218</v>
      </c>
      <c r="B729">
        <v>88</v>
      </c>
      <c r="D729" t="s">
        <v>8220</v>
      </c>
      <c r="E729">
        <v>39</v>
      </c>
    </row>
    <row r="730" spans="1:5" x14ac:dyDescent="0.25">
      <c r="A730" t="s">
        <v>8218</v>
      </c>
      <c r="B730">
        <v>82</v>
      </c>
      <c r="D730" t="s">
        <v>8220</v>
      </c>
      <c r="E730">
        <v>103</v>
      </c>
    </row>
    <row r="731" spans="1:5" x14ac:dyDescent="0.25">
      <c r="A731" t="s">
        <v>8218</v>
      </c>
      <c r="B731">
        <v>126</v>
      </c>
      <c r="D731" t="s">
        <v>8220</v>
      </c>
      <c r="E731">
        <v>0</v>
      </c>
    </row>
    <row r="732" spans="1:5" x14ac:dyDescent="0.25">
      <c r="A732" t="s">
        <v>8218</v>
      </c>
      <c r="B732">
        <v>133</v>
      </c>
      <c r="D732" t="s">
        <v>8220</v>
      </c>
      <c r="E732">
        <v>39</v>
      </c>
    </row>
    <row r="733" spans="1:5" x14ac:dyDescent="0.25">
      <c r="A733" t="s">
        <v>8218</v>
      </c>
      <c r="B733">
        <v>47</v>
      </c>
      <c r="D733" t="s">
        <v>8220</v>
      </c>
      <c r="E733">
        <v>15</v>
      </c>
    </row>
    <row r="734" spans="1:5" x14ac:dyDescent="0.25">
      <c r="A734" t="s">
        <v>8218</v>
      </c>
      <c r="B734">
        <v>58</v>
      </c>
      <c r="D734" t="s">
        <v>8220</v>
      </c>
      <c r="E734">
        <v>22</v>
      </c>
    </row>
    <row r="735" spans="1:5" x14ac:dyDescent="0.25">
      <c r="A735" t="s">
        <v>8218</v>
      </c>
      <c r="B735">
        <v>32</v>
      </c>
      <c r="D735" t="s">
        <v>8220</v>
      </c>
      <c r="E735">
        <v>92</v>
      </c>
    </row>
    <row r="736" spans="1:5" x14ac:dyDescent="0.25">
      <c r="A736" t="s">
        <v>8218</v>
      </c>
      <c r="B736">
        <v>37</v>
      </c>
      <c r="D736" t="s">
        <v>8220</v>
      </c>
      <c r="E736">
        <v>25</v>
      </c>
    </row>
    <row r="737" spans="1:5" x14ac:dyDescent="0.25">
      <c r="A737" t="s">
        <v>8218</v>
      </c>
      <c r="B737">
        <v>87</v>
      </c>
      <c r="D737" t="s">
        <v>8220</v>
      </c>
      <c r="E737">
        <v>19</v>
      </c>
    </row>
    <row r="738" spans="1:5" x14ac:dyDescent="0.25">
      <c r="A738" t="s">
        <v>8218</v>
      </c>
      <c r="B738">
        <v>15</v>
      </c>
      <c r="D738" t="s">
        <v>8220</v>
      </c>
      <c r="E738">
        <v>19</v>
      </c>
    </row>
    <row r="739" spans="1:5" x14ac:dyDescent="0.25">
      <c r="A739" t="s">
        <v>8218</v>
      </c>
      <c r="B739">
        <v>27</v>
      </c>
      <c r="D739" t="s">
        <v>8220</v>
      </c>
      <c r="E739">
        <v>13</v>
      </c>
    </row>
    <row r="740" spans="1:5" x14ac:dyDescent="0.25">
      <c r="A740" t="s">
        <v>8218</v>
      </c>
      <c r="B740">
        <v>19</v>
      </c>
      <c r="D740" t="s">
        <v>8220</v>
      </c>
      <c r="E740">
        <v>124</v>
      </c>
    </row>
    <row r="741" spans="1:5" x14ac:dyDescent="0.25">
      <c r="A741" t="s">
        <v>8218</v>
      </c>
      <c r="B741">
        <v>17</v>
      </c>
      <c r="D741" t="s">
        <v>8220</v>
      </c>
      <c r="E741">
        <v>4</v>
      </c>
    </row>
    <row r="742" spans="1:5" x14ac:dyDescent="0.25">
      <c r="A742" t="s">
        <v>8218</v>
      </c>
      <c r="B742">
        <v>26</v>
      </c>
      <c r="D742" t="s">
        <v>8220</v>
      </c>
      <c r="E742">
        <v>10</v>
      </c>
    </row>
    <row r="743" spans="1:5" x14ac:dyDescent="0.25">
      <c r="A743" t="s">
        <v>8218</v>
      </c>
      <c r="B743">
        <v>28</v>
      </c>
      <c r="D743" t="s">
        <v>8220</v>
      </c>
      <c r="E743">
        <v>15</v>
      </c>
    </row>
    <row r="744" spans="1:5" x14ac:dyDescent="0.25">
      <c r="A744" t="s">
        <v>8218</v>
      </c>
      <c r="B744">
        <v>37</v>
      </c>
      <c r="D744" t="s">
        <v>8220</v>
      </c>
      <c r="E744">
        <v>38</v>
      </c>
    </row>
    <row r="745" spans="1:5" x14ac:dyDescent="0.25">
      <c r="A745" t="s">
        <v>8218</v>
      </c>
      <c r="B745">
        <v>128</v>
      </c>
      <c r="D745" t="s">
        <v>8220</v>
      </c>
      <c r="E745">
        <v>152</v>
      </c>
    </row>
    <row r="746" spans="1:5" x14ac:dyDescent="0.25">
      <c r="A746" t="s">
        <v>8218</v>
      </c>
      <c r="B746">
        <v>10</v>
      </c>
      <c r="D746" t="s">
        <v>8220</v>
      </c>
      <c r="E746">
        <v>24</v>
      </c>
    </row>
    <row r="747" spans="1:5" x14ac:dyDescent="0.25">
      <c r="A747" t="s">
        <v>8218</v>
      </c>
      <c r="B747">
        <v>83</v>
      </c>
      <c r="D747" t="s">
        <v>8220</v>
      </c>
      <c r="E747">
        <v>76</v>
      </c>
    </row>
    <row r="748" spans="1:5" x14ac:dyDescent="0.25">
      <c r="A748" t="s">
        <v>8218</v>
      </c>
      <c r="B748">
        <v>46</v>
      </c>
      <c r="D748" t="s">
        <v>8220</v>
      </c>
      <c r="E748">
        <v>185</v>
      </c>
    </row>
    <row r="749" spans="1:5" x14ac:dyDescent="0.25">
      <c r="A749" t="s">
        <v>8218</v>
      </c>
      <c r="B749">
        <v>90</v>
      </c>
      <c r="D749" t="s">
        <v>8220</v>
      </c>
      <c r="E749">
        <v>33</v>
      </c>
    </row>
    <row r="750" spans="1:5" x14ac:dyDescent="0.25">
      <c r="A750" t="s">
        <v>8218</v>
      </c>
      <c r="B750">
        <v>81</v>
      </c>
      <c r="D750" t="s">
        <v>8220</v>
      </c>
      <c r="E750">
        <v>108</v>
      </c>
    </row>
    <row r="751" spans="1:5" x14ac:dyDescent="0.25">
      <c r="A751" t="s">
        <v>8218</v>
      </c>
      <c r="B751">
        <v>32</v>
      </c>
      <c r="D751" t="s">
        <v>8220</v>
      </c>
      <c r="E751">
        <v>29</v>
      </c>
    </row>
    <row r="752" spans="1:5" x14ac:dyDescent="0.25">
      <c r="A752" t="s">
        <v>8218</v>
      </c>
      <c r="B752">
        <v>20</v>
      </c>
      <c r="D752" t="s">
        <v>8220</v>
      </c>
      <c r="E752">
        <v>24</v>
      </c>
    </row>
    <row r="753" spans="1:5" x14ac:dyDescent="0.25">
      <c r="A753" t="s">
        <v>8218</v>
      </c>
      <c r="B753">
        <v>70</v>
      </c>
      <c r="D753" t="s">
        <v>8220</v>
      </c>
      <c r="E753">
        <v>4</v>
      </c>
    </row>
    <row r="754" spans="1:5" x14ac:dyDescent="0.25">
      <c r="A754" t="s">
        <v>8218</v>
      </c>
      <c r="B754">
        <v>168</v>
      </c>
      <c r="D754" t="s">
        <v>8220</v>
      </c>
      <c r="E754">
        <v>4</v>
      </c>
    </row>
    <row r="755" spans="1:5" x14ac:dyDescent="0.25">
      <c r="A755" t="s">
        <v>8218</v>
      </c>
      <c r="B755">
        <v>34</v>
      </c>
      <c r="D755" t="s">
        <v>8220</v>
      </c>
      <c r="E755">
        <v>15</v>
      </c>
    </row>
    <row r="756" spans="1:5" x14ac:dyDescent="0.25">
      <c r="A756" t="s">
        <v>8218</v>
      </c>
      <c r="B756">
        <v>48</v>
      </c>
      <c r="D756" t="s">
        <v>8220</v>
      </c>
      <c r="E756">
        <v>4</v>
      </c>
    </row>
    <row r="757" spans="1:5" x14ac:dyDescent="0.25">
      <c r="A757" t="s">
        <v>8218</v>
      </c>
      <c r="B757">
        <v>48</v>
      </c>
      <c r="D757" t="s">
        <v>8220</v>
      </c>
      <c r="E757">
        <v>139</v>
      </c>
    </row>
    <row r="758" spans="1:5" x14ac:dyDescent="0.25">
      <c r="A758" t="s">
        <v>8218</v>
      </c>
      <c r="B758">
        <v>221</v>
      </c>
      <c r="D758" t="s">
        <v>8220</v>
      </c>
      <c r="E758">
        <v>2</v>
      </c>
    </row>
    <row r="759" spans="1:5" x14ac:dyDescent="0.25">
      <c r="A759" t="s">
        <v>8218</v>
      </c>
      <c r="B759">
        <v>107</v>
      </c>
      <c r="D759" t="s">
        <v>8220</v>
      </c>
      <c r="E759">
        <v>18</v>
      </c>
    </row>
    <row r="760" spans="1:5" x14ac:dyDescent="0.25">
      <c r="A760" t="s">
        <v>8218</v>
      </c>
      <c r="B760">
        <v>45</v>
      </c>
      <c r="D760" t="s">
        <v>8220</v>
      </c>
      <c r="E760">
        <v>81</v>
      </c>
    </row>
    <row r="761" spans="1:5" x14ac:dyDescent="0.25">
      <c r="A761" t="s">
        <v>8218</v>
      </c>
      <c r="B761">
        <v>36</v>
      </c>
      <c r="D761" t="s">
        <v>8220</v>
      </c>
      <c r="E761">
        <v>86</v>
      </c>
    </row>
    <row r="762" spans="1:5" x14ac:dyDescent="0.25">
      <c r="A762" t="s">
        <v>8218</v>
      </c>
      <c r="B762">
        <v>101</v>
      </c>
      <c r="D762" t="s">
        <v>8220</v>
      </c>
      <c r="E762">
        <v>140</v>
      </c>
    </row>
    <row r="763" spans="1:5" x14ac:dyDescent="0.25">
      <c r="A763" t="s">
        <v>8218</v>
      </c>
      <c r="B763">
        <v>62</v>
      </c>
      <c r="D763" t="s">
        <v>8220</v>
      </c>
      <c r="E763">
        <v>37</v>
      </c>
    </row>
    <row r="764" spans="1:5" x14ac:dyDescent="0.25">
      <c r="A764" t="s">
        <v>8218</v>
      </c>
      <c r="B764">
        <v>32</v>
      </c>
      <c r="D764" t="s">
        <v>8220</v>
      </c>
      <c r="E764">
        <v>6</v>
      </c>
    </row>
    <row r="765" spans="1:5" x14ac:dyDescent="0.25">
      <c r="A765" t="s">
        <v>8218</v>
      </c>
      <c r="B765">
        <v>89</v>
      </c>
      <c r="D765" t="s">
        <v>8220</v>
      </c>
      <c r="E765">
        <v>113</v>
      </c>
    </row>
    <row r="766" spans="1:5" x14ac:dyDescent="0.25">
      <c r="A766" t="s">
        <v>8218</v>
      </c>
      <c r="B766">
        <v>93</v>
      </c>
      <c r="D766" t="s">
        <v>8220</v>
      </c>
      <c r="E766">
        <v>37</v>
      </c>
    </row>
    <row r="767" spans="1:5" x14ac:dyDescent="0.25">
      <c r="A767" t="s">
        <v>8218</v>
      </c>
      <c r="B767">
        <v>98</v>
      </c>
      <c r="D767" t="s">
        <v>8220</v>
      </c>
      <c r="E767">
        <v>18</v>
      </c>
    </row>
    <row r="768" spans="1:5" x14ac:dyDescent="0.25">
      <c r="A768" t="s">
        <v>8218</v>
      </c>
      <c r="B768">
        <v>82</v>
      </c>
      <c r="D768" t="s">
        <v>8220</v>
      </c>
      <c r="E768">
        <v>75</v>
      </c>
    </row>
    <row r="769" spans="1:5" x14ac:dyDescent="0.25">
      <c r="A769" t="s">
        <v>8218</v>
      </c>
      <c r="B769">
        <v>116</v>
      </c>
      <c r="D769" t="s">
        <v>8220</v>
      </c>
      <c r="E769">
        <v>52</v>
      </c>
    </row>
    <row r="770" spans="1:5" x14ac:dyDescent="0.25">
      <c r="A770" t="s">
        <v>8218</v>
      </c>
      <c r="B770">
        <v>52</v>
      </c>
      <c r="D770" t="s">
        <v>8220</v>
      </c>
      <c r="E770">
        <v>122</v>
      </c>
    </row>
    <row r="771" spans="1:5" x14ac:dyDescent="0.25">
      <c r="A771" t="s">
        <v>8218</v>
      </c>
      <c r="B771">
        <v>23</v>
      </c>
      <c r="D771" t="s">
        <v>8220</v>
      </c>
      <c r="E771">
        <v>8</v>
      </c>
    </row>
    <row r="772" spans="1:5" x14ac:dyDescent="0.25">
      <c r="A772" t="s">
        <v>8218</v>
      </c>
      <c r="B772">
        <v>77</v>
      </c>
      <c r="D772" t="s">
        <v>8220</v>
      </c>
      <c r="E772">
        <v>8</v>
      </c>
    </row>
    <row r="773" spans="1:5" x14ac:dyDescent="0.25">
      <c r="A773" t="s">
        <v>8218</v>
      </c>
      <c r="B773">
        <v>49</v>
      </c>
      <c r="D773" t="s">
        <v>8220</v>
      </c>
      <c r="E773">
        <v>96</v>
      </c>
    </row>
    <row r="774" spans="1:5" x14ac:dyDescent="0.25">
      <c r="A774" t="s">
        <v>8218</v>
      </c>
      <c r="B774">
        <v>59</v>
      </c>
      <c r="D774" t="s">
        <v>8220</v>
      </c>
      <c r="E774">
        <v>9</v>
      </c>
    </row>
    <row r="775" spans="1:5" x14ac:dyDescent="0.25">
      <c r="A775" t="s">
        <v>8218</v>
      </c>
      <c r="B775">
        <v>113</v>
      </c>
      <c r="D775" t="s">
        <v>8220</v>
      </c>
      <c r="E775">
        <v>2</v>
      </c>
    </row>
    <row r="776" spans="1:5" x14ac:dyDescent="0.25">
      <c r="A776" t="s">
        <v>8218</v>
      </c>
      <c r="B776">
        <v>34</v>
      </c>
      <c r="D776" t="s">
        <v>8220</v>
      </c>
      <c r="E776">
        <v>26</v>
      </c>
    </row>
    <row r="777" spans="1:5" x14ac:dyDescent="0.25">
      <c r="A777" t="s">
        <v>8218</v>
      </c>
      <c r="B777">
        <v>42</v>
      </c>
      <c r="D777" t="s">
        <v>8220</v>
      </c>
      <c r="E777">
        <v>23</v>
      </c>
    </row>
    <row r="778" spans="1:5" x14ac:dyDescent="0.25">
      <c r="A778" t="s">
        <v>8218</v>
      </c>
      <c r="B778">
        <v>42</v>
      </c>
      <c r="D778" t="s">
        <v>8220</v>
      </c>
      <c r="E778">
        <v>0</v>
      </c>
    </row>
    <row r="779" spans="1:5" x14ac:dyDescent="0.25">
      <c r="A779" t="s">
        <v>8218</v>
      </c>
      <c r="B779">
        <v>49</v>
      </c>
      <c r="D779" t="s">
        <v>8220</v>
      </c>
      <c r="E779">
        <v>140</v>
      </c>
    </row>
    <row r="780" spans="1:5" x14ac:dyDescent="0.25">
      <c r="A780" t="s">
        <v>8218</v>
      </c>
      <c r="B780">
        <v>56</v>
      </c>
      <c r="D780" t="s">
        <v>8220</v>
      </c>
      <c r="E780">
        <v>0</v>
      </c>
    </row>
    <row r="781" spans="1:5" x14ac:dyDescent="0.25">
      <c r="A781" t="s">
        <v>8218</v>
      </c>
      <c r="B781">
        <v>25</v>
      </c>
      <c r="D781" t="s">
        <v>8220</v>
      </c>
      <c r="E781">
        <v>6</v>
      </c>
    </row>
    <row r="782" spans="1:5" x14ac:dyDescent="0.25">
      <c r="A782" t="s">
        <v>8218</v>
      </c>
      <c r="B782">
        <v>52</v>
      </c>
      <c r="D782" t="s">
        <v>8220</v>
      </c>
      <c r="E782">
        <v>100</v>
      </c>
    </row>
    <row r="783" spans="1:5" x14ac:dyDescent="0.25">
      <c r="A783" t="s">
        <v>8218</v>
      </c>
      <c r="B783">
        <v>34</v>
      </c>
      <c r="D783" t="s">
        <v>8220</v>
      </c>
      <c r="E783">
        <v>0</v>
      </c>
    </row>
    <row r="784" spans="1:5" x14ac:dyDescent="0.25">
      <c r="A784" t="s">
        <v>8218</v>
      </c>
      <c r="B784">
        <v>67</v>
      </c>
      <c r="D784" t="s">
        <v>8220</v>
      </c>
      <c r="E784">
        <v>4</v>
      </c>
    </row>
    <row r="785" spans="1:5" x14ac:dyDescent="0.25">
      <c r="A785" t="s">
        <v>8218</v>
      </c>
      <c r="B785">
        <v>70</v>
      </c>
      <c r="D785" t="s">
        <v>8220</v>
      </c>
      <c r="E785">
        <v>8</v>
      </c>
    </row>
    <row r="786" spans="1:5" x14ac:dyDescent="0.25">
      <c r="A786" t="s">
        <v>8218</v>
      </c>
      <c r="B786">
        <v>89</v>
      </c>
      <c r="D786" t="s">
        <v>8220</v>
      </c>
      <c r="E786">
        <v>0</v>
      </c>
    </row>
    <row r="787" spans="1:5" x14ac:dyDescent="0.25">
      <c r="A787" t="s">
        <v>8218</v>
      </c>
      <c r="B787">
        <v>107</v>
      </c>
      <c r="D787" t="s">
        <v>8220</v>
      </c>
      <c r="E787">
        <v>16</v>
      </c>
    </row>
    <row r="788" spans="1:5" x14ac:dyDescent="0.25">
      <c r="A788" t="s">
        <v>8218</v>
      </c>
      <c r="B788">
        <v>159</v>
      </c>
      <c r="D788" t="s">
        <v>8220</v>
      </c>
      <c r="E788">
        <v>2</v>
      </c>
    </row>
    <row r="789" spans="1:5" x14ac:dyDescent="0.25">
      <c r="A789" t="s">
        <v>8218</v>
      </c>
      <c r="B789">
        <v>181</v>
      </c>
      <c r="D789" t="s">
        <v>8220</v>
      </c>
      <c r="E789">
        <v>48</v>
      </c>
    </row>
    <row r="790" spans="1:5" x14ac:dyDescent="0.25">
      <c r="A790" t="s">
        <v>8218</v>
      </c>
      <c r="B790">
        <v>131</v>
      </c>
      <c r="D790" t="s">
        <v>8220</v>
      </c>
      <c r="E790">
        <v>2</v>
      </c>
    </row>
    <row r="791" spans="1:5" x14ac:dyDescent="0.25">
      <c r="A791" t="s">
        <v>8218</v>
      </c>
      <c r="B791">
        <v>125</v>
      </c>
      <c r="D791" t="s">
        <v>8220</v>
      </c>
      <c r="E791">
        <v>2</v>
      </c>
    </row>
    <row r="792" spans="1:5" x14ac:dyDescent="0.25">
      <c r="A792" t="s">
        <v>8218</v>
      </c>
      <c r="B792">
        <v>61</v>
      </c>
      <c r="D792" t="s">
        <v>8220</v>
      </c>
      <c r="E792">
        <v>1</v>
      </c>
    </row>
    <row r="793" spans="1:5" x14ac:dyDescent="0.25">
      <c r="A793" t="s">
        <v>8218</v>
      </c>
      <c r="B793">
        <v>90</v>
      </c>
      <c r="D793" t="s">
        <v>8220</v>
      </c>
      <c r="E793">
        <v>17</v>
      </c>
    </row>
    <row r="794" spans="1:5" x14ac:dyDescent="0.25">
      <c r="A794" t="s">
        <v>8218</v>
      </c>
      <c r="B794">
        <v>35</v>
      </c>
      <c r="D794" t="s">
        <v>8220</v>
      </c>
      <c r="E794">
        <v>0</v>
      </c>
    </row>
    <row r="795" spans="1:5" x14ac:dyDescent="0.25">
      <c r="A795" t="s">
        <v>8218</v>
      </c>
      <c r="B795">
        <v>90</v>
      </c>
      <c r="D795" t="s">
        <v>8220</v>
      </c>
      <c r="E795">
        <v>11</v>
      </c>
    </row>
    <row r="796" spans="1:5" x14ac:dyDescent="0.25">
      <c r="A796" t="s">
        <v>8218</v>
      </c>
      <c r="B796">
        <v>4</v>
      </c>
      <c r="D796" t="s">
        <v>8220</v>
      </c>
      <c r="E796">
        <v>95</v>
      </c>
    </row>
    <row r="797" spans="1:5" x14ac:dyDescent="0.25">
      <c r="A797" t="s">
        <v>8218</v>
      </c>
      <c r="B797">
        <v>120</v>
      </c>
      <c r="D797" t="s">
        <v>8220</v>
      </c>
      <c r="E797">
        <v>13</v>
      </c>
    </row>
    <row r="798" spans="1:5" x14ac:dyDescent="0.25">
      <c r="A798" t="s">
        <v>8218</v>
      </c>
      <c r="B798">
        <v>14</v>
      </c>
      <c r="D798" t="s">
        <v>8220</v>
      </c>
      <c r="E798">
        <v>2</v>
      </c>
    </row>
    <row r="799" spans="1:5" x14ac:dyDescent="0.25">
      <c r="A799" t="s">
        <v>8218</v>
      </c>
      <c r="B799">
        <v>27</v>
      </c>
      <c r="D799" t="s">
        <v>8220</v>
      </c>
      <c r="E799">
        <v>2</v>
      </c>
    </row>
    <row r="800" spans="1:5" x14ac:dyDescent="0.25">
      <c r="A800" t="s">
        <v>8218</v>
      </c>
      <c r="B800">
        <v>49</v>
      </c>
      <c r="D800" t="s">
        <v>8220</v>
      </c>
      <c r="E800">
        <v>3</v>
      </c>
    </row>
    <row r="801" spans="1:5" x14ac:dyDescent="0.25">
      <c r="A801" t="s">
        <v>8218</v>
      </c>
      <c r="B801">
        <v>102</v>
      </c>
      <c r="D801" t="s">
        <v>8220</v>
      </c>
      <c r="E801">
        <v>0</v>
      </c>
    </row>
    <row r="802" spans="1:5" x14ac:dyDescent="0.25">
      <c r="A802" t="s">
        <v>8218</v>
      </c>
      <c r="B802">
        <v>3</v>
      </c>
      <c r="D802" t="s">
        <v>8220</v>
      </c>
      <c r="E802">
        <v>0</v>
      </c>
    </row>
    <row r="803" spans="1:5" x14ac:dyDescent="0.25">
      <c r="A803" t="s">
        <v>8218</v>
      </c>
      <c r="B803">
        <v>25</v>
      </c>
      <c r="D803" t="s">
        <v>8220</v>
      </c>
      <c r="E803">
        <v>0</v>
      </c>
    </row>
    <row r="804" spans="1:5" x14ac:dyDescent="0.25">
      <c r="A804" t="s">
        <v>8218</v>
      </c>
      <c r="B804">
        <v>118</v>
      </c>
      <c r="D804" t="s">
        <v>8220</v>
      </c>
      <c r="E804">
        <v>2</v>
      </c>
    </row>
    <row r="805" spans="1:5" x14ac:dyDescent="0.25">
      <c r="A805" t="s">
        <v>8218</v>
      </c>
      <c r="B805">
        <v>57</v>
      </c>
      <c r="D805" t="s">
        <v>8220</v>
      </c>
      <c r="E805">
        <v>24</v>
      </c>
    </row>
    <row r="806" spans="1:5" x14ac:dyDescent="0.25">
      <c r="A806" t="s">
        <v>8218</v>
      </c>
      <c r="B806">
        <v>11</v>
      </c>
      <c r="D806" t="s">
        <v>8220</v>
      </c>
      <c r="E806">
        <v>25</v>
      </c>
    </row>
    <row r="807" spans="1:5" x14ac:dyDescent="0.25">
      <c r="A807" t="s">
        <v>8218</v>
      </c>
      <c r="B807">
        <v>33</v>
      </c>
      <c r="D807" t="s">
        <v>8220</v>
      </c>
      <c r="E807">
        <v>3</v>
      </c>
    </row>
    <row r="808" spans="1:5" x14ac:dyDescent="0.25">
      <c r="A808" t="s">
        <v>8218</v>
      </c>
      <c r="B808">
        <v>40</v>
      </c>
      <c r="D808" t="s">
        <v>8220</v>
      </c>
      <c r="E808">
        <v>41</v>
      </c>
    </row>
    <row r="809" spans="1:5" x14ac:dyDescent="0.25">
      <c r="A809" t="s">
        <v>8218</v>
      </c>
      <c r="B809">
        <v>50</v>
      </c>
      <c r="D809" t="s">
        <v>8220</v>
      </c>
      <c r="E809">
        <v>2</v>
      </c>
    </row>
    <row r="810" spans="1:5" x14ac:dyDescent="0.25">
      <c r="A810" t="s">
        <v>8218</v>
      </c>
      <c r="B810">
        <v>38</v>
      </c>
      <c r="D810" t="s">
        <v>8220</v>
      </c>
      <c r="E810">
        <v>4</v>
      </c>
    </row>
    <row r="811" spans="1:5" x14ac:dyDescent="0.25">
      <c r="A811" t="s">
        <v>8218</v>
      </c>
      <c r="B811">
        <v>96</v>
      </c>
      <c r="D811" t="s">
        <v>8220</v>
      </c>
      <c r="E811">
        <v>99</v>
      </c>
    </row>
    <row r="812" spans="1:5" x14ac:dyDescent="0.25">
      <c r="A812" t="s">
        <v>8218</v>
      </c>
      <c r="B812">
        <v>48</v>
      </c>
      <c r="D812" t="s">
        <v>8220</v>
      </c>
      <c r="E812">
        <v>4</v>
      </c>
    </row>
    <row r="813" spans="1:5" x14ac:dyDescent="0.25">
      <c r="A813" t="s">
        <v>8218</v>
      </c>
      <c r="B813">
        <v>33</v>
      </c>
      <c r="D813" t="s">
        <v>8220</v>
      </c>
      <c r="E813">
        <v>4</v>
      </c>
    </row>
    <row r="814" spans="1:5" x14ac:dyDescent="0.25">
      <c r="A814" t="s">
        <v>8218</v>
      </c>
      <c r="B814">
        <v>226</v>
      </c>
      <c r="D814" t="s">
        <v>8220</v>
      </c>
      <c r="E814">
        <v>38</v>
      </c>
    </row>
    <row r="815" spans="1:5" x14ac:dyDescent="0.25">
      <c r="A815" t="s">
        <v>8218</v>
      </c>
      <c r="B815">
        <v>14</v>
      </c>
      <c r="D815" t="s">
        <v>8220</v>
      </c>
      <c r="E815">
        <v>285</v>
      </c>
    </row>
    <row r="816" spans="1:5" x14ac:dyDescent="0.25">
      <c r="A816" t="s">
        <v>8218</v>
      </c>
      <c r="B816">
        <v>20</v>
      </c>
      <c r="D816" t="s">
        <v>8220</v>
      </c>
      <c r="E816">
        <v>1</v>
      </c>
    </row>
    <row r="817" spans="1:5" x14ac:dyDescent="0.25">
      <c r="A817" t="s">
        <v>8218</v>
      </c>
      <c r="B817">
        <v>25</v>
      </c>
      <c r="D817" t="s">
        <v>8220</v>
      </c>
      <c r="E817">
        <v>42</v>
      </c>
    </row>
    <row r="818" spans="1:5" x14ac:dyDescent="0.25">
      <c r="A818" t="s">
        <v>8218</v>
      </c>
      <c r="B818">
        <v>90</v>
      </c>
      <c r="D818" t="s">
        <v>8220</v>
      </c>
      <c r="E818">
        <v>26</v>
      </c>
    </row>
    <row r="819" spans="1:5" x14ac:dyDescent="0.25">
      <c r="A819" t="s">
        <v>8218</v>
      </c>
      <c r="B819">
        <v>11</v>
      </c>
      <c r="D819" t="s">
        <v>8220</v>
      </c>
      <c r="E819">
        <v>2</v>
      </c>
    </row>
    <row r="820" spans="1:5" x14ac:dyDescent="0.25">
      <c r="A820" t="s">
        <v>8218</v>
      </c>
      <c r="B820">
        <v>55</v>
      </c>
      <c r="D820" t="s">
        <v>8220</v>
      </c>
      <c r="E820">
        <v>4</v>
      </c>
    </row>
    <row r="821" spans="1:5" x14ac:dyDescent="0.25">
      <c r="A821" t="s">
        <v>8218</v>
      </c>
      <c r="B821">
        <v>30</v>
      </c>
      <c r="D821" t="s">
        <v>8220</v>
      </c>
      <c r="E821">
        <v>6</v>
      </c>
    </row>
    <row r="822" spans="1:5" x14ac:dyDescent="0.25">
      <c r="A822" t="s">
        <v>8218</v>
      </c>
      <c r="B822">
        <v>28</v>
      </c>
      <c r="D822" t="s">
        <v>8220</v>
      </c>
      <c r="E822">
        <v>70</v>
      </c>
    </row>
    <row r="823" spans="1:5" x14ac:dyDescent="0.25">
      <c r="A823" t="s">
        <v>8218</v>
      </c>
      <c r="B823">
        <v>45</v>
      </c>
      <c r="D823" t="s">
        <v>8220</v>
      </c>
      <c r="E823">
        <v>9</v>
      </c>
    </row>
    <row r="824" spans="1:5" x14ac:dyDescent="0.25">
      <c r="A824" t="s">
        <v>8218</v>
      </c>
      <c r="B824">
        <v>13</v>
      </c>
      <c r="D824" t="s">
        <v>8220</v>
      </c>
      <c r="E824">
        <v>8</v>
      </c>
    </row>
    <row r="825" spans="1:5" x14ac:dyDescent="0.25">
      <c r="A825" t="s">
        <v>8218</v>
      </c>
      <c r="B825">
        <v>40</v>
      </c>
      <c r="D825" t="s">
        <v>8220</v>
      </c>
      <c r="E825">
        <v>105</v>
      </c>
    </row>
    <row r="826" spans="1:5" x14ac:dyDescent="0.25">
      <c r="A826" t="s">
        <v>8218</v>
      </c>
      <c r="B826">
        <v>21</v>
      </c>
      <c r="D826" t="s">
        <v>8220</v>
      </c>
      <c r="E826">
        <v>12</v>
      </c>
    </row>
    <row r="827" spans="1:5" x14ac:dyDescent="0.25">
      <c r="A827" t="s">
        <v>8218</v>
      </c>
      <c r="B827">
        <v>134</v>
      </c>
      <c r="D827" t="s">
        <v>8220</v>
      </c>
      <c r="E827">
        <v>0</v>
      </c>
    </row>
    <row r="828" spans="1:5" x14ac:dyDescent="0.25">
      <c r="A828" t="s">
        <v>8218</v>
      </c>
      <c r="B828">
        <v>20</v>
      </c>
      <c r="D828" t="s">
        <v>8220</v>
      </c>
      <c r="E828">
        <v>16</v>
      </c>
    </row>
    <row r="829" spans="1:5" x14ac:dyDescent="0.25">
      <c r="A829" t="s">
        <v>8218</v>
      </c>
      <c r="B829">
        <v>19</v>
      </c>
      <c r="D829" t="s">
        <v>8220</v>
      </c>
      <c r="E829">
        <v>7</v>
      </c>
    </row>
    <row r="830" spans="1:5" x14ac:dyDescent="0.25">
      <c r="A830" t="s">
        <v>8218</v>
      </c>
      <c r="B830">
        <v>209</v>
      </c>
      <c r="D830" t="s">
        <v>8220</v>
      </c>
      <c r="E830">
        <v>4</v>
      </c>
    </row>
    <row r="831" spans="1:5" x14ac:dyDescent="0.25">
      <c r="A831" t="s">
        <v>8218</v>
      </c>
      <c r="B831">
        <v>38</v>
      </c>
      <c r="D831" t="s">
        <v>8220</v>
      </c>
      <c r="E831">
        <v>1</v>
      </c>
    </row>
    <row r="832" spans="1:5" x14ac:dyDescent="0.25">
      <c r="A832" t="s">
        <v>8218</v>
      </c>
      <c r="B832">
        <v>24</v>
      </c>
      <c r="D832" t="s">
        <v>8220</v>
      </c>
      <c r="E832">
        <v>28</v>
      </c>
    </row>
    <row r="833" spans="1:5" x14ac:dyDescent="0.25">
      <c r="A833" t="s">
        <v>8218</v>
      </c>
      <c r="B833">
        <v>8</v>
      </c>
      <c r="D833" t="s">
        <v>8220</v>
      </c>
      <c r="E833">
        <v>1</v>
      </c>
    </row>
    <row r="834" spans="1:5" x14ac:dyDescent="0.25">
      <c r="A834" t="s">
        <v>8218</v>
      </c>
      <c r="B834">
        <v>179</v>
      </c>
      <c r="D834" t="s">
        <v>8220</v>
      </c>
      <c r="E834">
        <v>1</v>
      </c>
    </row>
    <row r="835" spans="1:5" x14ac:dyDescent="0.25">
      <c r="A835" t="s">
        <v>8218</v>
      </c>
      <c r="B835">
        <v>26</v>
      </c>
      <c r="D835" t="s">
        <v>8220</v>
      </c>
      <c r="E835">
        <v>5</v>
      </c>
    </row>
    <row r="836" spans="1:5" x14ac:dyDescent="0.25">
      <c r="A836" t="s">
        <v>8218</v>
      </c>
      <c r="B836">
        <v>131</v>
      </c>
      <c r="D836" t="s">
        <v>8220</v>
      </c>
      <c r="E836">
        <v>3</v>
      </c>
    </row>
    <row r="837" spans="1:5" x14ac:dyDescent="0.25">
      <c r="A837" t="s">
        <v>8218</v>
      </c>
      <c r="B837">
        <v>14</v>
      </c>
      <c r="D837" t="s">
        <v>8220</v>
      </c>
      <c r="E837">
        <v>2</v>
      </c>
    </row>
    <row r="838" spans="1:5" x14ac:dyDescent="0.25">
      <c r="A838" t="s">
        <v>8218</v>
      </c>
      <c r="B838">
        <v>174</v>
      </c>
      <c r="D838" t="s">
        <v>8220</v>
      </c>
      <c r="E838">
        <v>0</v>
      </c>
    </row>
    <row r="839" spans="1:5" x14ac:dyDescent="0.25">
      <c r="A839" t="s">
        <v>8218</v>
      </c>
      <c r="B839">
        <v>191</v>
      </c>
      <c r="D839" t="s">
        <v>8220</v>
      </c>
      <c r="E839">
        <v>0</v>
      </c>
    </row>
    <row r="840" spans="1:5" x14ac:dyDescent="0.25">
      <c r="A840" t="s">
        <v>8218</v>
      </c>
      <c r="B840">
        <v>38</v>
      </c>
      <c r="D840" t="s">
        <v>8220</v>
      </c>
      <c r="E840">
        <v>3</v>
      </c>
    </row>
    <row r="841" spans="1:5" x14ac:dyDescent="0.25">
      <c r="A841" t="s">
        <v>8218</v>
      </c>
      <c r="B841">
        <v>22</v>
      </c>
      <c r="D841" t="s">
        <v>8220</v>
      </c>
      <c r="E841">
        <v>0</v>
      </c>
    </row>
    <row r="842" spans="1:5" x14ac:dyDescent="0.25">
      <c r="A842" t="s">
        <v>8218</v>
      </c>
      <c r="B842">
        <v>149</v>
      </c>
      <c r="D842" t="s">
        <v>8220</v>
      </c>
      <c r="E842">
        <v>0</v>
      </c>
    </row>
    <row r="843" spans="1:5" x14ac:dyDescent="0.25">
      <c r="A843" t="s">
        <v>8218</v>
      </c>
      <c r="B843">
        <v>56</v>
      </c>
      <c r="D843" t="s">
        <v>8220</v>
      </c>
      <c r="E843">
        <v>3</v>
      </c>
    </row>
    <row r="844" spans="1:5" x14ac:dyDescent="0.25">
      <c r="A844" t="s">
        <v>8218</v>
      </c>
      <c r="B844">
        <v>19</v>
      </c>
      <c r="D844" t="s">
        <v>8220</v>
      </c>
      <c r="E844">
        <v>7</v>
      </c>
    </row>
    <row r="845" spans="1:5" x14ac:dyDescent="0.25">
      <c r="A845" t="s">
        <v>8218</v>
      </c>
      <c r="B845">
        <v>70</v>
      </c>
      <c r="D845" t="s">
        <v>8220</v>
      </c>
      <c r="E845">
        <v>25</v>
      </c>
    </row>
    <row r="846" spans="1:5" x14ac:dyDescent="0.25">
      <c r="A846" t="s">
        <v>8218</v>
      </c>
      <c r="B846">
        <v>81</v>
      </c>
      <c r="D846" t="s">
        <v>8220</v>
      </c>
      <c r="E846">
        <v>10</v>
      </c>
    </row>
    <row r="847" spans="1:5" x14ac:dyDescent="0.25">
      <c r="A847" t="s">
        <v>8218</v>
      </c>
      <c r="B847">
        <v>32</v>
      </c>
      <c r="D847" t="s">
        <v>8220</v>
      </c>
      <c r="E847">
        <v>3</v>
      </c>
    </row>
    <row r="848" spans="1:5" x14ac:dyDescent="0.25">
      <c r="A848" t="s">
        <v>8218</v>
      </c>
      <c r="B848">
        <v>26</v>
      </c>
      <c r="D848" t="s">
        <v>8220</v>
      </c>
      <c r="E848">
        <v>5</v>
      </c>
    </row>
    <row r="849" spans="1:5" x14ac:dyDescent="0.25">
      <c r="A849" t="s">
        <v>8218</v>
      </c>
      <c r="B849">
        <v>105</v>
      </c>
      <c r="D849" t="s">
        <v>8220</v>
      </c>
      <c r="E849">
        <v>5</v>
      </c>
    </row>
    <row r="850" spans="1:5" x14ac:dyDescent="0.25">
      <c r="A850" t="s">
        <v>8218</v>
      </c>
      <c r="B850">
        <v>29</v>
      </c>
      <c r="D850" t="s">
        <v>8220</v>
      </c>
      <c r="E850">
        <v>27</v>
      </c>
    </row>
    <row r="851" spans="1:5" x14ac:dyDescent="0.25">
      <c r="A851" t="s">
        <v>8218</v>
      </c>
      <c r="B851">
        <v>8</v>
      </c>
      <c r="D851" t="s">
        <v>8220</v>
      </c>
      <c r="E851">
        <v>2</v>
      </c>
    </row>
    <row r="852" spans="1:5" x14ac:dyDescent="0.25">
      <c r="A852" t="s">
        <v>8218</v>
      </c>
      <c r="B852">
        <v>89</v>
      </c>
      <c r="D852" t="s">
        <v>8220</v>
      </c>
      <c r="E852">
        <v>236</v>
      </c>
    </row>
    <row r="853" spans="1:5" x14ac:dyDescent="0.25">
      <c r="A853" t="s">
        <v>8218</v>
      </c>
      <c r="B853">
        <v>44</v>
      </c>
      <c r="D853" t="s">
        <v>8220</v>
      </c>
      <c r="E853">
        <v>1</v>
      </c>
    </row>
    <row r="854" spans="1:5" x14ac:dyDescent="0.25">
      <c r="A854" t="s">
        <v>8218</v>
      </c>
      <c r="B854">
        <v>246</v>
      </c>
      <c r="D854" t="s">
        <v>8220</v>
      </c>
      <c r="E854">
        <v>12</v>
      </c>
    </row>
    <row r="855" spans="1:5" x14ac:dyDescent="0.25">
      <c r="A855" t="s">
        <v>8218</v>
      </c>
      <c r="B855">
        <v>120</v>
      </c>
      <c r="D855" t="s">
        <v>8220</v>
      </c>
      <c r="E855">
        <v>4</v>
      </c>
    </row>
    <row r="856" spans="1:5" x14ac:dyDescent="0.25">
      <c r="A856" t="s">
        <v>8218</v>
      </c>
      <c r="B856">
        <v>26</v>
      </c>
      <c r="D856" t="s">
        <v>8220</v>
      </c>
      <c r="E856">
        <v>3</v>
      </c>
    </row>
    <row r="857" spans="1:5" x14ac:dyDescent="0.25">
      <c r="A857" t="s">
        <v>8218</v>
      </c>
      <c r="B857">
        <v>45</v>
      </c>
      <c r="D857" t="s">
        <v>8220</v>
      </c>
      <c r="E857">
        <v>99</v>
      </c>
    </row>
    <row r="858" spans="1:5" x14ac:dyDescent="0.25">
      <c r="A858" t="s">
        <v>8218</v>
      </c>
      <c r="B858">
        <v>20</v>
      </c>
      <c r="D858" t="s">
        <v>8220</v>
      </c>
      <c r="E858">
        <v>3</v>
      </c>
    </row>
    <row r="859" spans="1:5" x14ac:dyDescent="0.25">
      <c r="A859" t="s">
        <v>8218</v>
      </c>
      <c r="B859">
        <v>47</v>
      </c>
      <c r="D859" t="s">
        <v>8220</v>
      </c>
      <c r="E859">
        <v>3</v>
      </c>
    </row>
    <row r="860" spans="1:5" x14ac:dyDescent="0.25">
      <c r="A860" t="s">
        <v>8218</v>
      </c>
      <c r="B860">
        <v>13</v>
      </c>
      <c r="D860" t="s">
        <v>8220</v>
      </c>
      <c r="E860">
        <v>22</v>
      </c>
    </row>
    <row r="861" spans="1:5" x14ac:dyDescent="0.25">
      <c r="A861" t="s">
        <v>8218</v>
      </c>
      <c r="B861">
        <v>183</v>
      </c>
      <c r="D861" t="s">
        <v>8220</v>
      </c>
      <c r="E861">
        <v>4</v>
      </c>
    </row>
    <row r="862" spans="1:5" x14ac:dyDescent="0.25">
      <c r="A862" t="s">
        <v>8218</v>
      </c>
      <c r="B862">
        <v>21</v>
      </c>
      <c r="D862" t="s">
        <v>8220</v>
      </c>
      <c r="E862">
        <v>534</v>
      </c>
    </row>
    <row r="863" spans="1:5" x14ac:dyDescent="0.25">
      <c r="A863" t="s">
        <v>8218</v>
      </c>
      <c r="B863">
        <v>42</v>
      </c>
      <c r="D863" t="s">
        <v>8220</v>
      </c>
      <c r="E863">
        <v>12</v>
      </c>
    </row>
    <row r="864" spans="1:5" x14ac:dyDescent="0.25">
      <c r="A864" t="s">
        <v>8218</v>
      </c>
      <c r="B864">
        <v>54</v>
      </c>
      <c r="D864" t="s">
        <v>8220</v>
      </c>
      <c r="E864">
        <v>56</v>
      </c>
    </row>
    <row r="865" spans="1:5" x14ac:dyDescent="0.25">
      <c r="A865" t="s">
        <v>8218</v>
      </c>
      <c r="B865">
        <v>38</v>
      </c>
      <c r="D865" t="s">
        <v>8220</v>
      </c>
      <c r="E865">
        <v>11</v>
      </c>
    </row>
    <row r="866" spans="1:5" x14ac:dyDescent="0.25">
      <c r="A866" t="s">
        <v>8218</v>
      </c>
      <c r="B866">
        <v>64</v>
      </c>
      <c r="D866" t="s">
        <v>8220</v>
      </c>
      <c r="E866">
        <v>0</v>
      </c>
    </row>
    <row r="867" spans="1:5" x14ac:dyDescent="0.25">
      <c r="A867" t="s">
        <v>8218</v>
      </c>
      <c r="B867">
        <v>13</v>
      </c>
      <c r="D867" t="s">
        <v>8220</v>
      </c>
      <c r="E867">
        <v>12</v>
      </c>
    </row>
    <row r="868" spans="1:5" x14ac:dyDescent="0.25">
      <c r="A868" t="s">
        <v>8218</v>
      </c>
      <c r="B868">
        <v>33</v>
      </c>
      <c r="D868" t="s">
        <v>8220</v>
      </c>
      <c r="E868">
        <v>5</v>
      </c>
    </row>
    <row r="869" spans="1:5" x14ac:dyDescent="0.25">
      <c r="A869" t="s">
        <v>8218</v>
      </c>
      <c r="B869">
        <v>52</v>
      </c>
      <c r="D869" t="s">
        <v>8220</v>
      </c>
      <c r="E869">
        <v>24</v>
      </c>
    </row>
    <row r="870" spans="1:5" x14ac:dyDescent="0.25">
      <c r="A870" t="s">
        <v>8218</v>
      </c>
      <c r="B870">
        <v>107</v>
      </c>
      <c r="D870" t="s">
        <v>8220</v>
      </c>
      <c r="E870">
        <v>89</v>
      </c>
    </row>
    <row r="871" spans="1:5" x14ac:dyDescent="0.25">
      <c r="A871" t="s">
        <v>8218</v>
      </c>
      <c r="B871">
        <v>11</v>
      </c>
      <c r="D871" t="s">
        <v>8220</v>
      </c>
      <c r="E871">
        <v>1</v>
      </c>
    </row>
    <row r="872" spans="1:5" x14ac:dyDescent="0.25">
      <c r="A872" t="s">
        <v>8218</v>
      </c>
      <c r="B872">
        <v>34</v>
      </c>
      <c r="D872" t="s">
        <v>8220</v>
      </c>
      <c r="E872">
        <v>55</v>
      </c>
    </row>
    <row r="873" spans="1:5" x14ac:dyDescent="0.25">
      <c r="A873" t="s">
        <v>8218</v>
      </c>
      <c r="B873">
        <v>75</v>
      </c>
      <c r="D873" t="s">
        <v>8220</v>
      </c>
      <c r="E873">
        <v>2</v>
      </c>
    </row>
    <row r="874" spans="1:5" x14ac:dyDescent="0.25">
      <c r="A874" t="s">
        <v>8218</v>
      </c>
      <c r="B874">
        <v>26</v>
      </c>
      <c r="D874" t="s">
        <v>8220</v>
      </c>
      <c r="E874">
        <v>0</v>
      </c>
    </row>
    <row r="875" spans="1:5" x14ac:dyDescent="0.25">
      <c r="A875" t="s">
        <v>8218</v>
      </c>
      <c r="B875">
        <v>50</v>
      </c>
      <c r="D875" t="s">
        <v>8220</v>
      </c>
      <c r="E875">
        <v>4</v>
      </c>
    </row>
    <row r="876" spans="1:5" x14ac:dyDescent="0.25">
      <c r="A876" t="s">
        <v>8218</v>
      </c>
      <c r="B876">
        <v>80</v>
      </c>
      <c r="D876" t="s">
        <v>8220</v>
      </c>
      <c r="E876">
        <v>6</v>
      </c>
    </row>
    <row r="877" spans="1:5" x14ac:dyDescent="0.25">
      <c r="A877" t="s">
        <v>8218</v>
      </c>
      <c r="B877">
        <v>110</v>
      </c>
      <c r="D877" t="s">
        <v>8220</v>
      </c>
      <c r="E877">
        <v>4</v>
      </c>
    </row>
    <row r="878" spans="1:5" x14ac:dyDescent="0.25">
      <c r="A878" t="s">
        <v>8218</v>
      </c>
      <c r="B878">
        <v>77</v>
      </c>
      <c r="D878" t="s">
        <v>8220</v>
      </c>
      <c r="E878">
        <v>4</v>
      </c>
    </row>
    <row r="879" spans="1:5" x14ac:dyDescent="0.25">
      <c r="A879" t="s">
        <v>8218</v>
      </c>
      <c r="B879">
        <v>50</v>
      </c>
      <c r="D879" t="s">
        <v>8220</v>
      </c>
      <c r="E879">
        <v>2</v>
      </c>
    </row>
    <row r="880" spans="1:5" x14ac:dyDescent="0.25">
      <c r="A880" t="s">
        <v>8218</v>
      </c>
      <c r="B880">
        <v>145</v>
      </c>
      <c r="D880" t="s">
        <v>8220</v>
      </c>
      <c r="E880">
        <v>5</v>
      </c>
    </row>
    <row r="881" spans="1:5" x14ac:dyDescent="0.25">
      <c r="A881" t="s">
        <v>8218</v>
      </c>
      <c r="B881">
        <v>29</v>
      </c>
      <c r="D881" t="s">
        <v>8220</v>
      </c>
      <c r="E881">
        <v>83</v>
      </c>
    </row>
    <row r="882" spans="1:5" x14ac:dyDescent="0.25">
      <c r="A882" t="s">
        <v>8218</v>
      </c>
      <c r="B882">
        <v>114</v>
      </c>
      <c r="D882" t="s">
        <v>8220</v>
      </c>
      <c r="E882">
        <v>57</v>
      </c>
    </row>
    <row r="883" spans="1:5" x14ac:dyDescent="0.25">
      <c r="A883" t="s">
        <v>8218</v>
      </c>
      <c r="B883">
        <v>96</v>
      </c>
      <c r="D883" t="s">
        <v>8220</v>
      </c>
      <c r="E883">
        <v>311</v>
      </c>
    </row>
    <row r="884" spans="1:5" x14ac:dyDescent="0.25">
      <c r="A884" t="s">
        <v>8218</v>
      </c>
      <c r="B884">
        <v>31</v>
      </c>
      <c r="D884" t="s">
        <v>8220</v>
      </c>
      <c r="E884">
        <v>2</v>
      </c>
    </row>
    <row r="885" spans="1:5" x14ac:dyDescent="0.25">
      <c r="A885" t="s">
        <v>8218</v>
      </c>
      <c r="B885">
        <v>4883</v>
      </c>
      <c r="D885" t="s">
        <v>8220</v>
      </c>
      <c r="E885">
        <v>16</v>
      </c>
    </row>
    <row r="886" spans="1:5" x14ac:dyDescent="0.25">
      <c r="A886" t="s">
        <v>8218</v>
      </c>
      <c r="B886">
        <v>95</v>
      </c>
      <c r="D886" t="s">
        <v>8220</v>
      </c>
      <c r="E886">
        <v>9</v>
      </c>
    </row>
    <row r="887" spans="1:5" x14ac:dyDescent="0.25">
      <c r="A887" t="s">
        <v>8218</v>
      </c>
      <c r="B887">
        <v>2478</v>
      </c>
      <c r="D887" t="s">
        <v>8220</v>
      </c>
      <c r="E887">
        <v>1</v>
      </c>
    </row>
    <row r="888" spans="1:5" x14ac:dyDescent="0.25">
      <c r="A888" t="s">
        <v>8218</v>
      </c>
      <c r="B888">
        <v>1789</v>
      </c>
      <c r="D888" t="s">
        <v>8220</v>
      </c>
      <c r="E888">
        <v>12</v>
      </c>
    </row>
    <row r="889" spans="1:5" x14ac:dyDescent="0.25">
      <c r="A889" t="s">
        <v>8218</v>
      </c>
      <c r="B889">
        <v>680</v>
      </c>
      <c r="D889" t="s">
        <v>8220</v>
      </c>
      <c r="E889">
        <v>0</v>
      </c>
    </row>
    <row r="890" spans="1:5" x14ac:dyDescent="0.25">
      <c r="A890" t="s">
        <v>8218</v>
      </c>
      <c r="B890">
        <v>70</v>
      </c>
      <c r="D890" t="s">
        <v>8220</v>
      </c>
      <c r="E890">
        <v>20</v>
      </c>
    </row>
    <row r="891" spans="1:5" x14ac:dyDescent="0.25">
      <c r="A891" t="s">
        <v>8218</v>
      </c>
      <c r="B891">
        <v>23</v>
      </c>
      <c r="D891" t="s">
        <v>8220</v>
      </c>
      <c r="E891">
        <v>16</v>
      </c>
    </row>
    <row r="892" spans="1:5" x14ac:dyDescent="0.25">
      <c r="A892" t="s">
        <v>8218</v>
      </c>
      <c r="B892">
        <v>4245</v>
      </c>
      <c r="D892" t="s">
        <v>8220</v>
      </c>
      <c r="E892">
        <v>33</v>
      </c>
    </row>
    <row r="893" spans="1:5" x14ac:dyDescent="0.25">
      <c r="A893" t="s">
        <v>8218</v>
      </c>
      <c r="B893">
        <v>943</v>
      </c>
      <c r="D893" t="s">
        <v>8220</v>
      </c>
      <c r="E893">
        <v>2</v>
      </c>
    </row>
    <row r="894" spans="1:5" x14ac:dyDescent="0.25">
      <c r="A894" t="s">
        <v>8218</v>
      </c>
      <c r="B894">
        <v>1876</v>
      </c>
      <c r="D894" t="s">
        <v>8220</v>
      </c>
      <c r="E894">
        <v>6</v>
      </c>
    </row>
    <row r="895" spans="1:5" x14ac:dyDescent="0.25">
      <c r="A895" t="s">
        <v>8218</v>
      </c>
      <c r="B895">
        <v>834</v>
      </c>
      <c r="D895" t="s">
        <v>8220</v>
      </c>
      <c r="E895">
        <v>0</v>
      </c>
    </row>
    <row r="896" spans="1:5" x14ac:dyDescent="0.25">
      <c r="A896" t="s">
        <v>8218</v>
      </c>
      <c r="B896">
        <v>682</v>
      </c>
      <c r="D896" t="s">
        <v>8220</v>
      </c>
      <c r="E896">
        <v>3</v>
      </c>
    </row>
    <row r="897" spans="1:5" x14ac:dyDescent="0.25">
      <c r="A897" t="s">
        <v>8218</v>
      </c>
      <c r="B897">
        <v>147</v>
      </c>
      <c r="D897" t="s">
        <v>8220</v>
      </c>
      <c r="E897">
        <v>0</v>
      </c>
    </row>
    <row r="898" spans="1:5" x14ac:dyDescent="0.25">
      <c r="A898" t="s">
        <v>8218</v>
      </c>
      <c r="B898">
        <v>415</v>
      </c>
      <c r="D898" t="s">
        <v>8220</v>
      </c>
      <c r="E898">
        <v>3</v>
      </c>
    </row>
    <row r="899" spans="1:5" x14ac:dyDescent="0.25">
      <c r="A899" t="s">
        <v>8218</v>
      </c>
      <c r="B899">
        <v>290</v>
      </c>
      <c r="D899" t="s">
        <v>8220</v>
      </c>
      <c r="E899">
        <v>13</v>
      </c>
    </row>
    <row r="900" spans="1:5" x14ac:dyDescent="0.25">
      <c r="A900" t="s">
        <v>8218</v>
      </c>
      <c r="B900">
        <v>365</v>
      </c>
      <c r="D900" t="s">
        <v>8220</v>
      </c>
      <c r="E900">
        <v>6</v>
      </c>
    </row>
    <row r="901" spans="1:5" x14ac:dyDescent="0.25">
      <c r="A901" t="s">
        <v>8218</v>
      </c>
      <c r="B901">
        <v>660</v>
      </c>
      <c r="D901" t="s">
        <v>8220</v>
      </c>
      <c r="E901">
        <v>1</v>
      </c>
    </row>
    <row r="902" spans="1:5" x14ac:dyDescent="0.25">
      <c r="A902" t="s">
        <v>8218</v>
      </c>
      <c r="B902">
        <v>1356</v>
      </c>
      <c r="D902" t="s">
        <v>8220</v>
      </c>
      <c r="E902">
        <v>0</v>
      </c>
    </row>
    <row r="903" spans="1:5" x14ac:dyDescent="0.25">
      <c r="A903" t="s">
        <v>8218</v>
      </c>
      <c r="B903">
        <v>424</v>
      </c>
      <c r="D903" t="s">
        <v>8220</v>
      </c>
      <c r="E903">
        <v>5</v>
      </c>
    </row>
    <row r="904" spans="1:5" x14ac:dyDescent="0.25">
      <c r="A904" t="s">
        <v>8218</v>
      </c>
      <c r="B904">
        <v>33</v>
      </c>
      <c r="D904" t="s">
        <v>8220</v>
      </c>
      <c r="E904">
        <v>0</v>
      </c>
    </row>
    <row r="905" spans="1:5" x14ac:dyDescent="0.25">
      <c r="A905" t="s">
        <v>8218</v>
      </c>
      <c r="B905">
        <v>1633</v>
      </c>
      <c r="D905" t="s">
        <v>8220</v>
      </c>
      <c r="E905">
        <v>36</v>
      </c>
    </row>
    <row r="906" spans="1:5" x14ac:dyDescent="0.25">
      <c r="A906" t="s">
        <v>8218</v>
      </c>
      <c r="B906">
        <v>306</v>
      </c>
      <c r="D906" t="s">
        <v>8220</v>
      </c>
      <c r="E906">
        <v>1</v>
      </c>
    </row>
    <row r="907" spans="1:5" x14ac:dyDescent="0.25">
      <c r="A907" t="s">
        <v>8218</v>
      </c>
      <c r="B907">
        <v>205</v>
      </c>
      <c r="D907" t="s">
        <v>8220</v>
      </c>
      <c r="E907">
        <v>1</v>
      </c>
    </row>
    <row r="908" spans="1:5" x14ac:dyDescent="0.25">
      <c r="A908" t="s">
        <v>8218</v>
      </c>
      <c r="B908">
        <v>1281</v>
      </c>
      <c r="D908" t="s">
        <v>8220</v>
      </c>
      <c r="E908">
        <v>1</v>
      </c>
    </row>
    <row r="909" spans="1:5" x14ac:dyDescent="0.25">
      <c r="A909" t="s">
        <v>8218</v>
      </c>
      <c r="B909">
        <v>103</v>
      </c>
      <c r="D909" t="s">
        <v>8220</v>
      </c>
      <c r="E909">
        <v>9</v>
      </c>
    </row>
    <row r="910" spans="1:5" x14ac:dyDescent="0.25">
      <c r="A910" t="s">
        <v>8218</v>
      </c>
      <c r="B910">
        <v>1513</v>
      </c>
      <c r="D910" t="s">
        <v>8220</v>
      </c>
      <c r="E910">
        <v>1</v>
      </c>
    </row>
    <row r="911" spans="1:5" x14ac:dyDescent="0.25">
      <c r="A911" t="s">
        <v>8218</v>
      </c>
      <c r="B911">
        <v>405</v>
      </c>
      <c r="D911" t="s">
        <v>8220</v>
      </c>
      <c r="E911">
        <v>0</v>
      </c>
    </row>
    <row r="912" spans="1:5" x14ac:dyDescent="0.25">
      <c r="A912" t="s">
        <v>8218</v>
      </c>
      <c r="B912">
        <v>510</v>
      </c>
      <c r="D912" t="s">
        <v>8220</v>
      </c>
      <c r="E912">
        <v>1</v>
      </c>
    </row>
    <row r="913" spans="1:5" x14ac:dyDescent="0.25">
      <c r="A913" t="s">
        <v>8218</v>
      </c>
      <c r="B913">
        <v>1887</v>
      </c>
      <c r="D913" t="s">
        <v>8220</v>
      </c>
      <c r="E913">
        <v>1</v>
      </c>
    </row>
    <row r="914" spans="1:5" x14ac:dyDescent="0.25">
      <c r="A914" t="s">
        <v>8218</v>
      </c>
      <c r="B914">
        <v>701</v>
      </c>
      <c r="D914" t="s">
        <v>8220</v>
      </c>
      <c r="E914">
        <v>4</v>
      </c>
    </row>
    <row r="915" spans="1:5" x14ac:dyDescent="0.25">
      <c r="A915" t="s">
        <v>8218</v>
      </c>
      <c r="B915">
        <v>3863</v>
      </c>
      <c r="D915" t="s">
        <v>8220</v>
      </c>
      <c r="E915">
        <v>2</v>
      </c>
    </row>
    <row r="916" spans="1:5" x14ac:dyDescent="0.25">
      <c r="A916" t="s">
        <v>8218</v>
      </c>
      <c r="B916">
        <v>238</v>
      </c>
      <c r="D916" t="s">
        <v>8220</v>
      </c>
      <c r="E916">
        <v>2</v>
      </c>
    </row>
    <row r="917" spans="1:5" x14ac:dyDescent="0.25">
      <c r="A917" t="s">
        <v>8218</v>
      </c>
      <c r="B917">
        <v>2051</v>
      </c>
      <c r="D917" t="s">
        <v>8220</v>
      </c>
      <c r="E917">
        <v>2</v>
      </c>
    </row>
    <row r="918" spans="1:5" x14ac:dyDescent="0.25">
      <c r="A918" t="s">
        <v>8218</v>
      </c>
      <c r="B918">
        <v>402</v>
      </c>
      <c r="D918" t="s">
        <v>8220</v>
      </c>
      <c r="E918">
        <v>0</v>
      </c>
    </row>
    <row r="919" spans="1:5" x14ac:dyDescent="0.25">
      <c r="A919" t="s">
        <v>8218</v>
      </c>
      <c r="B919">
        <v>253</v>
      </c>
      <c r="D919" t="s">
        <v>8220</v>
      </c>
      <c r="E919">
        <v>2</v>
      </c>
    </row>
    <row r="920" spans="1:5" x14ac:dyDescent="0.25">
      <c r="A920" t="s">
        <v>8218</v>
      </c>
      <c r="B920">
        <v>473</v>
      </c>
      <c r="D920" t="s">
        <v>8220</v>
      </c>
      <c r="E920">
        <v>4</v>
      </c>
    </row>
    <row r="921" spans="1:5" x14ac:dyDescent="0.25">
      <c r="A921" t="s">
        <v>8218</v>
      </c>
      <c r="B921">
        <v>821</v>
      </c>
      <c r="D921" t="s">
        <v>8220</v>
      </c>
      <c r="E921">
        <v>2</v>
      </c>
    </row>
    <row r="922" spans="1:5" x14ac:dyDescent="0.25">
      <c r="A922" t="s">
        <v>8218</v>
      </c>
      <c r="B922">
        <v>388</v>
      </c>
      <c r="D922" t="s">
        <v>8220</v>
      </c>
      <c r="E922">
        <v>0</v>
      </c>
    </row>
    <row r="923" spans="1:5" x14ac:dyDescent="0.25">
      <c r="A923" t="s">
        <v>8218</v>
      </c>
      <c r="B923">
        <v>813</v>
      </c>
      <c r="D923" t="s">
        <v>8220</v>
      </c>
      <c r="E923">
        <v>1</v>
      </c>
    </row>
    <row r="924" spans="1:5" x14ac:dyDescent="0.25">
      <c r="A924" t="s">
        <v>8218</v>
      </c>
      <c r="B924">
        <v>1945</v>
      </c>
      <c r="D924" t="s">
        <v>8220</v>
      </c>
      <c r="E924">
        <v>0</v>
      </c>
    </row>
    <row r="925" spans="1:5" x14ac:dyDescent="0.25">
      <c r="A925" t="s">
        <v>8218</v>
      </c>
      <c r="B925">
        <v>1637</v>
      </c>
      <c r="D925" t="s">
        <v>8220</v>
      </c>
      <c r="E925">
        <v>2</v>
      </c>
    </row>
    <row r="926" spans="1:5" x14ac:dyDescent="0.25">
      <c r="A926" t="s">
        <v>8218</v>
      </c>
      <c r="B926">
        <v>1375</v>
      </c>
      <c r="D926" t="s">
        <v>8220</v>
      </c>
      <c r="E926">
        <v>7</v>
      </c>
    </row>
    <row r="927" spans="1:5" x14ac:dyDescent="0.25">
      <c r="A927" t="s">
        <v>8218</v>
      </c>
      <c r="B927">
        <v>17</v>
      </c>
      <c r="D927" t="s">
        <v>8220</v>
      </c>
      <c r="E927">
        <v>5</v>
      </c>
    </row>
    <row r="928" spans="1:5" x14ac:dyDescent="0.25">
      <c r="A928" t="s">
        <v>8218</v>
      </c>
      <c r="B928">
        <v>354</v>
      </c>
      <c r="D928" t="s">
        <v>8220</v>
      </c>
      <c r="E928">
        <v>0</v>
      </c>
    </row>
    <row r="929" spans="1:5" x14ac:dyDescent="0.25">
      <c r="A929" t="s">
        <v>8218</v>
      </c>
      <c r="B929">
        <v>191</v>
      </c>
      <c r="D929" t="s">
        <v>8220</v>
      </c>
      <c r="E929">
        <v>0</v>
      </c>
    </row>
    <row r="930" spans="1:5" x14ac:dyDescent="0.25">
      <c r="A930" t="s">
        <v>8218</v>
      </c>
      <c r="B930">
        <v>303</v>
      </c>
      <c r="D930" t="s">
        <v>8220</v>
      </c>
      <c r="E930">
        <v>0</v>
      </c>
    </row>
    <row r="931" spans="1:5" x14ac:dyDescent="0.25">
      <c r="A931" t="s">
        <v>8218</v>
      </c>
      <c r="B931">
        <v>137</v>
      </c>
      <c r="D931" t="s">
        <v>8220</v>
      </c>
      <c r="E931">
        <v>2</v>
      </c>
    </row>
    <row r="932" spans="1:5" x14ac:dyDescent="0.25">
      <c r="A932" t="s">
        <v>8218</v>
      </c>
      <c r="B932">
        <v>41</v>
      </c>
      <c r="D932" t="s">
        <v>8220</v>
      </c>
      <c r="E932">
        <v>0</v>
      </c>
    </row>
    <row r="933" spans="1:5" x14ac:dyDescent="0.25">
      <c r="A933" t="s">
        <v>8218</v>
      </c>
      <c r="B933">
        <v>398</v>
      </c>
      <c r="D933" t="s">
        <v>8220</v>
      </c>
      <c r="E933">
        <v>0</v>
      </c>
    </row>
    <row r="934" spans="1:5" x14ac:dyDescent="0.25">
      <c r="A934" t="s">
        <v>8218</v>
      </c>
      <c r="B934">
        <v>1737</v>
      </c>
      <c r="D934" t="s">
        <v>8220</v>
      </c>
      <c r="E934">
        <v>28</v>
      </c>
    </row>
    <row r="935" spans="1:5" x14ac:dyDescent="0.25">
      <c r="A935" t="s">
        <v>8218</v>
      </c>
      <c r="B935">
        <v>971</v>
      </c>
      <c r="D935" t="s">
        <v>8220</v>
      </c>
      <c r="E935">
        <v>2</v>
      </c>
    </row>
    <row r="936" spans="1:5" x14ac:dyDescent="0.25">
      <c r="A936" t="s">
        <v>8218</v>
      </c>
      <c r="B936">
        <v>183</v>
      </c>
      <c r="D936" t="s">
        <v>8220</v>
      </c>
      <c r="E936">
        <v>0</v>
      </c>
    </row>
    <row r="937" spans="1:5" x14ac:dyDescent="0.25">
      <c r="A937" t="s">
        <v>8218</v>
      </c>
      <c r="B937">
        <v>4562</v>
      </c>
      <c r="D937" t="s">
        <v>8220</v>
      </c>
      <c r="E937">
        <v>0</v>
      </c>
    </row>
    <row r="938" spans="1:5" x14ac:dyDescent="0.25">
      <c r="A938" t="s">
        <v>8218</v>
      </c>
      <c r="B938">
        <v>26457</v>
      </c>
      <c r="D938" t="s">
        <v>8220</v>
      </c>
      <c r="E938">
        <v>0</v>
      </c>
    </row>
    <row r="939" spans="1:5" x14ac:dyDescent="0.25">
      <c r="A939" t="s">
        <v>8218</v>
      </c>
      <c r="B939">
        <v>162</v>
      </c>
      <c r="D939" t="s">
        <v>8220</v>
      </c>
      <c r="E939">
        <v>4</v>
      </c>
    </row>
    <row r="940" spans="1:5" x14ac:dyDescent="0.25">
      <c r="A940" t="s">
        <v>8218</v>
      </c>
      <c r="B940">
        <v>479</v>
      </c>
      <c r="D940" t="s">
        <v>8220</v>
      </c>
      <c r="E940">
        <v>12</v>
      </c>
    </row>
    <row r="941" spans="1:5" x14ac:dyDescent="0.25">
      <c r="A941" t="s">
        <v>8218</v>
      </c>
      <c r="B941">
        <v>426</v>
      </c>
      <c r="D941" t="s">
        <v>8220</v>
      </c>
      <c r="E941">
        <v>0</v>
      </c>
    </row>
    <row r="942" spans="1:5" x14ac:dyDescent="0.25">
      <c r="A942" t="s">
        <v>8218</v>
      </c>
      <c r="B942">
        <v>450</v>
      </c>
      <c r="D942" t="s">
        <v>8220</v>
      </c>
      <c r="E942">
        <v>33</v>
      </c>
    </row>
    <row r="943" spans="1:5" x14ac:dyDescent="0.25">
      <c r="A943" t="s">
        <v>8218</v>
      </c>
      <c r="B943">
        <v>1780</v>
      </c>
      <c r="D943" t="s">
        <v>8220</v>
      </c>
      <c r="E943">
        <v>0</v>
      </c>
    </row>
    <row r="944" spans="1:5" x14ac:dyDescent="0.25">
      <c r="A944" t="s">
        <v>8218</v>
      </c>
      <c r="B944">
        <v>122</v>
      </c>
      <c r="D944" t="s">
        <v>8220</v>
      </c>
      <c r="E944">
        <v>4</v>
      </c>
    </row>
    <row r="945" spans="1:5" x14ac:dyDescent="0.25">
      <c r="A945" t="s">
        <v>8218</v>
      </c>
      <c r="B945">
        <v>95</v>
      </c>
      <c r="D945" t="s">
        <v>8220</v>
      </c>
      <c r="E945">
        <v>0</v>
      </c>
    </row>
    <row r="946" spans="1:5" x14ac:dyDescent="0.25">
      <c r="A946" t="s">
        <v>8218</v>
      </c>
      <c r="B946">
        <v>325</v>
      </c>
      <c r="D946" t="s">
        <v>8220</v>
      </c>
      <c r="E946">
        <v>11</v>
      </c>
    </row>
    <row r="947" spans="1:5" x14ac:dyDescent="0.25">
      <c r="A947" t="s">
        <v>8218</v>
      </c>
      <c r="B947">
        <v>353</v>
      </c>
      <c r="D947" t="s">
        <v>8220</v>
      </c>
      <c r="E947">
        <v>1</v>
      </c>
    </row>
    <row r="948" spans="1:5" x14ac:dyDescent="0.25">
      <c r="A948" t="s">
        <v>8218</v>
      </c>
      <c r="B948">
        <v>105</v>
      </c>
      <c r="D948" t="s">
        <v>8220</v>
      </c>
      <c r="E948">
        <v>5</v>
      </c>
    </row>
    <row r="949" spans="1:5" x14ac:dyDescent="0.25">
      <c r="A949" t="s">
        <v>8218</v>
      </c>
      <c r="B949">
        <v>729</v>
      </c>
      <c r="D949" t="s">
        <v>8220</v>
      </c>
      <c r="E949">
        <v>0</v>
      </c>
    </row>
    <row r="950" spans="1:5" x14ac:dyDescent="0.25">
      <c r="A950" t="s">
        <v>8218</v>
      </c>
      <c r="B950">
        <v>454</v>
      </c>
      <c r="D950" t="s">
        <v>8220</v>
      </c>
      <c r="E950">
        <v>1</v>
      </c>
    </row>
    <row r="951" spans="1:5" x14ac:dyDescent="0.25">
      <c r="A951" t="s">
        <v>8218</v>
      </c>
      <c r="B951">
        <v>539</v>
      </c>
      <c r="D951" t="s">
        <v>8220</v>
      </c>
      <c r="E951">
        <v>1</v>
      </c>
    </row>
    <row r="952" spans="1:5" x14ac:dyDescent="0.25">
      <c r="A952" t="s">
        <v>8218</v>
      </c>
      <c r="B952">
        <v>79</v>
      </c>
      <c r="D952" t="s">
        <v>8220</v>
      </c>
      <c r="E952">
        <v>6</v>
      </c>
    </row>
    <row r="953" spans="1:5" x14ac:dyDescent="0.25">
      <c r="A953" t="s">
        <v>8218</v>
      </c>
      <c r="B953">
        <v>94</v>
      </c>
      <c r="D953" t="s">
        <v>8220</v>
      </c>
      <c r="E953">
        <v>8</v>
      </c>
    </row>
    <row r="954" spans="1:5" x14ac:dyDescent="0.25">
      <c r="A954" t="s">
        <v>8218</v>
      </c>
      <c r="B954">
        <v>625</v>
      </c>
      <c r="D954" t="s">
        <v>8220</v>
      </c>
      <c r="E954">
        <v>1</v>
      </c>
    </row>
    <row r="955" spans="1:5" x14ac:dyDescent="0.25">
      <c r="A955" t="s">
        <v>8218</v>
      </c>
      <c r="B955">
        <v>508</v>
      </c>
      <c r="D955" t="s">
        <v>8220</v>
      </c>
      <c r="E955">
        <v>0</v>
      </c>
    </row>
    <row r="956" spans="1:5" x14ac:dyDescent="0.25">
      <c r="A956" t="s">
        <v>8218</v>
      </c>
      <c r="B956">
        <v>531</v>
      </c>
      <c r="D956" t="s">
        <v>8220</v>
      </c>
      <c r="E956">
        <v>2</v>
      </c>
    </row>
    <row r="957" spans="1:5" x14ac:dyDescent="0.25">
      <c r="A957" t="s">
        <v>8218</v>
      </c>
      <c r="B957">
        <v>158</v>
      </c>
      <c r="D957" t="s">
        <v>8220</v>
      </c>
      <c r="E957">
        <v>1</v>
      </c>
    </row>
    <row r="958" spans="1:5" x14ac:dyDescent="0.25">
      <c r="A958" t="s">
        <v>8218</v>
      </c>
      <c r="B958">
        <v>508</v>
      </c>
      <c r="D958" t="s">
        <v>8220</v>
      </c>
      <c r="E958">
        <v>0</v>
      </c>
    </row>
    <row r="959" spans="1:5" x14ac:dyDescent="0.25">
      <c r="A959" t="s">
        <v>8218</v>
      </c>
      <c r="B959">
        <v>644</v>
      </c>
      <c r="D959" t="s">
        <v>8220</v>
      </c>
      <c r="E959">
        <v>1</v>
      </c>
    </row>
    <row r="960" spans="1:5" x14ac:dyDescent="0.25">
      <c r="A960" t="s">
        <v>8218</v>
      </c>
      <c r="B960">
        <v>848</v>
      </c>
      <c r="D960" t="s">
        <v>8220</v>
      </c>
      <c r="E960">
        <v>19</v>
      </c>
    </row>
    <row r="961" spans="1:5" x14ac:dyDescent="0.25">
      <c r="A961" t="s">
        <v>8218</v>
      </c>
      <c r="B961">
        <v>429</v>
      </c>
      <c r="D961" t="s">
        <v>8220</v>
      </c>
      <c r="E961">
        <v>27</v>
      </c>
    </row>
    <row r="962" spans="1:5" x14ac:dyDescent="0.25">
      <c r="A962" t="s">
        <v>8218</v>
      </c>
      <c r="B962">
        <v>204</v>
      </c>
      <c r="D962" t="s">
        <v>8220</v>
      </c>
      <c r="E962">
        <v>7</v>
      </c>
    </row>
    <row r="963" spans="1:5" x14ac:dyDescent="0.25">
      <c r="A963" t="s">
        <v>8218</v>
      </c>
      <c r="B963">
        <v>379</v>
      </c>
      <c r="D963" t="s">
        <v>8220</v>
      </c>
      <c r="E963">
        <v>14</v>
      </c>
    </row>
    <row r="964" spans="1:5" x14ac:dyDescent="0.25">
      <c r="A964" t="s">
        <v>8218</v>
      </c>
      <c r="B964">
        <v>271</v>
      </c>
      <c r="D964" t="s">
        <v>8220</v>
      </c>
      <c r="E964">
        <v>5</v>
      </c>
    </row>
    <row r="965" spans="1:5" x14ac:dyDescent="0.25">
      <c r="A965" t="s">
        <v>8218</v>
      </c>
      <c r="B965">
        <v>120</v>
      </c>
      <c r="D965" t="s">
        <v>8220</v>
      </c>
      <c r="E965">
        <v>30</v>
      </c>
    </row>
    <row r="966" spans="1:5" x14ac:dyDescent="0.25">
      <c r="A966" t="s">
        <v>8218</v>
      </c>
      <c r="B966">
        <v>140</v>
      </c>
      <c r="D966" t="s">
        <v>8220</v>
      </c>
      <c r="E966">
        <v>1</v>
      </c>
    </row>
    <row r="967" spans="1:5" x14ac:dyDescent="0.25">
      <c r="A967" t="s">
        <v>8218</v>
      </c>
      <c r="B967">
        <v>193</v>
      </c>
      <c r="D967" t="s">
        <v>8220</v>
      </c>
      <c r="E967">
        <v>0</v>
      </c>
    </row>
    <row r="968" spans="1:5" x14ac:dyDescent="0.25">
      <c r="A968" t="s">
        <v>8218</v>
      </c>
      <c r="B968">
        <v>180</v>
      </c>
      <c r="D968" t="s">
        <v>8220</v>
      </c>
      <c r="E968">
        <v>60</v>
      </c>
    </row>
    <row r="969" spans="1:5" x14ac:dyDescent="0.25">
      <c r="A969" t="s">
        <v>8218</v>
      </c>
      <c r="B969">
        <v>263</v>
      </c>
      <c r="D969" t="s">
        <v>8220</v>
      </c>
      <c r="E969">
        <v>84</v>
      </c>
    </row>
    <row r="970" spans="1:5" x14ac:dyDescent="0.25">
      <c r="A970" t="s">
        <v>8218</v>
      </c>
      <c r="B970">
        <v>217</v>
      </c>
      <c r="D970" t="s">
        <v>8220</v>
      </c>
      <c r="E970">
        <v>47</v>
      </c>
    </row>
    <row r="971" spans="1:5" x14ac:dyDescent="0.25">
      <c r="A971" t="s">
        <v>8218</v>
      </c>
      <c r="B971">
        <v>443</v>
      </c>
      <c r="D971" t="s">
        <v>8220</v>
      </c>
      <c r="E971">
        <v>66</v>
      </c>
    </row>
    <row r="972" spans="1:5" x14ac:dyDescent="0.25">
      <c r="A972" t="s">
        <v>8218</v>
      </c>
      <c r="B972">
        <v>1373</v>
      </c>
      <c r="D972" t="s">
        <v>8220</v>
      </c>
      <c r="E972">
        <v>171</v>
      </c>
    </row>
    <row r="973" spans="1:5" x14ac:dyDescent="0.25">
      <c r="A973" t="s">
        <v>8218</v>
      </c>
      <c r="B973">
        <v>742</v>
      </c>
      <c r="D973" t="s">
        <v>8220</v>
      </c>
      <c r="E973">
        <v>29</v>
      </c>
    </row>
    <row r="974" spans="1:5" x14ac:dyDescent="0.25">
      <c r="A974" t="s">
        <v>8218</v>
      </c>
      <c r="B974">
        <v>170</v>
      </c>
      <c r="D974" t="s">
        <v>8220</v>
      </c>
      <c r="E974">
        <v>9</v>
      </c>
    </row>
    <row r="975" spans="1:5" x14ac:dyDescent="0.25">
      <c r="A975" t="s">
        <v>8218</v>
      </c>
      <c r="B975">
        <v>242</v>
      </c>
      <c r="D975" t="s">
        <v>8220</v>
      </c>
      <c r="E975">
        <v>27</v>
      </c>
    </row>
    <row r="976" spans="1:5" x14ac:dyDescent="0.25">
      <c r="A976" t="s">
        <v>8218</v>
      </c>
      <c r="B976">
        <v>541</v>
      </c>
      <c r="D976" t="s">
        <v>8220</v>
      </c>
      <c r="E976">
        <v>2</v>
      </c>
    </row>
    <row r="977" spans="1:5" x14ac:dyDescent="0.25">
      <c r="A977" t="s">
        <v>8218</v>
      </c>
      <c r="B977">
        <v>121</v>
      </c>
      <c r="D977" t="s">
        <v>8220</v>
      </c>
      <c r="E977">
        <v>3</v>
      </c>
    </row>
    <row r="978" spans="1:5" x14ac:dyDescent="0.25">
      <c r="A978" t="s">
        <v>8218</v>
      </c>
      <c r="B978">
        <v>621</v>
      </c>
      <c r="D978" t="s">
        <v>8220</v>
      </c>
      <c r="E978">
        <v>4</v>
      </c>
    </row>
    <row r="979" spans="1:5" x14ac:dyDescent="0.25">
      <c r="A979" t="s">
        <v>8218</v>
      </c>
      <c r="B979">
        <v>101</v>
      </c>
      <c r="D979" t="s">
        <v>8220</v>
      </c>
      <c r="E979">
        <v>2</v>
      </c>
    </row>
    <row r="980" spans="1:5" x14ac:dyDescent="0.25">
      <c r="A980" t="s">
        <v>8218</v>
      </c>
      <c r="B980">
        <v>554</v>
      </c>
      <c r="D980" t="s">
        <v>8220</v>
      </c>
      <c r="E980">
        <v>20</v>
      </c>
    </row>
    <row r="981" spans="1:5" x14ac:dyDescent="0.25">
      <c r="A981" t="s">
        <v>8218</v>
      </c>
      <c r="B981">
        <v>666</v>
      </c>
      <c r="D981" t="s">
        <v>8220</v>
      </c>
      <c r="E981">
        <v>3</v>
      </c>
    </row>
    <row r="982" spans="1:5" x14ac:dyDescent="0.25">
      <c r="A982" t="s">
        <v>8218</v>
      </c>
      <c r="B982">
        <v>410</v>
      </c>
      <c r="D982" t="s">
        <v>8220</v>
      </c>
      <c r="E982">
        <v>4</v>
      </c>
    </row>
    <row r="983" spans="1:5" x14ac:dyDescent="0.25">
      <c r="A983" t="s">
        <v>8218</v>
      </c>
      <c r="B983">
        <v>375</v>
      </c>
      <c r="D983" t="s">
        <v>8220</v>
      </c>
      <c r="E983">
        <v>1</v>
      </c>
    </row>
    <row r="984" spans="1:5" x14ac:dyDescent="0.25">
      <c r="A984" t="s">
        <v>8218</v>
      </c>
      <c r="B984">
        <v>1364</v>
      </c>
      <c r="D984" t="s">
        <v>8220</v>
      </c>
      <c r="E984">
        <v>0</v>
      </c>
    </row>
    <row r="985" spans="1:5" x14ac:dyDescent="0.25">
      <c r="A985" t="s">
        <v>8218</v>
      </c>
      <c r="B985">
        <v>35</v>
      </c>
      <c r="D985" t="s">
        <v>8220</v>
      </c>
      <c r="E985">
        <v>0</v>
      </c>
    </row>
    <row r="986" spans="1:5" x14ac:dyDescent="0.25">
      <c r="A986" t="s">
        <v>8218</v>
      </c>
      <c r="B986">
        <v>203</v>
      </c>
      <c r="D986" t="s">
        <v>8220</v>
      </c>
      <c r="E986">
        <v>14</v>
      </c>
    </row>
    <row r="987" spans="1:5" x14ac:dyDescent="0.25">
      <c r="A987" t="s">
        <v>8218</v>
      </c>
      <c r="B987">
        <v>49</v>
      </c>
      <c r="D987" t="s">
        <v>8220</v>
      </c>
      <c r="E987">
        <v>1</v>
      </c>
    </row>
    <row r="988" spans="1:5" x14ac:dyDescent="0.25">
      <c r="A988" t="s">
        <v>8218</v>
      </c>
      <c r="B988">
        <v>5812</v>
      </c>
      <c r="D988" t="s">
        <v>8220</v>
      </c>
      <c r="E988">
        <v>118</v>
      </c>
    </row>
    <row r="989" spans="1:5" x14ac:dyDescent="0.25">
      <c r="A989" t="s">
        <v>8218</v>
      </c>
      <c r="B989">
        <v>1556</v>
      </c>
      <c r="D989" t="s">
        <v>8220</v>
      </c>
      <c r="E989">
        <v>2</v>
      </c>
    </row>
    <row r="990" spans="1:5" x14ac:dyDescent="0.25">
      <c r="A990" t="s">
        <v>8218</v>
      </c>
      <c r="B990">
        <v>65</v>
      </c>
      <c r="D990" t="s">
        <v>8220</v>
      </c>
      <c r="E990">
        <v>1</v>
      </c>
    </row>
    <row r="991" spans="1:5" x14ac:dyDescent="0.25">
      <c r="A991" t="s">
        <v>8218</v>
      </c>
      <c r="B991">
        <v>10</v>
      </c>
      <c r="D991" t="s">
        <v>8220</v>
      </c>
      <c r="E991">
        <v>3</v>
      </c>
    </row>
    <row r="992" spans="1:5" x14ac:dyDescent="0.25">
      <c r="A992" t="s">
        <v>8218</v>
      </c>
      <c r="B992">
        <v>76</v>
      </c>
      <c r="D992" t="s">
        <v>8220</v>
      </c>
      <c r="E992">
        <v>1</v>
      </c>
    </row>
    <row r="993" spans="1:5" x14ac:dyDescent="0.25">
      <c r="A993" t="s">
        <v>8218</v>
      </c>
      <c r="B993">
        <v>263</v>
      </c>
      <c r="D993" t="s">
        <v>8220</v>
      </c>
      <c r="E993">
        <v>3</v>
      </c>
    </row>
    <row r="994" spans="1:5" x14ac:dyDescent="0.25">
      <c r="A994" t="s">
        <v>8218</v>
      </c>
      <c r="B994">
        <v>1530</v>
      </c>
      <c r="D994" t="s">
        <v>8220</v>
      </c>
      <c r="E994">
        <v>38</v>
      </c>
    </row>
    <row r="995" spans="1:5" x14ac:dyDescent="0.25">
      <c r="A995" t="s">
        <v>8218</v>
      </c>
      <c r="B995">
        <v>278</v>
      </c>
      <c r="D995" t="s">
        <v>8220</v>
      </c>
      <c r="E995">
        <v>52</v>
      </c>
    </row>
    <row r="996" spans="1:5" x14ac:dyDescent="0.25">
      <c r="A996" t="s">
        <v>8218</v>
      </c>
      <c r="B996">
        <v>350</v>
      </c>
      <c r="D996" t="s">
        <v>8220</v>
      </c>
      <c r="E996">
        <v>2</v>
      </c>
    </row>
    <row r="997" spans="1:5" x14ac:dyDescent="0.25">
      <c r="A997" t="s">
        <v>8218</v>
      </c>
      <c r="B997">
        <v>470</v>
      </c>
      <c r="D997" t="s">
        <v>8220</v>
      </c>
      <c r="E997">
        <v>0</v>
      </c>
    </row>
    <row r="998" spans="1:5" x14ac:dyDescent="0.25">
      <c r="A998" t="s">
        <v>8218</v>
      </c>
      <c r="B998">
        <v>3</v>
      </c>
      <c r="D998" t="s">
        <v>8220</v>
      </c>
      <c r="E998">
        <v>4</v>
      </c>
    </row>
    <row r="999" spans="1:5" x14ac:dyDescent="0.25">
      <c r="A999" t="s">
        <v>8218</v>
      </c>
      <c r="B999">
        <v>8200</v>
      </c>
      <c r="D999" t="s">
        <v>8220</v>
      </c>
      <c r="E999">
        <v>4</v>
      </c>
    </row>
    <row r="1000" spans="1:5" x14ac:dyDescent="0.25">
      <c r="A1000" t="s">
        <v>8218</v>
      </c>
      <c r="B1000">
        <v>8359</v>
      </c>
      <c r="D1000" t="s">
        <v>8220</v>
      </c>
      <c r="E1000">
        <v>18</v>
      </c>
    </row>
    <row r="1001" spans="1:5" x14ac:dyDescent="0.25">
      <c r="A1001" t="s">
        <v>8218</v>
      </c>
      <c r="B1001">
        <v>188</v>
      </c>
      <c r="D1001" t="s">
        <v>8220</v>
      </c>
      <c r="E1001">
        <v>0</v>
      </c>
    </row>
    <row r="1002" spans="1:5" x14ac:dyDescent="0.25">
      <c r="A1002" t="s">
        <v>8218</v>
      </c>
      <c r="B1002">
        <v>48</v>
      </c>
      <c r="D1002" t="s">
        <v>8220</v>
      </c>
      <c r="E1002">
        <v>22</v>
      </c>
    </row>
    <row r="1003" spans="1:5" x14ac:dyDescent="0.25">
      <c r="A1003" t="s">
        <v>8218</v>
      </c>
      <c r="B1003">
        <v>607</v>
      </c>
      <c r="D1003" t="s">
        <v>8220</v>
      </c>
      <c r="E1003">
        <v>49</v>
      </c>
    </row>
    <row r="1004" spans="1:5" x14ac:dyDescent="0.25">
      <c r="A1004" t="s">
        <v>8218</v>
      </c>
      <c r="B1004">
        <v>50</v>
      </c>
      <c r="D1004" t="s">
        <v>8220</v>
      </c>
      <c r="E1004">
        <v>19</v>
      </c>
    </row>
    <row r="1005" spans="1:5" x14ac:dyDescent="0.25">
      <c r="A1005" t="s">
        <v>8218</v>
      </c>
      <c r="B1005">
        <v>55</v>
      </c>
      <c r="D1005" t="s">
        <v>8220</v>
      </c>
      <c r="E1005">
        <v>4</v>
      </c>
    </row>
    <row r="1006" spans="1:5" x14ac:dyDescent="0.25">
      <c r="A1006" t="s">
        <v>8218</v>
      </c>
      <c r="B1006">
        <v>38</v>
      </c>
      <c r="D1006" t="s">
        <v>8220</v>
      </c>
      <c r="E1006">
        <v>4</v>
      </c>
    </row>
    <row r="1007" spans="1:5" x14ac:dyDescent="0.25">
      <c r="A1007" t="s">
        <v>8218</v>
      </c>
      <c r="B1007">
        <v>25</v>
      </c>
      <c r="D1007" t="s">
        <v>8220</v>
      </c>
      <c r="E1007">
        <v>2</v>
      </c>
    </row>
    <row r="1008" spans="1:5" x14ac:dyDescent="0.25">
      <c r="A1008" t="s">
        <v>8218</v>
      </c>
      <c r="B1008">
        <v>46</v>
      </c>
      <c r="D1008" t="s">
        <v>8220</v>
      </c>
      <c r="E1008">
        <v>0</v>
      </c>
    </row>
    <row r="1009" spans="1:5" x14ac:dyDescent="0.25">
      <c r="A1009" t="s">
        <v>8218</v>
      </c>
      <c r="B1009">
        <v>83</v>
      </c>
      <c r="D1009" t="s">
        <v>8220</v>
      </c>
      <c r="E1009">
        <v>0</v>
      </c>
    </row>
    <row r="1010" spans="1:5" x14ac:dyDescent="0.25">
      <c r="A1010" t="s">
        <v>8218</v>
      </c>
      <c r="B1010">
        <v>35</v>
      </c>
      <c r="D1010" t="s">
        <v>8220</v>
      </c>
      <c r="E1010">
        <v>14</v>
      </c>
    </row>
    <row r="1011" spans="1:5" x14ac:dyDescent="0.25">
      <c r="A1011" t="s">
        <v>8218</v>
      </c>
      <c r="B1011">
        <v>25</v>
      </c>
      <c r="D1011" t="s">
        <v>8220</v>
      </c>
      <c r="E1011">
        <v>8</v>
      </c>
    </row>
    <row r="1012" spans="1:5" x14ac:dyDescent="0.25">
      <c r="A1012" t="s">
        <v>8218</v>
      </c>
      <c r="B1012">
        <v>75</v>
      </c>
      <c r="D1012" t="s">
        <v>8220</v>
      </c>
      <c r="E1012">
        <v>0</v>
      </c>
    </row>
    <row r="1013" spans="1:5" x14ac:dyDescent="0.25">
      <c r="A1013" t="s">
        <v>8218</v>
      </c>
      <c r="B1013">
        <v>62</v>
      </c>
      <c r="D1013" t="s">
        <v>8220</v>
      </c>
      <c r="E1013">
        <v>15</v>
      </c>
    </row>
    <row r="1014" spans="1:5" x14ac:dyDescent="0.25">
      <c r="A1014" t="s">
        <v>8218</v>
      </c>
      <c r="B1014">
        <v>160</v>
      </c>
      <c r="D1014" t="s">
        <v>8220</v>
      </c>
      <c r="E1014">
        <v>33</v>
      </c>
    </row>
    <row r="1015" spans="1:5" x14ac:dyDescent="0.25">
      <c r="A1015" t="s">
        <v>8218</v>
      </c>
      <c r="B1015">
        <v>246</v>
      </c>
      <c r="D1015" t="s">
        <v>8220</v>
      </c>
      <c r="E1015">
        <v>2</v>
      </c>
    </row>
    <row r="1016" spans="1:5" x14ac:dyDescent="0.25">
      <c r="A1016" t="s">
        <v>8218</v>
      </c>
      <c r="B1016">
        <v>55</v>
      </c>
      <c r="D1016" t="s">
        <v>8220</v>
      </c>
      <c r="E1016">
        <v>6</v>
      </c>
    </row>
    <row r="1017" spans="1:5" x14ac:dyDescent="0.25">
      <c r="A1017" t="s">
        <v>8218</v>
      </c>
      <c r="B1017">
        <v>23</v>
      </c>
      <c r="D1017" t="s">
        <v>8220</v>
      </c>
      <c r="E1017">
        <v>2</v>
      </c>
    </row>
    <row r="1018" spans="1:5" x14ac:dyDescent="0.25">
      <c r="A1018" t="s">
        <v>8218</v>
      </c>
      <c r="B1018">
        <v>72</v>
      </c>
      <c r="D1018" t="s">
        <v>8220</v>
      </c>
      <c r="E1018">
        <v>0</v>
      </c>
    </row>
    <row r="1019" spans="1:5" x14ac:dyDescent="0.25">
      <c r="A1019" t="s">
        <v>8218</v>
      </c>
      <c r="B1019">
        <v>22</v>
      </c>
      <c r="D1019" t="s">
        <v>8220</v>
      </c>
      <c r="E1019">
        <v>4</v>
      </c>
    </row>
    <row r="1020" spans="1:5" x14ac:dyDescent="0.25">
      <c r="A1020" t="s">
        <v>8218</v>
      </c>
      <c r="B1020">
        <v>14</v>
      </c>
      <c r="D1020" t="s">
        <v>8220</v>
      </c>
      <c r="E1020">
        <v>1</v>
      </c>
    </row>
    <row r="1021" spans="1:5" x14ac:dyDescent="0.25">
      <c r="A1021" t="s">
        <v>8218</v>
      </c>
      <c r="B1021">
        <v>38</v>
      </c>
      <c r="D1021" t="s">
        <v>8220</v>
      </c>
      <c r="E1021">
        <v>3</v>
      </c>
    </row>
    <row r="1022" spans="1:5" x14ac:dyDescent="0.25">
      <c r="A1022" t="s">
        <v>8218</v>
      </c>
      <c r="B1022">
        <v>32</v>
      </c>
      <c r="D1022" t="s">
        <v>8220</v>
      </c>
      <c r="E1022">
        <v>4</v>
      </c>
    </row>
    <row r="1023" spans="1:5" x14ac:dyDescent="0.25">
      <c r="A1023" t="s">
        <v>8218</v>
      </c>
      <c r="B1023">
        <v>63</v>
      </c>
      <c r="D1023" t="s">
        <v>8220</v>
      </c>
      <c r="E1023">
        <v>0</v>
      </c>
    </row>
    <row r="1024" spans="1:5" x14ac:dyDescent="0.25">
      <c r="A1024" t="s">
        <v>8218</v>
      </c>
      <c r="B1024">
        <v>27</v>
      </c>
      <c r="D1024" t="s">
        <v>8220</v>
      </c>
      <c r="E1024">
        <v>4</v>
      </c>
    </row>
    <row r="1025" spans="1:5" x14ac:dyDescent="0.25">
      <c r="A1025" t="s">
        <v>8218</v>
      </c>
      <c r="B1025">
        <v>44</v>
      </c>
      <c r="D1025" t="s">
        <v>8220</v>
      </c>
      <c r="E1025">
        <v>3</v>
      </c>
    </row>
    <row r="1026" spans="1:5" x14ac:dyDescent="0.25">
      <c r="A1026" t="s">
        <v>8218</v>
      </c>
      <c r="B1026">
        <v>38</v>
      </c>
      <c r="D1026" t="s">
        <v>8220</v>
      </c>
      <c r="E1026">
        <v>34</v>
      </c>
    </row>
    <row r="1027" spans="1:5" x14ac:dyDescent="0.25">
      <c r="A1027" t="s">
        <v>8218</v>
      </c>
      <c r="B1027">
        <v>115</v>
      </c>
      <c r="D1027" t="s">
        <v>8220</v>
      </c>
      <c r="E1027">
        <v>2</v>
      </c>
    </row>
    <row r="1028" spans="1:5" x14ac:dyDescent="0.25">
      <c r="A1028" t="s">
        <v>8218</v>
      </c>
      <c r="B1028">
        <v>37</v>
      </c>
      <c r="D1028" t="s">
        <v>8220</v>
      </c>
      <c r="E1028">
        <v>33</v>
      </c>
    </row>
    <row r="1029" spans="1:5" x14ac:dyDescent="0.25">
      <c r="A1029" t="s">
        <v>8218</v>
      </c>
      <c r="B1029">
        <v>99</v>
      </c>
      <c r="D1029" t="s">
        <v>8220</v>
      </c>
      <c r="E1029">
        <v>0</v>
      </c>
    </row>
    <row r="1030" spans="1:5" x14ac:dyDescent="0.25">
      <c r="A1030" t="s">
        <v>8218</v>
      </c>
      <c r="B1030">
        <v>44</v>
      </c>
      <c r="D1030" t="s">
        <v>8220</v>
      </c>
      <c r="E1030">
        <v>0</v>
      </c>
    </row>
    <row r="1031" spans="1:5" x14ac:dyDescent="0.25">
      <c r="A1031" t="s">
        <v>8218</v>
      </c>
      <c r="B1031">
        <v>58</v>
      </c>
      <c r="D1031" t="s">
        <v>8220</v>
      </c>
      <c r="E1031">
        <v>1</v>
      </c>
    </row>
    <row r="1032" spans="1:5" x14ac:dyDescent="0.25">
      <c r="A1032" t="s">
        <v>8218</v>
      </c>
      <c r="B1032">
        <v>191</v>
      </c>
      <c r="D1032" t="s">
        <v>8220</v>
      </c>
      <c r="E1032">
        <v>13</v>
      </c>
    </row>
    <row r="1033" spans="1:5" x14ac:dyDescent="0.25">
      <c r="A1033" t="s">
        <v>8218</v>
      </c>
      <c r="B1033">
        <v>40</v>
      </c>
      <c r="D1033" t="s">
        <v>8220</v>
      </c>
      <c r="E1033">
        <v>2</v>
      </c>
    </row>
    <row r="1034" spans="1:5" x14ac:dyDescent="0.25">
      <c r="A1034" t="s">
        <v>8218</v>
      </c>
      <c r="B1034">
        <v>38</v>
      </c>
      <c r="D1034" t="s">
        <v>8220</v>
      </c>
      <c r="E1034">
        <v>36</v>
      </c>
    </row>
    <row r="1035" spans="1:5" x14ac:dyDescent="0.25">
      <c r="A1035" t="s">
        <v>8218</v>
      </c>
      <c r="B1035">
        <v>39</v>
      </c>
      <c r="D1035" t="s">
        <v>8220</v>
      </c>
      <c r="E1035">
        <v>1</v>
      </c>
    </row>
    <row r="1036" spans="1:5" x14ac:dyDescent="0.25">
      <c r="A1036" t="s">
        <v>8218</v>
      </c>
      <c r="B1036">
        <v>11</v>
      </c>
      <c r="D1036" t="s">
        <v>8220</v>
      </c>
      <c r="E1036">
        <v>15</v>
      </c>
    </row>
    <row r="1037" spans="1:5" x14ac:dyDescent="0.25">
      <c r="A1037" t="s">
        <v>8218</v>
      </c>
      <c r="B1037">
        <v>107</v>
      </c>
      <c r="D1037" t="s">
        <v>8220</v>
      </c>
      <c r="E1037">
        <v>1</v>
      </c>
    </row>
    <row r="1038" spans="1:5" x14ac:dyDescent="0.25">
      <c r="A1038" t="s">
        <v>8218</v>
      </c>
      <c r="B1038">
        <v>147</v>
      </c>
      <c r="D1038" t="s">
        <v>8220</v>
      </c>
      <c r="E1038">
        <v>0</v>
      </c>
    </row>
    <row r="1039" spans="1:5" x14ac:dyDescent="0.25">
      <c r="A1039" t="s">
        <v>8218</v>
      </c>
      <c r="B1039">
        <v>36</v>
      </c>
      <c r="D1039" t="s">
        <v>8220</v>
      </c>
      <c r="E1039">
        <v>1</v>
      </c>
    </row>
    <row r="1040" spans="1:5" x14ac:dyDescent="0.25">
      <c r="A1040" t="s">
        <v>8218</v>
      </c>
      <c r="B1040">
        <v>92</v>
      </c>
      <c r="D1040" t="s">
        <v>8220</v>
      </c>
      <c r="E1040">
        <v>0</v>
      </c>
    </row>
    <row r="1041" spans="1:5" x14ac:dyDescent="0.25">
      <c r="A1041" t="s">
        <v>8218</v>
      </c>
      <c r="B1041">
        <v>35</v>
      </c>
      <c r="D1041" t="s">
        <v>8220</v>
      </c>
      <c r="E1041">
        <v>0</v>
      </c>
    </row>
    <row r="1042" spans="1:5" x14ac:dyDescent="0.25">
      <c r="A1042" t="s">
        <v>8218</v>
      </c>
      <c r="B1042">
        <v>17</v>
      </c>
      <c r="D1042" t="s">
        <v>8220</v>
      </c>
      <c r="E1042">
        <v>1</v>
      </c>
    </row>
    <row r="1043" spans="1:5" x14ac:dyDescent="0.25">
      <c r="A1043" t="s">
        <v>8218</v>
      </c>
      <c r="B1043">
        <v>22</v>
      </c>
      <c r="D1043" t="s">
        <v>8220</v>
      </c>
      <c r="E1043">
        <v>39</v>
      </c>
    </row>
    <row r="1044" spans="1:5" x14ac:dyDescent="0.25">
      <c r="A1044" t="s">
        <v>8218</v>
      </c>
      <c r="B1044">
        <v>69</v>
      </c>
      <c r="D1044" t="s">
        <v>8220</v>
      </c>
      <c r="E1044">
        <v>0</v>
      </c>
    </row>
    <row r="1045" spans="1:5" x14ac:dyDescent="0.25">
      <c r="A1045" t="s">
        <v>8218</v>
      </c>
      <c r="B1045">
        <v>13</v>
      </c>
      <c r="D1045" t="s">
        <v>8220</v>
      </c>
      <c r="E1045">
        <v>0</v>
      </c>
    </row>
    <row r="1046" spans="1:5" x14ac:dyDescent="0.25">
      <c r="A1046" t="s">
        <v>8218</v>
      </c>
      <c r="B1046">
        <v>58</v>
      </c>
      <c r="D1046" t="s">
        <v>8220</v>
      </c>
      <c r="E1046">
        <v>3</v>
      </c>
    </row>
    <row r="1047" spans="1:5" x14ac:dyDescent="0.25">
      <c r="A1047" t="s">
        <v>8218</v>
      </c>
      <c r="B1047">
        <v>44</v>
      </c>
      <c r="D1047" t="s">
        <v>8220</v>
      </c>
      <c r="E1047">
        <v>1</v>
      </c>
    </row>
    <row r="1048" spans="1:5" x14ac:dyDescent="0.25">
      <c r="A1048" t="s">
        <v>8218</v>
      </c>
      <c r="B1048">
        <v>83</v>
      </c>
      <c r="D1048" t="s">
        <v>8220</v>
      </c>
      <c r="E1048">
        <v>13</v>
      </c>
    </row>
    <row r="1049" spans="1:5" x14ac:dyDescent="0.25">
      <c r="A1049" t="s">
        <v>8218</v>
      </c>
      <c r="B1049">
        <v>117</v>
      </c>
      <c r="D1049" t="s">
        <v>8220</v>
      </c>
      <c r="E1049">
        <v>0</v>
      </c>
    </row>
    <row r="1050" spans="1:5" x14ac:dyDescent="0.25">
      <c r="A1050" t="s">
        <v>8218</v>
      </c>
      <c r="B1050">
        <v>32</v>
      </c>
      <c r="D1050" t="s">
        <v>8220</v>
      </c>
      <c r="E1050">
        <v>6</v>
      </c>
    </row>
    <row r="1051" spans="1:5" x14ac:dyDescent="0.25">
      <c r="A1051" t="s">
        <v>8218</v>
      </c>
      <c r="B1051">
        <v>8</v>
      </c>
      <c r="D1051" t="s">
        <v>8220</v>
      </c>
      <c r="E1051">
        <v>0</v>
      </c>
    </row>
    <row r="1052" spans="1:5" x14ac:dyDescent="0.25">
      <c r="A1052" t="s">
        <v>8218</v>
      </c>
      <c r="B1052">
        <v>340</v>
      </c>
      <c r="D1052" t="s">
        <v>8220</v>
      </c>
      <c r="E1052">
        <v>14</v>
      </c>
    </row>
    <row r="1053" spans="1:5" x14ac:dyDescent="0.25">
      <c r="A1053" t="s">
        <v>8218</v>
      </c>
      <c r="B1053">
        <v>7</v>
      </c>
      <c r="D1053" t="s">
        <v>8220</v>
      </c>
      <c r="E1053">
        <v>5</v>
      </c>
    </row>
    <row r="1054" spans="1:5" x14ac:dyDescent="0.25">
      <c r="A1054" t="s">
        <v>8218</v>
      </c>
      <c r="B1054">
        <v>19</v>
      </c>
      <c r="D1054" t="s">
        <v>8220</v>
      </c>
      <c r="E1054">
        <v>6</v>
      </c>
    </row>
    <row r="1055" spans="1:5" x14ac:dyDescent="0.25">
      <c r="A1055" t="s">
        <v>8218</v>
      </c>
      <c r="B1055">
        <v>47</v>
      </c>
      <c r="D1055" t="s">
        <v>8220</v>
      </c>
      <c r="E1055">
        <v>15</v>
      </c>
    </row>
    <row r="1056" spans="1:5" x14ac:dyDescent="0.25">
      <c r="A1056" t="s">
        <v>8218</v>
      </c>
      <c r="B1056">
        <v>13</v>
      </c>
      <c r="D1056" t="s">
        <v>8220</v>
      </c>
      <c r="E1056">
        <v>0</v>
      </c>
    </row>
    <row r="1057" spans="1:5" x14ac:dyDescent="0.25">
      <c r="A1057" t="s">
        <v>8218</v>
      </c>
      <c r="B1057">
        <v>90</v>
      </c>
      <c r="D1057" t="s">
        <v>8220</v>
      </c>
      <c r="E1057">
        <v>1</v>
      </c>
    </row>
    <row r="1058" spans="1:5" x14ac:dyDescent="0.25">
      <c r="A1058" t="s">
        <v>8218</v>
      </c>
      <c r="B1058">
        <v>63</v>
      </c>
      <c r="D1058" t="s">
        <v>8220</v>
      </c>
      <c r="E1058">
        <v>9</v>
      </c>
    </row>
    <row r="1059" spans="1:5" x14ac:dyDescent="0.25">
      <c r="A1059" t="s">
        <v>8218</v>
      </c>
      <c r="B1059">
        <v>26</v>
      </c>
      <c r="D1059" t="s">
        <v>8220</v>
      </c>
      <c r="E1059">
        <v>3</v>
      </c>
    </row>
    <row r="1060" spans="1:5" x14ac:dyDescent="0.25">
      <c r="A1060" t="s">
        <v>8218</v>
      </c>
      <c r="B1060">
        <v>71</v>
      </c>
      <c r="D1060" t="s">
        <v>8220</v>
      </c>
      <c r="E1060">
        <v>3</v>
      </c>
    </row>
    <row r="1061" spans="1:5" x14ac:dyDescent="0.25">
      <c r="A1061" t="s">
        <v>8218</v>
      </c>
      <c r="B1061">
        <v>38</v>
      </c>
      <c r="D1061" t="s">
        <v>8220</v>
      </c>
      <c r="E1061">
        <v>1</v>
      </c>
    </row>
    <row r="1062" spans="1:5" x14ac:dyDescent="0.25">
      <c r="A1062" t="s">
        <v>8218</v>
      </c>
      <c r="B1062">
        <v>859</v>
      </c>
      <c r="D1062" t="s">
        <v>8220</v>
      </c>
      <c r="E1062">
        <v>3</v>
      </c>
    </row>
    <row r="1063" spans="1:5" x14ac:dyDescent="0.25">
      <c r="A1063" t="s">
        <v>8218</v>
      </c>
      <c r="B1063">
        <v>21</v>
      </c>
      <c r="D1063" t="s">
        <v>8220</v>
      </c>
      <c r="E1063">
        <v>0</v>
      </c>
    </row>
    <row r="1064" spans="1:5" x14ac:dyDescent="0.25">
      <c r="A1064" t="s">
        <v>8218</v>
      </c>
      <c r="B1064">
        <v>78</v>
      </c>
      <c r="D1064" t="s">
        <v>8220</v>
      </c>
      <c r="E1064">
        <v>2</v>
      </c>
    </row>
    <row r="1065" spans="1:5" x14ac:dyDescent="0.25">
      <c r="A1065" t="s">
        <v>8218</v>
      </c>
      <c r="B1065">
        <v>53</v>
      </c>
      <c r="D1065" t="s">
        <v>8220</v>
      </c>
      <c r="E1065">
        <v>10</v>
      </c>
    </row>
    <row r="1066" spans="1:5" x14ac:dyDescent="0.25">
      <c r="A1066" t="s">
        <v>8218</v>
      </c>
      <c r="B1066">
        <v>356</v>
      </c>
      <c r="D1066" t="s">
        <v>8220</v>
      </c>
      <c r="E1066">
        <v>60</v>
      </c>
    </row>
    <row r="1067" spans="1:5" x14ac:dyDescent="0.25">
      <c r="A1067" t="s">
        <v>8218</v>
      </c>
      <c r="B1067">
        <v>279</v>
      </c>
      <c r="D1067" t="s">
        <v>8220</v>
      </c>
      <c r="E1067">
        <v>5</v>
      </c>
    </row>
    <row r="1068" spans="1:5" x14ac:dyDescent="0.25">
      <c r="A1068" t="s">
        <v>8218</v>
      </c>
      <c r="B1068">
        <v>266</v>
      </c>
      <c r="D1068" t="s">
        <v>8220</v>
      </c>
      <c r="E1068">
        <v>9</v>
      </c>
    </row>
    <row r="1069" spans="1:5" x14ac:dyDescent="0.25">
      <c r="A1069" t="s">
        <v>8218</v>
      </c>
      <c r="B1069">
        <v>623</v>
      </c>
      <c r="D1069" t="s">
        <v>8220</v>
      </c>
      <c r="E1069">
        <v>13</v>
      </c>
    </row>
    <row r="1070" spans="1:5" x14ac:dyDescent="0.25">
      <c r="A1070" t="s">
        <v>8218</v>
      </c>
      <c r="B1070">
        <v>392</v>
      </c>
      <c r="D1070" t="s">
        <v>8220</v>
      </c>
      <c r="E1070">
        <v>0</v>
      </c>
    </row>
    <row r="1071" spans="1:5" x14ac:dyDescent="0.25">
      <c r="A1071" t="s">
        <v>8218</v>
      </c>
      <c r="B1071">
        <v>3562</v>
      </c>
      <c r="D1071" t="s">
        <v>8220</v>
      </c>
      <c r="E1071">
        <v>8</v>
      </c>
    </row>
    <row r="1072" spans="1:5" x14ac:dyDescent="0.25">
      <c r="A1072" t="s">
        <v>8218</v>
      </c>
      <c r="B1072">
        <v>514</v>
      </c>
      <c r="D1072" t="s">
        <v>8220</v>
      </c>
      <c r="E1072">
        <v>3</v>
      </c>
    </row>
    <row r="1073" spans="1:5" x14ac:dyDescent="0.25">
      <c r="A1073" t="s">
        <v>8218</v>
      </c>
      <c r="B1073">
        <v>88</v>
      </c>
      <c r="D1073" t="s">
        <v>8220</v>
      </c>
      <c r="E1073">
        <v>3</v>
      </c>
    </row>
    <row r="1074" spans="1:5" x14ac:dyDescent="0.25">
      <c r="A1074" t="s">
        <v>8218</v>
      </c>
      <c r="B1074">
        <v>537</v>
      </c>
      <c r="D1074" t="s">
        <v>8220</v>
      </c>
      <c r="E1074">
        <v>0</v>
      </c>
    </row>
    <row r="1075" spans="1:5" x14ac:dyDescent="0.25">
      <c r="A1075" t="s">
        <v>8218</v>
      </c>
      <c r="B1075">
        <v>25</v>
      </c>
      <c r="D1075" t="s">
        <v>8220</v>
      </c>
      <c r="E1075">
        <v>6</v>
      </c>
    </row>
    <row r="1076" spans="1:5" x14ac:dyDescent="0.25">
      <c r="A1076" t="s">
        <v>8218</v>
      </c>
      <c r="B1076">
        <v>3238</v>
      </c>
      <c r="D1076" t="s">
        <v>8220</v>
      </c>
      <c r="E1076">
        <v>4</v>
      </c>
    </row>
    <row r="1077" spans="1:5" x14ac:dyDescent="0.25">
      <c r="A1077" t="s">
        <v>8218</v>
      </c>
      <c r="B1077">
        <v>897</v>
      </c>
      <c r="D1077" t="s">
        <v>8220</v>
      </c>
      <c r="E1077">
        <v>1</v>
      </c>
    </row>
    <row r="1078" spans="1:5" x14ac:dyDescent="0.25">
      <c r="A1078" t="s">
        <v>8218</v>
      </c>
      <c r="B1078">
        <v>878</v>
      </c>
      <c r="D1078" t="s">
        <v>8220</v>
      </c>
      <c r="E1078">
        <v>29</v>
      </c>
    </row>
    <row r="1079" spans="1:5" x14ac:dyDescent="0.25">
      <c r="A1079" t="s">
        <v>8218</v>
      </c>
      <c r="B1079">
        <v>115</v>
      </c>
      <c r="D1079" t="s">
        <v>8220</v>
      </c>
      <c r="E1079">
        <v>0</v>
      </c>
    </row>
    <row r="1080" spans="1:5" x14ac:dyDescent="0.25">
      <c r="A1080" t="s">
        <v>8218</v>
      </c>
      <c r="B1080">
        <v>234</v>
      </c>
      <c r="D1080" t="s">
        <v>8220</v>
      </c>
      <c r="E1080">
        <v>4</v>
      </c>
    </row>
    <row r="1081" spans="1:5" x14ac:dyDescent="0.25">
      <c r="A1081" t="s">
        <v>8218</v>
      </c>
      <c r="B1081">
        <v>4330</v>
      </c>
      <c r="D1081" t="s">
        <v>8220</v>
      </c>
      <c r="E1081">
        <v>5</v>
      </c>
    </row>
    <row r="1082" spans="1:5" x14ac:dyDescent="0.25">
      <c r="A1082" t="s">
        <v>8218</v>
      </c>
      <c r="B1082">
        <v>651</v>
      </c>
      <c r="D1082" t="s">
        <v>8220</v>
      </c>
      <c r="E1082">
        <v>4</v>
      </c>
    </row>
    <row r="1083" spans="1:5" x14ac:dyDescent="0.25">
      <c r="A1083" t="s">
        <v>8218</v>
      </c>
      <c r="B1083">
        <v>251</v>
      </c>
      <c r="D1083" t="s">
        <v>8220</v>
      </c>
      <c r="E1083">
        <v>5</v>
      </c>
    </row>
    <row r="1084" spans="1:5" x14ac:dyDescent="0.25">
      <c r="A1084" t="s">
        <v>8218</v>
      </c>
      <c r="B1084">
        <v>263</v>
      </c>
      <c r="D1084" t="s">
        <v>8220</v>
      </c>
      <c r="E1084">
        <v>1</v>
      </c>
    </row>
    <row r="1085" spans="1:5" x14ac:dyDescent="0.25">
      <c r="A1085" t="s">
        <v>8218</v>
      </c>
      <c r="B1085">
        <v>28</v>
      </c>
      <c r="D1085" t="s">
        <v>8220</v>
      </c>
      <c r="E1085">
        <v>1</v>
      </c>
    </row>
    <row r="1086" spans="1:5" x14ac:dyDescent="0.25">
      <c r="A1086" t="s">
        <v>8218</v>
      </c>
      <c r="B1086">
        <v>721</v>
      </c>
      <c r="D1086" t="s">
        <v>8220</v>
      </c>
      <c r="E1086">
        <v>0</v>
      </c>
    </row>
    <row r="1087" spans="1:5" x14ac:dyDescent="0.25">
      <c r="A1087" t="s">
        <v>8218</v>
      </c>
      <c r="B1087">
        <v>50</v>
      </c>
      <c r="D1087" t="s">
        <v>8220</v>
      </c>
      <c r="E1087">
        <v>14</v>
      </c>
    </row>
    <row r="1088" spans="1:5" x14ac:dyDescent="0.25">
      <c r="A1088" t="s">
        <v>8218</v>
      </c>
      <c r="B1088">
        <v>73</v>
      </c>
      <c r="D1088" t="s">
        <v>8220</v>
      </c>
      <c r="E1088">
        <v>3</v>
      </c>
    </row>
    <row r="1089" spans="1:5" x14ac:dyDescent="0.25">
      <c r="A1089" t="s">
        <v>8218</v>
      </c>
      <c r="B1089">
        <v>27</v>
      </c>
      <c r="D1089" t="s">
        <v>8220</v>
      </c>
      <c r="E1089">
        <v>10</v>
      </c>
    </row>
    <row r="1090" spans="1:5" x14ac:dyDescent="0.25">
      <c r="A1090" t="s">
        <v>8218</v>
      </c>
      <c r="B1090">
        <v>34</v>
      </c>
      <c r="D1090" t="s">
        <v>8220</v>
      </c>
      <c r="E1090">
        <v>17</v>
      </c>
    </row>
    <row r="1091" spans="1:5" x14ac:dyDescent="0.25">
      <c r="A1091" t="s">
        <v>8218</v>
      </c>
      <c r="B1091">
        <v>7</v>
      </c>
      <c r="D1091" t="s">
        <v>8220</v>
      </c>
      <c r="E1091">
        <v>2</v>
      </c>
    </row>
    <row r="1092" spans="1:5" x14ac:dyDescent="0.25">
      <c r="A1092" t="s">
        <v>8218</v>
      </c>
      <c r="B1092">
        <v>24</v>
      </c>
      <c r="D1092" t="s">
        <v>8220</v>
      </c>
      <c r="E1092">
        <v>0</v>
      </c>
    </row>
    <row r="1093" spans="1:5" x14ac:dyDescent="0.25">
      <c r="A1093" t="s">
        <v>8218</v>
      </c>
      <c r="B1093">
        <v>15</v>
      </c>
      <c r="D1093" t="s">
        <v>8220</v>
      </c>
      <c r="E1093">
        <v>4</v>
      </c>
    </row>
    <row r="1094" spans="1:5" x14ac:dyDescent="0.25">
      <c r="A1094" t="s">
        <v>8218</v>
      </c>
      <c r="B1094">
        <v>72</v>
      </c>
      <c r="D1094" t="s">
        <v>8220</v>
      </c>
      <c r="E1094">
        <v>12</v>
      </c>
    </row>
    <row r="1095" spans="1:5" x14ac:dyDescent="0.25">
      <c r="A1095" t="s">
        <v>8218</v>
      </c>
      <c r="B1095">
        <v>120</v>
      </c>
      <c r="D1095" t="s">
        <v>8220</v>
      </c>
      <c r="E1095">
        <v>3</v>
      </c>
    </row>
    <row r="1096" spans="1:5" x14ac:dyDescent="0.25">
      <c r="A1096" t="s">
        <v>8218</v>
      </c>
      <c r="B1096">
        <v>123</v>
      </c>
      <c r="D1096" t="s">
        <v>8220</v>
      </c>
      <c r="E1096">
        <v>12</v>
      </c>
    </row>
    <row r="1097" spans="1:5" x14ac:dyDescent="0.25">
      <c r="A1097" t="s">
        <v>8218</v>
      </c>
      <c r="B1097">
        <v>1</v>
      </c>
      <c r="D1097" t="s">
        <v>8220</v>
      </c>
      <c r="E1097">
        <v>0</v>
      </c>
    </row>
    <row r="1098" spans="1:5" x14ac:dyDescent="0.25">
      <c r="A1098" t="s">
        <v>8218</v>
      </c>
      <c r="B1098">
        <v>24</v>
      </c>
      <c r="D1098" t="s">
        <v>8220</v>
      </c>
      <c r="E1098">
        <v>7</v>
      </c>
    </row>
    <row r="1099" spans="1:5" x14ac:dyDescent="0.25">
      <c r="A1099" t="s">
        <v>8218</v>
      </c>
      <c r="B1099">
        <v>33</v>
      </c>
      <c r="D1099" t="s">
        <v>8220</v>
      </c>
      <c r="E1099">
        <v>2</v>
      </c>
    </row>
    <row r="1100" spans="1:5" x14ac:dyDescent="0.25">
      <c r="A1100" t="s">
        <v>8218</v>
      </c>
      <c r="B1100">
        <v>14</v>
      </c>
      <c r="D1100" t="s">
        <v>8220</v>
      </c>
      <c r="E1100">
        <v>1</v>
      </c>
    </row>
    <row r="1101" spans="1:5" x14ac:dyDescent="0.25">
      <c r="A1101" t="s">
        <v>8218</v>
      </c>
      <c r="B1101">
        <v>9</v>
      </c>
      <c r="D1101" t="s">
        <v>8220</v>
      </c>
      <c r="E1101">
        <v>4</v>
      </c>
    </row>
    <row r="1102" spans="1:5" x14ac:dyDescent="0.25">
      <c r="A1102" t="s">
        <v>8218</v>
      </c>
      <c r="B1102">
        <v>76</v>
      </c>
      <c r="D1102" t="s">
        <v>8220</v>
      </c>
      <c r="E1102">
        <v>4</v>
      </c>
    </row>
    <row r="1103" spans="1:5" x14ac:dyDescent="0.25">
      <c r="A1103" t="s">
        <v>8218</v>
      </c>
      <c r="B1103">
        <v>19</v>
      </c>
      <c r="D1103" t="s">
        <v>8220</v>
      </c>
      <c r="E1103">
        <v>17</v>
      </c>
    </row>
    <row r="1104" spans="1:5" x14ac:dyDescent="0.25">
      <c r="A1104" t="s">
        <v>8218</v>
      </c>
      <c r="B1104">
        <v>69</v>
      </c>
      <c r="D1104" t="s">
        <v>8220</v>
      </c>
      <c r="E1104">
        <v>7</v>
      </c>
    </row>
    <row r="1105" spans="1:5" x14ac:dyDescent="0.25">
      <c r="A1105" t="s">
        <v>8218</v>
      </c>
      <c r="B1105">
        <v>218</v>
      </c>
      <c r="D1105" t="s">
        <v>8220</v>
      </c>
      <c r="E1105">
        <v>2</v>
      </c>
    </row>
    <row r="1106" spans="1:5" x14ac:dyDescent="0.25">
      <c r="A1106" t="s">
        <v>8218</v>
      </c>
      <c r="B1106">
        <v>30</v>
      </c>
      <c r="D1106" t="s">
        <v>8220</v>
      </c>
      <c r="E1106">
        <v>5</v>
      </c>
    </row>
    <row r="1107" spans="1:5" x14ac:dyDescent="0.25">
      <c r="A1107" t="s">
        <v>8218</v>
      </c>
      <c r="B1107">
        <v>100</v>
      </c>
      <c r="D1107" t="s">
        <v>8220</v>
      </c>
      <c r="E1107">
        <v>1</v>
      </c>
    </row>
    <row r="1108" spans="1:5" x14ac:dyDescent="0.25">
      <c r="A1108" t="s">
        <v>8218</v>
      </c>
      <c r="B1108">
        <v>296</v>
      </c>
      <c r="D1108" t="s">
        <v>8220</v>
      </c>
      <c r="E1108">
        <v>1</v>
      </c>
    </row>
    <row r="1109" spans="1:5" x14ac:dyDescent="0.25">
      <c r="A1109" t="s">
        <v>8218</v>
      </c>
      <c r="B1109">
        <v>1204</v>
      </c>
      <c r="D1109" t="s">
        <v>8220</v>
      </c>
      <c r="E1109">
        <v>14</v>
      </c>
    </row>
    <row r="1110" spans="1:5" x14ac:dyDescent="0.25">
      <c r="A1110" t="s">
        <v>8218</v>
      </c>
      <c r="B1110">
        <v>321</v>
      </c>
      <c r="D1110" t="s">
        <v>8220</v>
      </c>
      <c r="E1110">
        <v>26</v>
      </c>
    </row>
    <row r="1111" spans="1:5" x14ac:dyDescent="0.25">
      <c r="A1111" t="s">
        <v>8218</v>
      </c>
      <c r="B1111">
        <v>301</v>
      </c>
      <c r="D1111" t="s">
        <v>8220</v>
      </c>
      <c r="E1111">
        <v>2</v>
      </c>
    </row>
    <row r="1112" spans="1:5" x14ac:dyDescent="0.25">
      <c r="A1112" t="s">
        <v>8218</v>
      </c>
      <c r="B1112">
        <v>144</v>
      </c>
      <c r="D1112" t="s">
        <v>8220</v>
      </c>
      <c r="E1112">
        <v>1</v>
      </c>
    </row>
    <row r="1113" spans="1:5" x14ac:dyDescent="0.25">
      <c r="A1113" t="s">
        <v>8218</v>
      </c>
      <c r="B1113">
        <v>539</v>
      </c>
      <c r="D1113" t="s">
        <v>8220</v>
      </c>
      <c r="E1113">
        <v>3</v>
      </c>
    </row>
    <row r="1114" spans="1:5" x14ac:dyDescent="0.25">
      <c r="A1114" t="s">
        <v>8218</v>
      </c>
      <c r="B1114">
        <v>498</v>
      </c>
      <c r="D1114" t="s">
        <v>8220</v>
      </c>
      <c r="E1114">
        <v>7</v>
      </c>
    </row>
    <row r="1115" spans="1:5" x14ac:dyDescent="0.25">
      <c r="A1115" t="s">
        <v>8218</v>
      </c>
      <c r="B1115">
        <v>1113</v>
      </c>
      <c r="D1115" t="s">
        <v>8220</v>
      </c>
      <c r="E1115">
        <v>9</v>
      </c>
    </row>
    <row r="1116" spans="1:5" x14ac:dyDescent="0.25">
      <c r="A1116" t="s">
        <v>8218</v>
      </c>
      <c r="B1116">
        <v>988</v>
      </c>
      <c r="D1116" t="s">
        <v>8220</v>
      </c>
      <c r="E1116">
        <v>20</v>
      </c>
    </row>
    <row r="1117" spans="1:5" x14ac:dyDescent="0.25">
      <c r="A1117" t="s">
        <v>8218</v>
      </c>
      <c r="B1117">
        <v>391</v>
      </c>
      <c r="D1117" t="s">
        <v>8220</v>
      </c>
      <c r="E1117">
        <v>6</v>
      </c>
    </row>
    <row r="1118" spans="1:5" x14ac:dyDescent="0.25">
      <c r="A1118" t="s">
        <v>8218</v>
      </c>
      <c r="B1118">
        <v>28</v>
      </c>
      <c r="D1118" t="s">
        <v>8220</v>
      </c>
      <c r="E1118">
        <v>13</v>
      </c>
    </row>
    <row r="1119" spans="1:5" x14ac:dyDescent="0.25">
      <c r="A1119" t="s">
        <v>8218</v>
      </c>
      <c r="B1119">
        <v>147</v>
      </c>
      <c r="D1119" t="s">
        <v>8220</v>
      </c>
      <c r="E1119">
        <v>1</v>
      </c>
    </row>
    <row r="1120" spans="1:5" x14ac:dyDescent="0.25">
      <c r="A1120" t="s">
        <v>8218</v>
      </c>
      <c r="B1120">
        <v>680</v>
      </c>
      <c r="D1120" t="s">
        <v>8220</v>
      </c>
      <c r="E1120">
        <v>202</v>
      </c>
    </row>
    <row r="1121" spans="1:5" x14ac:dyDescent="0.25">
      <c r="A1121" t="s">
        <v>8218</v>
      </c>
      <c r="B1121">
        <v>983</v>
      </c>
      <c r="D1121" t="s">
        <v>8220</v>
      </c>
      <c r="E1121">
        <v>0</v>
      </c>
    </row>
    <row r="1122" spans="1:5" x14ac:dyDescent="0.25">
      <c r="A1122" t="s">
        <v>8218</v>
      </c>
      <c r="B1122">
        <v>79</v>
      </c>
      <c r="D1122" t="s">
        <v>8220</v>
      </c>
      <c r="E1122">
        <v>1</v>
      </c>
    </row>
    <row r="1123" spans="1:5" x14ac:dyDescent="0.25">
      <c r="A1123" t="s">
        <v>8218</v>
      </c>
      <c r="B1123">
        <v>426</v>
      </c>
      <c r="D1123" t="s">
        <v>8220</v>
      </c>
      <c r="E1123">
        <v>0</v>
      </c>
    </row>
    <row r="1124" spans="1:5" x14ac:dyDescent="0.25">
      <c r="A1124" t="s">
        <v>8218</v>
      </c>
      <c r="B1124">
        <v>96</v>
      </c>
      <c r="D1124" t="s">
        <v>8220</v>
      </c>
      <c r="E1124">
        <v>2</v>
      </c>
    </row>
    <row r="1125" spans="1:5" x14ac:dyDescent="0.25">
      <c r="A1125" t="s">
        <v>8218</v>
      </c>
      <c r="B1125">
        <v>163</v>
      </c>
      <c r="D1125" t="s">
        <v>8220</v>
      </c>
      <c r="E1125">
        <v>13</v>
      </c>
    </row>
    <row r="1126" spans="1:5" x14ac:dyDescent="0.25">
      <c r="A1126" t="s">
        <v>8218</v>
      </c>
      <c r="B1126">
        <v>2525</v>
      </c>
      <c r="D1126" t="s">
        <v>8220</v>
      </c>
      <c r="E1126">
        <v>9</v>
      </c>
    </row>
    <row r="1127" spans="1:5" x14ac:dyDescent="0.25">
      <c r="A1127" t="s">
        <v>8218</v>
      </c>
      <c r="B1127">
        <v>2035</v>
      </c>
      <c r="D1127" t="s">
        <v>8220</v>
      </c>
      <c r="E1127">
        <v>2</v>
      </c>
    </row>
    <row r="1128" spans="1:5" x14ac:dyDescent="0.25">
      <c r="A1128" t="s">
        <v>8218</v>
      </c>
      <c r="B1128">
        <v>290</v>
      </c>
      <c r="D1128" t="s">
        <v>8220</v>
      </c>
      <c r="E1128">
        <v>0</v>
      </c>
    </row>
    <row r="1129" spans="1:5" x14ac:dyDescent="0.25">
      <c r="A1129" t="s">
        <v>8218</v>
      </c>
      <c r="B1129">
        <v>1980</v>
      </c>
      <c r="D1129" t="s">
        <v>8220</v>
      </c>
      <c r="E1129">
        <v>35</v>
      </c>
    </row>
    <row r="1130" spans="1:5" x14ac:dyDescent="0.25">
      <c r="A1130" t="s">
        <v>8218</v>
      </c>
      <c r="B1130">
        <v>57</v>
      </c>
      <c r="D1130" t="s">
        <v>8220</v>
      </c>
      <c r="E1130">
        <v>2</v>
      </c>
    </row>
    <row r="1131" spans="1:5" x14ac:dyDescent="0.25">
      <c r="A1131" t="s">
        <v>8218</v>
      </c>
      <c r="B1131">
        <v>380</v>
      </c>
      <c r="D1131" t="s">
        <v>8220</v>
      </c>
      <c r="E1131">
        <v>3</v>
      </c>
    </row>
    <row r="1132" spans="1:5" x14ac:dyDescent="0.25">
      <c r="A1132" t="s">
        <v>8218</v>
      </c>
      <c r="B1132">
        <v>128</v>
      </c>
      <c r="D1132" t="s">
        <v>8220</v>
      </c>
      <c r="E1132">
        <v>0</v>
      </c>
    </row>
    <row r="1133" spans="1:5" x14ac:dyDescent="0.25">
      <c r="A1133" t="s">
        <v>8218</v>
      </c>
      <c r="B1133">
        <v>180</v>
      </c>
      <c r="D1133" t="s">
        <v>8220</v>
      </c>
      <c r="E1133">
        <v>1</v>
      </c>
    </row>
    <row r="1134" spans="1:5" x14ac:dyDescent="0.25">
      <c r="A1134" t="s">
        <v>8218</v>
      </c>
      <c r="B1134">
        <v>571</v>
      </c>
      <c r="D1134" t="s">
        <v>8220</v>
      </c>
      <c r="E1134">
        <v>0</v>
      </c>
    </row>
    <row r="1135" spans="1:5" x14ac:dyDescent="0.25">
      <c r="A1135" t="s">
        <v>8218</v>
      </c>
      <c r="B1135">
        <v>480</v>
      </c>
      <c r="D1135" t="s">
        <v>8220</v>
      </c>
      <c r="E1135">
        <v>0</v>
      </c>
    </row>
    <row r="1136" spans="1:5" x14ac:dyDescent="0.25">
      <c r="A1136" t="s">
        <v>8218</v>
      </c>
      <c r="B1136">
        <v>249</v>
      </c>
      <c r="D1136" t="s">
        <v>8220</v>
      </c>
      <c r="E1136">
        <v>3</v>
      </c>
    </row>
    <row r="1137" spans="1:5" x14ac:dyDescent="0.25">
      <c r="A1137" t="s">
        <v>8218</v>
      </c>
      <c r="B1137">
        <v>84</v>
      </c>
      <c r="D1137" t="s">
        <v>8220</v>
      </c>
      <c r="E1137">
        <v>11</v>
      </c>
    </row>
    <row r="1138" spans="1:5" x14ac:dyDescent="0.25">
      <c r="A1138" t="s">
        <v>8218</v>
      </c>
      <c r="B1138">
        <v>197</v>
      </c>
      <c r="D1138" t="s">
        <v>8220</v>
      </c>
      <c r="E1138">
        <v>6</v>
      </c>
    </row>
    <row r="1139" spans="1:5" x14ac:dyDescent="0.25">
      <c r="A1139" t="s">
        <v>8218</v>
      </c>
      <c r="B1139">
        <v>271</v>
      </c>
      <c r="D1139" t="s">
        <v>8220</v>
      </c>
      <c r="E1139">
        <v>0</v>
      </c>
    </row>
    <row r="1140" spans="1:5" x14ac:dyDescent="0.25">
      <c r="A1140" t="s">
        <v>8218</v>
      </c>
      <c r="B1140">
        <v>50</v>
      </c>
      <c r="D1140" t="s">
        <v>8220</v>
      </c>
      <c r="E1140">
        <v>67</v>
      </c>
    </row>
    <row r="1141" spans="1:5" x14ac:dyDescent="0.25">
      <c r="A1141" t="s">
        <v>8218</v>
      </c>
      <c r="B1141">
        <v>169</v>
      </c>
      <c r="D1141" t="s">
        <v>8220</v>
      </c>
      <c r="E1141">
        <v>23</v>
      </c>
    </row>
    <row r="1142" spans="1:5" x14ac:dyDescent="0.25">
      <c r="A1142" t="s">
        <v>8218</v>
      </c>
      <c r="B1142">
        <v>205</v>
      </c>
      <c r="D1142" t="s">
        <v>8220</v>
      </c>
      <c r="E1142">
        <v>72</v>
      </c>
    </row>
    <row r="1143" spans="1:5" x14ac:dyDescent="0.25">
      <c r="A1143" t="s">
        <v>8218</v>
      </c>
      <c r="B1143">
        <v>206</v>
      </c>
      <c r="D1143" t="s">
        <v>8220</v>
      </c>
      <c r="E1143">
        <v>2</v>
      </c>
    </row>
    <row r="1144" spans="1:5" x14ac:dyDescent="0.25">
      <c r="A1144" t="s">
        <v>8218</v>
      </c>
      <c r="B1144">
        <v>84</v>
      </c>
      <c r="D1144" t="s">
        <v>8220</v>
      </c>
      <c r="E1144">
        <v>15</v>
      </c>
    </row>
    <row r="1145" spans="1:5" x14ac:dyDescent="0.25">
      <c r="A1145" t="s">
        <v>8218</v>
      </c>
      <c r="B1145">
        <v>210</v>
      </c>
      <c r="D1145" t="s">
        <v>8220</v>
      </c>
      <c r="E1145">
        <v>1</v>
      </c>
    </row>
    <row r="1146" spans="1:5" x14ac:dyDescent="0.25">
      <c r="A1146" t="s">
        <v>8218</v>
      </c>
      <c r="B1146">
        <v>181</v>
      </c>
      <c r="D1146" t="s">
        <v>8220</v>
      </c>
      <c r="E1146">
        <v>2</v>
      </c>
    </row>
    <row r="1147" spans="1:5" x14ac:dyDescent="0.25">
      <c r="A1147" t="s">
        <v>8218</v>
      </c>
      <c r="B1147">
        <v>60</v>
      </c>
      <c r="D1147" t="s">
        <v>8220</v>
      </c>
      <c r="E1147">
        <v>7</v>
      </c>
    </row>
    <row r="1148" spans="1:5" x14ac:dyDescent="0.25">
      <c r="A1148" t="s">
        <v>8218</v>
      </c>
      <c r="B1148">
        <v>445</v>
      </c>
      <c r="D1148" t="s">
        <v>8220</v>
      </c>
      <c r="E1148">
        <v>16</v>
      </c>
    </row>
    <row r="1149" spans="1:5" x14ac:dyDescent="0.25">
      <c r="A1149" t="s">
        <v>8218</v>
      </c>
      <c r="B1149">
        <v>17</v>
      </c>
      <c r="D1149" t="s">
        <v>8220</v>
      </c>
      <c r="E1149">
        <v>117</v>
      </c>
    </row>
    <row r="1150" spans="1:5" x14ac:dyDescent="0.25">
      <c r="A1150" t="s">
        <v>8218</v>
      </c>
      <c r="B1150">
        <v>194</v>
      </c>
      <c r="D1150" t="s">
        <v>8220</v>
      </c>
      <c r="E1150">
        <v>2</v>
      </c>
    </row>
    <row r="1151" spans="1:5" x14ac:dyDescent="0.25">
      <c r="A1151" t="s">
        <v>8218</v>
      </c>
      <c r="B1151">
        <v>404</v>
      </c>
      <c r="D1151" t="s">
        <v>8220</v>
      </c>
      <c r="E1151">
        <v>7</v>
      </c>
    </row>
    <row r="1152" spans="1:5" x14ac:dyDescent="0.25">
      <c r="A1152" t="s">
        <v>8218</v>
      </c>
      <c r="B1152">
        <v>194</v>
      </c>
      <c r="D1152" t="s">
        <v>8220</v>
      </c>
      <c r="E1152">
        <v>3</v>
      </c>
    </row>
    <row r="1153" spans="1:5" x14ac:dyDescent="0.25">
      <c r="A1153" t="s">
        <v>8218</v>
      </c>
      <c r="B1153">
        <v>902</v>
      </c>
      <c r="D1153" t="s">
        <v>8220</v>
      </c>
      <c r="E1153">
        <v>20</v>
      </c>
    </row>
    <row r="1154" spans="1:5" x14ac:dyDescent="0.25">
      <c r="A1154" t="s">
        <v>8218</v>
      </c>
      <c r="B1154">
        <v>1670</v>
      </c>
      <c r="D1154" t="s">
        <v>8220</v>
      </c>
      <c r="E1154">
        <v>50</v>
      </c>
    </row>
    <row r="1155" spans="1:5" x14ac:dyDescent="0.25">
      <c r="A1155" t="s">
        <v>8218</v>
      </c>
      <c r="B1155">
        <v>1328</v>
      </c>
      <c r="D1155" t="s">
        <v>8220</v>
      </c>
      <c r="E1155">
        <v>2</v>
      </c>
    </row>
    <row r="1156" spans="1:5" x14ac:dyDescent="0.25">
      <c r="A1156" t="s">
        <v>8218</v>
      </c>
      <c r="B1156">
        <v>944</v>
      </c>
      <c r="D1156" t="s">
        <v>8220</v>
      </c>
      <c r="E1156">
        <v>3</v>
      </c>
    </row>
    <row r="1157" spans="1:5" x14ac:dyDescent="0.25">
      <c r="A1157" t="s">
        <v>8218</v>
      </c>
      <c r="B1157">
        <v>147</v>
      </c>
      <c r="D1157" t="s">
        <v>8220</v>
      </c>
      <c r="E1157">
        <v>27</v>
      </c>
    </row>
    <row r="1158" spans="1:5" x14ac:dyDescent="0.25">
      <c r="A1158" t="s">
        <v>8218</v>
      </c>
      <c r="B1158">
        <v>99</v>
      </c>
      <c r="D1158" t="s">
        <v>8220</v>
      </c>
      <c r="E1158">
        <v>7</v>
      </c>
    </row>
    <row r="1159" spans="1:5" x14ac:dyDescent="0.25">
      <c r="A1159" t="s">
        <v>8218</v>
      </c>
      <c r="B1159">
        <v>79</v>
      </c>
      <c r="D1159" t="s">
        <v>8220</v>
      </c>
      <c r="E1159">
        <v>5</v>
      </c>
    </row>
    <row r="1160" spans="1:5" x14ac:dyDescent="0.25">
      <c r="A1160" t="s">
        <v>8218</v>
      </c>
      <c r="B1160">
        <v>75</v>
      </c>
      <c r="D1160" t="s">
        <v>8220</v>
      </c>
      <c r="E1160">
        <v>0</v>
      </c>
    </row>
    <row r="1161" spans="1:5" x14ac:dyDescent="0.25">
      <c r="A1161" t="s">
        <v>8218</v>
      </c>
      <c r="B1161">
        <v>207</v>
      </c>
      <c r="D1161" t="s">
        <v>8220</v>
      </c>
      <c r="E1161">
        <v>3</v>
      </c>
    </row>
    <row r="1162" spans="1:5" x14ac:dyDescent="0.25">
      <c r="A1162" t="s">
        <v>8218</v>
      </c>
      <c r="B1162">
        <v>102</v>
      </c>
      <c r="D1162" t="s">
        <v>8220</v>
      </c>
      <c r="E1162">
        <v>6</v>
      </c>
    </row>
    <row r="1163" spans="1:5" x14ac:dyDescent="0.25">
      <c r="A1163" t="s">
        <v>8218</v>
      </c>
      <c r="B1163">
        <v>32</v>
      </c>
      <c r="D1163" t="s">
        <v>8220</v>
      </c>
      <c r="E1163">
        <v>9</v>
      </c>
    </row>
    <row r="1164" spans="1:5" x14ac:dyDescent="0.25">
      <c r="A1164" t="s">
        <v>8218</v>
      </c>
      <c r="B1164">
        <v>480</v>
      </c>
      <c r="D1164" t="s">
        <v>8220</v>
      </c>
      <c r="E1164">
        <v>3</v>
      </c>
    </row>
    <row r="1165" spans="1:5" x14ac:dyDescent="0.25">
      <c r="A1165" t="s">
        <v>8218</v>
      </c>
      <c r="B1165">
        <v>11</v>
      </c>
      <c r="D1165" t="s">
        <v>8220</v>
      </c>
      <c r="E1165">
        <v>2</v>
      </c>
    </row>
    <row r="1166" spans="1:5" x14ac:dyDescent="0.25">
      <c r="A1166" t="s">
        <v>8218</v>
      </c>
      <c r="B1166">
        <v>12</v>
      </c>
      <c r="D1166" t="s">
        <v>8220</v>
      </c>
      <c r="E1166">
        <v>3</v>
      </c>
    </row>
    <row r="1167" spans="1:5" x14ac:dyDescent="0.25">
      <c r="A1167" t="s">
        <v>8218</v>
      </c>
      <c r="B1167">
        <v>48</v>
      </c>
      <c r="D1167" t="s">
        <v>8220</v>
      </c>
      <c r="E1167">
        <v>45</v>
      </c>
    </row>
    <row r="1168" spans="1:5" x14ac:dyDescent="0.25">
      <c r="A1168" t="s">
        <v>8218</v>
      </c>
      <c r="B1168">
        <v>59</v>
      </c>
      <c r="D1168" t="s">
        <v>8220</v>
      </c>
      <c r="E1168">
        <v>9</v>
      </c>
    </row>
    <row r="1169" spans="1:5" x14ac:dyDescent="0.25">
      <c r="A1169" t="s">
        <v>8218</v>
      </c>
      <c r="B1169">
        <v>79</v>
      </c>
      <c r="D1169" t="s">
        <v>8220</v>
      </c>
      <c r="E1169">
        <v>9</v>
      </c>
    </row>
    <row r="1170" spans="1:5" x14ac:dyDescent="0.25">
      <c r="A1170" t="s">
        <v>8218</v>
      </c>
      <c r="B1170">
        <v>14</v>
      </c>
      <c r="D1170" t="s">
        <v>8220</v>
      </c>
      <c r="E1170">
        <v>21</v>
      </c>
    </row>
    <row r="1171" spans="1:5" x14ac:dyDescent="0.25">
      <c r="A1171" t="s">
        <v>8218</v>
      </c>
      <c r="B1171">
        <v>106</v>
      </c>
      <c r="D1171" t="s">
        <v>8220</v>
      </c>
      <c r="E1171">
        <v>17</v>
      </c>
    </row>
    <row r="1172" spans="1:5" x14ac:dyDescent="0.25">
      <c r="A1172" t="s">
        <v>8218</v>
      </c>
      <c r="B1172">
        <v>25</v>
      </c>
      <c r="D1172" t="s">
        <v>8220</v>
      </c>
      <c r="E1172">
        <v>1</v>
      </c>
    </row>
    <row r="1173" spans="1:5" x14ac:dyDescent="0.25">
      <c r="A1173" t="s">
        <v>8218</v>
      </c>
      <c r="B1173">
        <v>25</v>
      </c>
      <c r="D1173" t="s">
        <v>8220</v>
      </c>
      <c r="E1173">
        <v>1</v>
      </c>
    </row>
    <row r="1174" spans="1:5" x14ac:dyDescent="0.25">
      <c r="A1174" t="s">
        <v>8218</v>
      </c>
      <c r="B1174">
        <v>29</v>
      </c>
      <c r="D1174" t="s">
        <v>8220</v>
      </c>
      <c r="E1174">
        <v>14</v>
      </c>
    </row>
    <row r="1175" spans="1:5" x14ac:dyDescent="0.25">
      <c r="A1175" t="s">
        <v>8218</v>
      </c>
      <c r="B1175">
        <v>43</v>
      </c>
      <c r="D1175" t="s">
        <v>8220</v>
      </c>
      <c r="E1175">
        <v>42</v>
      </c>
    </row>
    <row r="1176" spans="1:5" x14ac:dyDescent="0.25">
      <c r="A1176" t="s">
        <v>8218</v>
      </c>
      <c r="B1176">
        <v>46</v>
      </c>
      <c r="D1176" t="s">
        <v>8220</v>
      </c>
      <c r="E1176">
        <v>27</v>
      </c>
    </row>
    <row r="1177" spans="1:5" x14ac:dyDescent="0.25">
      <c r="A1177" t="s">
        <v>8218</v>
      </c>
      <c r="B1177">
        <v>27</v>
      </c>
      <c r="D1177" t="s">
        <v>8220</v>
      </c>
      <c r="E1177">
        <v>5</v>
      </c>
    </row>
    <row r="1178" spans="1:5" x14ac:dyDescent="0.25">
      <c r="A1178" t="s">
        <v>8218</v>
      </c>
      <c r="B1178">
        <v>112</v>
      </c>
      <c r="D1178" t="s">
        <v>8220</v>
      </c>
      <c r="E1178">
        <v>13</v>
      </c>
    </row>
    <row r="1179" spans="1:5" x14ac:dyDescent="0.25">
      <c r="A1179" t="s">
        <v>8218</v>
      </c>
      <c r="B1179">
        <v>34</v>
      </c>
      <c r="D1179" t="s">
        <v>8220</v>
      </c>
      <c r="E1179">
        <v>12</v>
      </c>
    </row>
    <row r="1180" spans="1:5" x14ac:dyDescent="0.25">
      <c r="A1180" t="s">
        <v>8218</v>
      </c>
      <c r="B1180">
        <v>145</v>
      </c>
      <c r="D1180" t="s">
        <v>8220</v>
      </c>
      <c r="E1180">
        <v>90</v>
      </c>
    </row>
    <row r="1181" spans="1:5" x14ac:dyDescent="0.25">
      <c r="A1181" t="s">
        <v>8218</v>
      </c>
      <c r="B1181">
        <v>19</v>
      </c>
      <c r="D1181" t="s">
        <v>8220</v>
      </c>
      <c r="E1181">
        <v>2</v>
      </c>
    </row>
    <row r="1182" spans="1:5" x14ac:dyDescent="0.25">
      <c r="A1182" t="s">
        <v>8218</v>
      </c>
      <c r="B1182">
        <v>288</v>
      </c>
      <c r="D1182" t="s">
        <v>8220</v>
      </c>
      <c r="E1182">
        <v>5</v>
      </c>
    </row>
    <row r="1183" spans="1:5" x14ac:dyDescent="0.25">
      <c r="A1183" t="s">
        <v>8218</v>
      </c>
      <c r="B1183">
        <v>14</v>
      </c>
      <c r="D1183" t="s">
        <v>8220</v>
      </c>
      <c r="E1183">
        <v>31</v>
      </c>
    </row>
    <row r="1184" spans="1:5" x14ac:dyDescent="0.25">
      <c r="A1184" t="s">
        <v>8218</v>
      </c>
      <c r="B1184">
        <v>7</v>
      </c>
      <c r="D1184" t="s">
        <v>8220</v>
      </c>
      <c r="E1184">
        <v>4</v>
      </c>
    </row>
    <row r="1185" spans="1:5" x14ac:dyDescent="0.25">
      <c r="A1185" t="s">
        <v>8218</v>
      </c>
      <c r="B1185">
        <v>211</v>
      </c>
      <c r="D1185" t="s">
        <v>8220</v>
      </c>
      <c r="E1185">
        <v>29</v>
      </c>
    </row>
    <row r="1186" spans="1:5" x14ac:dyDescent="0.25">
      <c r="A1186" t="s">
        <v>8218</v>
      </c>
      <c r="B1186">
        <v>85</v>
      </c>
      <c r="D1186" t="s">
        <v>8220</v>
      </c>
      <c r="E1186">
        <v>2</v>
      </c>
    </row>
    <row r="1187" spans="1:5" x14ac:dyDescent="0.25">
      <c r="A1187" t="s">
        <v>8218</v>
      </c>
      <c r="B1187">
        <v>103</v>
      </c>
      <c r="D1187" t="s">
        <v>8220</v>
      </c>
      <c r="E1187">
        <v>114</v>
      </c>
    </row>
    <row r="1188" spans="1:5" x14ac:dyDescent="0.25">
      <c r="A1188" t="s">
        <v>8218</v>
      </c>
      <c r="B1188">
        <v>113</v>
      </c>
      <c r="D1188" t="s">
        <v>8220</v>
      </c>
      <c r="E1188">
        <v>1</v>
      </c>
    </row>
    <row r="1189" spans="1:5" x14ac:dyDescent="0.25">
      <c r="A1189" t="s">
        <v>8218</v>
      </c>
      <c r="B1189">
        <v>167</v>
      </c>
      <c r="D1189" t="s">
        <v>8220</v>
      </c>
      <c r="E1189">
        <v>76</v>
      </c>
    </row>
    <row r="1190" spans="1:5" x14ac:dyDescent="0.25">
      <c r="A1190" t="s">
        <v>8218</v>
      </c>
      <c r="B1190">
        <v>73</v>
      </c>
      <c r="D1190" t="s">
        <v>8220</v>
      </c>
      <c r="E1190">
        <v>9</v>
      </c>
    </row>
    <row r="1191" spans="1:5" x14ac:dyDescent="0.25">
      <c r="A1191" t="s">
        <v>8218</v>
      </c>
      <c r="B1191">
        <v>75</v>
      </c>
      <c r="D1191" t="s">
        <v>8220</v>
      </c>
      <c r="E1191">
        <v>37</v>
      </c>
    </row>
    <row r="1192" spans="1:5" x14ac:dyDescent="0.25">
      <c r="A1192" t="s">
        <v>8218</v>
      </c>
      <c r="B1192">
        <v>614</v>
      </c>
      <c r="D1192" t="s">
        <v>8220</v>
      </c>
      <c r="E1192">
        <v>0</v>
      </c>
    </row>
    <row r="1193" spans="1:5" x14ac:dyDescent="0.25">
      <c r="A1193" t="s">
        <v>8218</v>
      </c>
      <c r="B1193">
        <v>107</v>
      </c>
      <c r="D1193" t="s">
        <v>8220</v>
      </c>
      <c r="E1193">
        <v>1</v>
      </c>
    </row>
    <row r="1194" spans="1:5" x14ac:dyDescent="0.25">
      <c r="A1194" t="s">
        <v>8218</v>
      </c>
      <c r="B1194">
        <v>1224</v>
      </c>
      <c r="D1194" t="s">
        <v>8220</v>
      </c>
      <c r="E1194">
        <v>10</v>
      </c>
    </row>
    <row r="1195" spans="1:5" x14ac:dyDescent="0.25">
      <c r="A1195" t="s">
        <v>8218</v>
      </c>
      <c r="B1195">
        <v>104</v>
      </c>
      <c r="D1195" t="s">
        <v>8220</v>
      </c>
      <c r="E1195">
        <v>1</v>
      </c>
    </row>
    <row r="1196" spans="1:5" x14ac:dyDescent="0.25">
      <c r="A1196" t="s">
        <v>8218</v>
      </c>
      <c r="B1196">
        <v>79</v>
      </c>
      <c r="D1196" t="s">
        <v>8220</v>
      </c>
      <c r="E1196">
        <v>2</v>
      </c>
    </row>
    <row r="1197" spans="1:5" x14ac:dyDescent="0.25">
      <c r="A1197" t="s">
        <v>8218</v>
      </c>
      <c r="B1197">
        <v>157</v>
      </c>
      <c r="D1197" t="s">
        <v>8220</v>
      </c>
      <c r="E1197">
        <v>1</v>
      </c>
    </row>
    <row r="1198" spans="1:5" x14ac:dyDescent="0.25">
      <c r="A1198" t="s">
        <v>8218</v>
      </c>
      <c r="B1198">
        <v>50</v>
      </c>
      <c r="D1198" t="s">
        <v>8220</v>
      </c>
      <c r="E1198">
        <v>10</v>
      </c>
    </row>
    <row r="1199" spans="1:5" x14ac:dyDescent="0.25">
      <c r="A1199" t="s">
        <v>8218</v>
      </c>
      <c r="B1199">
        <v>64</v>
      </c>
      <c r="D1199" t="s">
        <v>8220</v>
      </c>
      <c r="E1199">
        <v>9</v>
      </c>
    </row>
    <row r="1200" spans="1:5" x14ac:dyDescent="0.25">
      <c r="A1200" t="s">
        <v>8218</v>
      </c>
      <c r="B1200">
        <v>200</v>
      </c>
      <c r="D1200" t="s">
        <v>8220</v>
      </c>
      <c r="E1200">
        <v>19</v>
      </c>
    </row>
    <row r="1201" spans="1:5" x14ac:dyDescent="0.25">
      <c r="A1201" t="s">
        <v>8218</v>
      </c>
      <c r="B1201">
        <v>22</v>
      </c>
      <c r="D1201" t="s">
        <v>8220</v>
      </c>
      <c r="E1201">
        <v>0</v>
      </c>
    </row>
    <row r="1202" spans="1:5" x14ac:dyDescent="0.25">
      <c r="A1202" t="s">
        <v>8218</v>
      </c>
      <c r="B1202">
        <v>163</v>
      </c>
      <c r="D1202" t="s">
        <v>8220</v>
      </c>
      <c r="E1202">
        <v>4</v>
      </c>
    </row>
    <row r="1203" spans="1:5" x14ac:dyDescent="0.25">
      <c r="A1203" t="s">
        <v>8218</v>
      </c>
      <c r="B1203">
        <v>77</v>
      </c>
      <c r="D1203" t="s">
        <v>8220</v>
      </c>
      <c r="E1203">
        <v>8</v>
      </c>
    </row>
    <row r="1204" spans="1:5" x14ac:dyDescent="0.25">
      <c r="A1204" t="s">
        <v>8218</v>
      </c>
      <c r="B1204">
        <v>89</v>
      </c>
      <c r="D1204" t="s">
        <v>8220</v>
      </c>
      <c r="E1204">
        <v>24</v>
      </c>
    </row>
    <row r="1205" spans="1:5" x14ac:dyDescent="0.25">
      <c r="A1205" t="s">
        <v>8218</v>
      </c>
      <c r="B1205">
        <v>3355</v>
      </c>
      <c r="D1205" t="s">
        <v>8220</v>
      </c>
      <c r="E1205">
        <v>0</v>
      </c>
    </row>
    <row r="1206" spans="1:5" x14ac:dyDescent="0.25">
      <c r="A1206" t="s">
        <v>8218</v>
      </c>
      <c r="B1206">
        <v>537</v>
      </c>
      <c r="D1206" t="s">
        <v>8220</v>
      </c>
      <c r="E1206">
        <v>39</v>
      </c>
    </row>
    <row r="1207" spans="1:5" x14ac:dyDescent="0.25">
      <c r="A1207" t="s">
        <v>8218</v>
      </c>
      <c r="B1207">
        <v>125</v>
      </c>
      <c r="D1207" t="s">
        <v>8220</v>
      </c>
      <c r="E1207">
        <v>6</v>
      </c>
    </row>
    <row r="1208" spans="1:5" x14ac:dyDescent="0.25">
      <c r="A1208" t="s">
        <v>8218</v>
      </c>
      <c r="B1208">
        <v>163</v>
      </c>
      <c r="D1208" t="s">
        <v>8220</v>
      </c>
      <c r="E1208">
        <v>4</v>
      </c>
    </row>
    <row r="1209" spans="1:5" x14ac:dyDescent="0.25">
      <c r="A1209" t="s">
        <v>8218</v>
      </c>
      <c r="B1209">
        <v>283</v>
      </c>
      <c r="D1209" t="s">
        <v>8220</v>
      </c>
      <c r="E1209">
        <v>3</v>
      </c>
    </row>
    <row r="1210" spans="1:5" x14ac:dyDescent="0.25">
      <c r="A1210" t="s">
        <v>8218</v>
      </c>
      <c r="B1210">
        <v>352</v>
      </c>
      <c r="D1210" t="s">
        <v>8220</v>
      </c>
      <c r="E1210">
        <v>53</v>
      </c>
    </row>
    <row r="1211" spans="1:5" x14ac:dyDescent="0.25">
      <c r="A1211" t="s">
        <v>8218</v>
      </c>
      <c r="B1211">
        <v>94</v>
      </c>
      <c r="D1211" t="s">
        <v>8220</v>
      </c>
      <c r="E1211">
        <v>1</v>
      </c>
    </row>
    <row r="1212" spans="1:5" x14ac:dyDescent="0.25">
      <c r="A1212" t="s">
        <v>8218</v>
      </c>
      <c r="B1212">
        <v>67</v>
      </c>
      <c r="D1212" t="s">
        <v>8220</v>
      </c>
      <c r="E1212">
        <v>2</v>
      </c>
    </row>
    <row r="1213" spans="1:5" x14ac:dyDescent="0.25">
      <c r="A1213" t="s">
        <v>8218</v>
      </c>
      <c r="B1213">
        <v>221</v>
      </c>
      <c r="D1213" t="s">
        <v>8220</v>
      </c>
      <c r="E1213">
        <v>25</v>
      </c>
    </row>
    <row r="1214" spans="1:5" x14ac:dyDescent="0.25">
      <c r="A1214" t="s">
        <v>8218</v>
      </c>
      <c r="B1214">
        <v>2165</v>
      </c>
      <c r="D1214" t="s">
        <v>8220</v>
      </c>
      <c r="E1214">
        <v>6</v>
      </c>
    </row>
    <row r="1215" spans="1:5" x14ac:dyDescent="0.25">
      <c r="A1215" t="s">
        <v>8218</v>
      </c>
      <c r="B1215">
        <v>179</v>
      </c>
      <c r="D1215" t="s">
        <v>8220</v>
      </c>
      <c r="E1215">
        <v>0</v>
      </c>
    </row>
    <row r="1216" spans="1:5" x14ac:dyDescent="0.25">
      <c r="A1216" t="s">
        <v>8218</v>
      </c>
      <c r="B1216">
        <v>123</v>
      </c>
      <c r="D1216" t="s">
        <v>8220</v>
      </c>
      <c r="E1216">
        <v>12</v>
      </c>
    </row>
    <row r="1217" spans="1:5" x14ac:dyDescent="0.25">
      <c r="A1217" t="s">
        <v>8218</v>
      </c>
      <c r="B1217">
        <v>1104</v>
      </c>
      <c r="D1217" t="s">
        <v>8220</v>
      </c>
      <c r="E1217">
        <v>0</v>
      </c>
    </row>
    <row r="1218" spans="1:5" x14ac:dyDescent="0.25">
      <c r="A1218" t="s">
        <v>8218</v>
      </c>
      <c r="B1218">
        <v>403</v>
      </c>
      <c r="D1218" t="s">
        <v>8220</v>
      </c>
      <c r="E1218">
        <v>36</v>
      </c>
    </row>
    <row r="1219" spans="1:5" x14ac:dyDescent="0.25">
      <c r="A1219" t="s">
        <v>8218</v>
      </c>
      <c r="B1219">
        <v>109</v>
      </c>
      <c r="D1219" t="s">
        <v>8220</v>
      </c>
      <c r="E1219">
        <v>0</v>
      </c>
    </row>
    <row r="1220" spans="1:5" x14ac:dyDescent="0.25">
      <c r="A1220" t="s">
        <v>8218</v>
      </c>
      <c r="B1220">
        <v>372</v>
      </c>
      <c r="D1220" t="s">
        <v>8220</v>
      </c>
      <c r="E1220">
        <v>2</v>
      </c>
    </row>
    <row r="1221" spans="1:5" x14ac:dyDescent="0.25">
      <c r="A1221" t="s">
        <v>8218</v>
      </c>
      <c r="B1221">
        <v>311</v>
      </c>
      <c r="D1221" t="s">
        <v>8220</v>
      </c>
      <c r="E1221">
        <v>1</v>
      </c>
    </row>
    <row r="1222" spans="1:5" x14ac:dyDescent="0.25">
      <c r="A1222" t="s">
        <v>8218</v>
      </c>
      <c r="B1222">
        <v>61</v>
      </c>
      <c r="D1222" t="s">
        <v>8220</v>
      </c>
      <c r="E1222">
        <v>59</v>
      </c>
    </row>
    <row r="1223" spans="1:5" x14ac:dyDescent="0.25">
      <c r="A1223" t="s">
        <v>8218</v>
      </c>
      <c r="B1223">
        <v>115</v>
      </c>
      <c r="D1223" t="s">
        <v>8220</v>
      </c>
      <c r="E1223">
        <v>1</v>
      </c>
    </row>
    <row r="1224" spans="1:5" x14ac:dyDescent="0.25">
      <c r="A1224" t="s">
        <v>8218</v>
      </c>
      <c r="B1224">
        <v>111</v>
      </c>
      <c r="D1224" t="s">
        <v>8220</v>
      </c>
      <c r="E1224">
        <v>31</v>
      </c>
    </row>
    <row r="1225" spans="1:5" x14ac:dyDescent="0.25">
      <c r="A1225" t="s">
        <v>8218</v>
      </c>
      <c r="B1225">
        <v>337</v>
      </c>
      <c r="D1225" t="s">
        <v>8220</v>
      </c>
      <c r="E1225">
        <v>18</v>
      </c>
    </row>
    <row r="1226" spans="1:5" x14ac:dyDescent="0.25">
      <c r="A1226" t="s">
        <v>8218</v>
      </c>
      <c r="B1226">
        <v>9</v>
      </c>
      <c r="D1226" t="s">
        <v>8220</v>
      </c>
      <c r="E1226">
        <v>10</v>
      </c>
    </row>
    <row r="1227" spans="1:5" x14ac:dyDescent="0.25">
      <c r="A1227" t="s">
        <v>8218</v>
      </c>
      <c r="B1227">
        <v>120</v>
      </c>
      <c r="D1227" t="s">
        <v>8220</v>
      </c>
      <c r="E1227">
        <v>0</v>
      </c>
    </row>
    <row r="1228" spans="1:5" x14ac:dyDescent="0.25">
      <c r="A1228" t="s">
        <v>8218</v>
      </c>
      <c r="B1228">
        <v>102</v>
      </c>
      <c r="D1228" t="s">
        <v>8220</v>
      </c>
      <c r="E1228">
        <v>14</v>
      </c>
    </row>
    <row r="1229" spans="1:5" x14ac:dyDescent="0.25">
      <c r="A1229" t="s">
        <v>8218</v>
      </c>
      <c r="B1229">
        <v>186</v>
      </c>
      <c r="D1229" t="s">
        <v>8220</v>
      </c>
      <c r="E1229">
        <v>2</v>
      </c>
    </row>
    <row r="1230" spans="1:5" x14ac:dyDescent="0.25">
      <c r="A1230" t="s">
        <v>8218</v>
      </c>
      <c r="B1230">
        <v>15</v>
      </c>
      <c r="D1230" t="s">
        <v>8220</v>
      </c>
      <c r="E1230">
        <v>1</v>
      </c>
    </row>
    <row r="1231" spans="1:5" x14ac:dyDescent="0.25">
      <c r="A1231" t="s">
        <v>8218</v>
      </c>
      <c r="B1231">
        <v>67</v>
      </c>
      <c r="D1231" t="s">
        <v>8220</v>
      </c>
      <c r="E1231">
        <v>3</v>
      </c>
    </row>
    <row r="1232" spans="1:5" x14ac:dyDescent="0.25">
      <c r="A1232" t="s">
        <v>8218</v>
      </c>
      <c r="B1232">
        <v>130</v>
      </c>
      <c r="D1232" t="s">
        <v>8220</v>
      </c>
      <c r="E1232">
        <v>0</v>
      </c>
    </row>
    <row r="1233" spans="1:5" x14ac:dyDescent="0.25">
      <c r="A1233" t="s">
        <v>8218</v>
      </c>
      <c r="B1233">
        <v>16</v>
      </c>
      <c r="D1233" t="s">
        <v>8220</v>
      </c>
      <c r="E1233">
        <v>2</v>
      </c>
    </row>
    <row r="1234" spans="1:5" x14ac:dyDescent="0.25">
      <c r="A1234" t="s">
        <v>8218</v>
      </c>
      <c r="B1234">
        <v>67</v>
      </c>
      <c r="D1234" t="s">
        <v>8220</v>
      </c>
      <c r="E1234">
        <v>0</v>
      </c>
    </row>
    <row r="1235" spans="1:5" x14ac:dyDescent="0.25">
      <c r="A1235" t="s">
        <v>8218</v>
      </c>
      <c r="B1235">
        <v>124</v>
      </c>
      <c r="D1235" t="s">
        <v>8220</v>
      </c>
      <c r="E1235">
        <v>12</v>
      </c>
    </row>
    <row r="1236" spans="1:5" x14ac:dyDescent="0.25">
      <c r="A1236" t="s">
        <v>8218</v>
      </c>
      <c r="B1236">
        <v>80</v>
      </c>
      <c r="D1236" t="s">
        <v>8220</v>
      </c>
      <c r="E1236">
        <v>1</v>
      </c>
    </row>
    <row r="1237" spans="1:5" x14ac:dyDescent="0.25">
      <c r="A1237" t="s">
        <v>8218</v>
      </c>
      <c r="B1237">
        <v>282</v>
      </c>
      <c r="D1237" t="s">
        <v>8220</v>
      </c>
      <c r="E1237">
        <v>8</v>
      </c>
    </row>
    <row r="1238" spans="1:5" x14ac:dyDescent="0.25">
      <c r="A1238" t="s">
        <v>8218</v>
      </c>
      <c r="B1238">
        <v>68</v>
      </c>
      <c r="D1238" t="s">
        <v>8220</v>
      </c>
      <c r="E1238">
        <v>2</v>
      </c>
    </row>
    <row r="1239" spans="1:5" x14ac:dyDescent="0.25">
      <c r="A1239" t="s">
        <v>8218</v>
      </c>
      <c r="B1239">
        <v>86</v>
      </c>
      <c r="D1239" t="s">
        <v>8220</v>
      </c>
      <c r="E1239">
        <v>31</v>
      </c>
    </row>
    <row r="1240" spans="1:5" x14ac:dyDescent="0.25">
      <c r="A1240" t="s">
        <v>8218</v>
      </c>
      <c r="B1240">
        <v>115</v>
      </c>
      <c r="D1240" t="s">
        <v>8220</v>
      </c>
      <c r="E1240">
        <v>5</v>
      </c>
    </row>
    <row r="1241" spans="1:5" x14ac:dyDescent="0.25">
      <c r="A1241" t="s">
        <v>8218</v>
      </c>
      <c r="B1241">
        <v>75</v>
      </c>
      <c r="D1241" t="s">
        <v>8220</v>
      </c>
      <c r="E1241">
        <v>1</v>
      </c>
    </row>
    <row r="1242" spans="1:5" x14ac:dyDescent="0.25">
      <c r="A1242" t="s">
        <v>8218</v>
      </c>
      <c r="B1242">
        <v>43</v>
      </c>
      <c r="D1242" t="s">
        <v>8220</v>
      </c>
      <c r="E1242">
        <v>12</v>
      </c>
    </row>
    <row r="1243" spans="1:5" x14ac:dyDescent="0.25">
      <c r="A1243" t="s">
        <v>8218</v>
      </c>
      <c r="B1243">
        <v>48</v>
      </c>
      <c r="D1243" t="s">
        <v>8220</v>
      </c>
      <c r="E1243">
        <v>4</v>
      </c>
    </row>
    <row r="1244" spans="1:5" x14ac:dyDescent="0.25">
      <c r="A1244" t="s">
        <v>8218</v>
      </c>
      <c r="B1244">
        <v>52</v>
      </c>
      <c r="D1244" t="s">
        <v>8220</v>
      </c>
      <c r="E1244">
        <v>0</v>
      </c>
    </row>
    <row r="1245" spans="1:5" x14ac:dyDescent="0.25">
      <c r="A1245" t="s">
        <v>8218</v>
      </c>
      <c r="B1245">
        <v>43</v>
      </c>
      <c r="D1245" t="s">
        <v>8220</v>
      </c>
      <c r="E1245">
        <v>7</v>
      </c>
    </row>
    <row r="1246" spans="1:5" x14ac:dyDescent="0.25">
      <c r="A1246" t="s">
        <v>8218</v>
      </c>
      <c r="B1246">
        <v>58</v>
      </c>
      <c r="D1246" t="s">
        <v>8220</v>
      </c>
      <c r="E1246">
        <v>2</v>
      </c>
    </row>
    <row r="1247" spans="1:5" x14ac:dyDescent="0.25">
      <c r="A1247" t="s">
        <v>8218</v>
      </c>
      <c r="B1247">
        <v>47</v>
      </c>
      <c r="D1247" t="s">
        <v>8220</v>
      </c>
      <c r="E1247">
        <v>1</v>
      </c>
    </row>
    <row r="1248" spans="1:5" x14ac:dyDescent="0.25">
      <c r="A1248" t="s">
        <v>8218</v>
      </c>
      <c r="B1248">
        <v>36</v>
      </c>
      <c r="D1248" t="s">
        <v>8220</v>
      </c>
      <c r="E1248">
        <v>4</v>
      </c>
    </row>
    <row r="1249" spans="1:5" x14ac:dyDescent="0.25">
      <c r="A1249" t="s">
        <v>8218</v>
      </c>
      <c r="B1249">
        <v>17</v>
      </c>
      <c r="D1249" t="s">
        <v>8220</v>
      </c>
      <c r="E1249">
        <v>6</v>
      </c>
    </row>
    <row r="1250" spans="1:5" x14ac:dyDescent="0.25">
      <c r="A1250" t="s">
        <v>8218</v>
      </c>
      <c r="B1250">
        <v>104</v>
      </c>
      <c r="D1250" t="s">
        <v>8220</v>
      </c>
      <c r="E1250">
        <v>8</v>
      </c>
    </row>
    <row r="1251" spans="1:5" x14ac:dyDescent="0.25">
      <c r="A1251" t="s">
        <v>8218</v>
      </c>
      <c r="B1251">
        <v>47</v>
      </c>
      <c r="D1251" t="s">
        <v>8220</v>
      </c>
      <c r="E1251">
        <v>14</v>
      </c>
    </row>
    <row r="1252" spans="1:5" x14ac:dyDescent="0.25">
      <c r="A1252" t="s">
        <v>8218</v>
      </c>
      <c r="B1252">
        <v>38</v>
      </c>
      <c r="D1252" t="s">
        <v>8220</v>
      </c>
      <c r="E1252">
        <v>0</v>
      </c>
    </row>
    <row r="1253" spans="1:5" x14ac:dyDescent="0.25">
      <c r="A1253" t="s">
        <v>8218</v>
      </c>
      <c r="B1253">
        <v>81</v>
      </c>
      <c r="D1253" t="s">
        <v>8220</v>
      </c>
      <c r="E1253">
        <v>4</v>
      </c>
    </row>
    <row r="1254" spans="1:5" x14ac:dyDescent="0.25">
      <c r="A1254" t="s">
        <v>8218</v>
      </c>
      <c r="B1254">
        <v>55</v>
      </c>
      <c r="D1254" t="s">
        <v>8220</v>
      </c>
      <c r="E1254">
        <v>0</v>
      </c>
    </row>
    <row r="1255" spans="1:5" x14ac:dyDescent="0.25">
      <c r="A1255" t="s">
        <v>8218</v>
      </c>
      <c r="B1255">
        <v>41</v>
      </c>
      <c r="D1255" t="s">
        <v>8220</v>
      </c>
      <c r="E1255">
        <v>0</v>
      </c>
    </row>
    <row r="1256" spans="1:5" x14ac:dyDescent="0.25">
      <c r="A1256" t="s">
        <v>8218</v>
      </c>
      <c r="B1256">
        <v>79</v>
      </c>
      <c r="D1256" t="s">
        <v>8220</v>
      </c>
      <c r="E1256">
        <v>1</v>
      </c>
    </row>
    <row r="1257" spans="1:5" x14ac:dyDescent="0.25">
      <c r="A1257" t="s">
        <v>8218</v>
      </c>
      <c r="B1257">
        <v>16</v>
      </c>
      <c r="D1257" t="s">
        <v>8220</v>
      </c>
      <c r="E1257">
        <v>1</v>
      </c>
    </row>
    <row r="1258" spans="1:5" x14ac:dyDescent="0.25">
      <c r="A1258" t="s">
        <v>8218</v>
      </c>
      <c r="B1258">
        <v>8</v>
      </c>
      <c r="D1258" t="s">
        <v>8220</v>
      </c>
      <c r="E1258">
        <v>1</v>
      </c>
    </row>
    <row r="1259" spans="1:5" x14ac:dyDescent="0.25">
      <c r="A1259" t="s">
        <v>8218</v>
      </c>
      <c r="B1259">
        <v>95</v>
      </c>
      <c r="D1259" t="s">
        <v>8220</v>
      </c>
      <c r="E1259">
        <v>1</v>
      </c>
    </row>
    <row r="1260" spans="1:5" x14ac:dyDescent="0.25">
      <c r="A1260" t="s">
        <v>8218</v>
      </c>
      <c r="B1260">
        <v>25</v>
      </c>
      <c r="D1260" t="s">
        <v>8220</v>
      </c>
      <c r="E1260">
        <v>4</v>
      </c>
    </row>
    <row r="1261" spans="1:5" x14ac:dyDescent="0.25">
      <c r="A1261" t="s">
        <v>8218</v>
      </c>
      <c r="B1261">
        <v>19</v>
      </c>
      <c r="D1261" t="s">
        <v>8220</v>
      </c>
      <c r="E1261">
        <v>0</v>
      </c>
    </row>
    <row r="1262" spans="1:5" x14ac:dyDescent="0.25">
      <c r="A1262" t="s">
        <v>8218</v>
      </c>
      <c r="B1262">
        <v>90</v>
      </c>
      <c r="D1262" t="s">
        <v>8220</v>
      </c>
      <c r="E1262">
        <v>0</v>
      </c>
    </row>
    <row r="1263" spans="1:5" x14ac:dyDescent="0.25">
      <c r="A1263" t="s">
        <v>8218</v>
      </c>
      <c r="B1263">
        <v>41</v>
      </c>
      <c r="D1263" t="s">
        <v>8220</v>
      </c>
      <c r="E1263">
        <v>2</v>
      </c>
    </row>
    <row r="1264" spans="1:5" x14ac:dyDescent="0.25">
      <c r="A1264" t="s">
        <v>8218</v>
      </c>
      <c r="B1264">
        <v>30</v>
      </c>
      <c r="D1264" t="s">
        <v>8220</v>
      </c>
      <c r="E1264">
        <v>24</v>
      </c>
    </row>
    <row r="1265" spans="1:5" x14ac:dyDescent="0.25">
      <c r="A1265" t="s">
        <v>8218</v>
      </c>
      <c r="B1265">
        <v>38</v>
      </c>
      <c r="D1265" t="s">
        <v>8220</v>
      </c>
      <c r="E1265">
        <v>1</v>
      </c>
    </row>
    <row r="1266" spans="1:5" x14ac:dyDescent="0.25">
      <c r="A1266" t="s">
        <v>8218</v>
      </c>
      <c r="B1266">
        <v>65</v>
      </c>
      <c r="D1266" t="s">
        <v>8220</v>
      </c>
      <c r="E1266">
        <v>2</v>
      </c>
    </row>
    <row r="1267" spans="1:5" x14ac:dyDescent="0.25">
      <c r="A1267" t="s">
        <v>8218</v>
      </c>
      <c r="B1267">
        <v>75</v>
      </c>
      <c r="D1267" t="s">
        <v>8220</v>
      </c>
      <c r="E1267">
        <v>1</v>
      </c>
    </row>
    <row r="1268" spans="1:5" x14ac:dyDescent="0.25">
      <c r="A1268" t="s">
        <v>8218</v>
      </c>
      <c r="B1268">
        <v>16</v>
      </c>
      <c r="D1268" t="s">
        <v>8220</v>
      </c>
      <c r="E1268">
        <v>37</v>
      </c>
    </row>
    <row r="1269" spans="1:5" x14ac:dyDescent="0.25">
      <c r="A1269" t="s">
        <v>8218</v>
      </c>
      <c r="B1269">
        <v>10</v>
      </c>
      <c r="D1269" t="s">
        <v>8220</v>
      </c>
      <c r="E1269">
        <v>5</v>
      </c>
    </row>
    <row r="1270" spans="1:5" x14ac:dyDescent="0.25">
      <c r="A1270" t="s">
        <v>8218</v>
      </c>
      <c r="B1270">
        <v>27</v>
      </c>
      <c r="D1270" t="s">
        <v>8220</v>
      </c>
      <c r="E1270">
        <v>4</v>
      </c>
    </row>
    <row r="1271" spans="1:5" x14ac:dyDescent="0.25">
      <c r="A1271" t="s">
        <v>8218</v>
      </c>
      <c r="B1271">
        <v>259</v>
      </c>
      <c r="D1271" t="s">
        <v>8220</v>
      </c>
      <c r="E1271">
        <v>16</v>
      </c>
    </row>
    <row r="1272" spans="1:5" x14ac:dyDescent="0.25">
      <c r="A1272" t="s">
        <v>8218</v>
      </c>
      <c r="B1272">
        <v>39</v>
      </c>
      <c r="D1272" t="s">
        <v>8220</v>
      </c>
      <c r="E1272">
        <v>9</v>
      </c>
    </row>
    <row r="1273" spans="1:5" x14ac:dyDescent="0.25">
      <c r="A1273" t="s">
        <v>8218</v>
      </c>
      <c r="B1273">
        <v>42</v>
      </c>
      <c r="D1273" t="s">
        <v>8220</v>
      </c>
      <c r="E1273">
        <v>0</v>
      </c>
    </row>
    <row r="1274" spans="1:5" x14ac:dyDescent="0.25">
      <c r="A1274" t="s">
        <v>8218</v>
      </c>
      <c r="B1274">
        <v>10</v>
      </c>
      <c r="D1274" t="s">
        <v>8220</v>
      </c>
      <c r="E1274">
        <v>40</v>
      </c>
    </row>
    <row r="1275" spans="1:5" x14ac:dyDescent="0.25">
      <c r="A1275" t="s">
        <v>8218</v>
      </c>
      <c r="B1275">
        <v>56</v>
      </c>
      <c r="D1275" t="s">
        <v>8220</v>
      </c>
      <c r="E1275">
        <v>0</v>
      </c>
    </row>
    <row r="1276" spans="1:5" x14ac:dyDescent="0.25">
      <c r="A1276" t="s">
        <v>8218</v>
      </c>
      <c r="B1276">
        <v>20</v>
      </c>
      <c r="D1276" t="s">
        <v>8220</v>
      </c>
      <c r="E1276">
        <v>2</v>
      </c>
    </row>
    <row r="1277" spans="1:5" x14ac:dyDescent="0.25">
      <c r="A1277" t="s">
        <v>8218</v>
      </c>
      <c r="B1277">
        <v>170</v>
      </c>
      <c r="D1277" t="s">
        <v>8220</v>
      </c>
      <c r="E1277">
        <v>1</v>
      </c>
    </row>
    <row r="1278" spans="1:5" x14ac:dyDescent="0.25">
      <c r="A1278" t="s">
        <v>8218</v>
      </c>
      <c r="B1278">
        <v>29</v>
      </c>
      <c r="D1278" t="s">
        <v>8220</v>
      </c>
      <c r="E1278">
        <v>9</v>
      </c>
    </row>
    <row r="1279" spans="1:5" x14ac:dyDescent="0.25">
      <c r="A1279" t="s">
        <v>8218</v>
      </c>
      <c r="B1279">
        <v>132</v>
      </c>
      <c r="D1279" t="s">
        <v>8220</v>
      </c>
      <c r="E1279">
        <v>34</v>
      </c>
    </row>
    <row r="1280" spans="1:5" x14ac:dyDescent="0.25">
      <c r="A1280" t="s">
        <v>8218</v>
      </c>
      <c r="B1280">
        <v>27</v>
      </c>
      <c r="D1280" t="s">
        <v>8220</v>
      </c>
      <c r="E1280">
        <v>23</v>
      </c>
    </row>
    <row r="1281" spans="1:5" x14ac:dyDescent="0.25">
      <c r="A1281" t="s">
        <v>8218</v>
      </c>
      <c r="B1281">
        <v>26</v>
      </c>
      <c r="D1281" t="s">
        <v>8220</v>
      </c>
      <c r="E1281">
        <v>19</v>
      </c>
    </row>
    <row r="1282" spans="1:5" x14ac:dyDescent="0.25">
      <c r="A1282" t="s">
        <v>8218</v>
      </c>
      <c r="B1282">
        <v>43</v>
      </c>
      <c r="D1282" t="s">
        <v>8220</v>
      </c>
      <c r="E1282">
        <v>50</v>
      </c>
    </row>
    <row r="1283" spans="1:5" x14ac:dyDescent="0.25">
      <c r="A1283" t="s">
        <v>8218</v>
      </c>
      <c r="B1283">
        <v>80</v>
      </c>
      <c r="D1283" t="s">
        <v>8220</v>
      </c>
      <c r="E1283">
        <v>12</v>
      </c>
    </row>
    <row r="1284" spans="1:5" x14ac:dyDescent="0.25">
      <c r="A1284" t="s">
        <v>8218</v>
      </c>
      <c r="B1284">
        <v>33</v>
      </c>
      <c r="D1284" t="s">
        <v>8220</v>
      </c>
      <c r="E1284">
        <v>8</v>
      </c>
    </row>
    <row r="1285" spans="1:5" x14ac:dyDescent="0.25">
      <c r="A1285" t="s">
        <v>8218</v>
      </c>
      <c r="B1285">
        <v>71</v>
      </c>
      <c r="D1285" t="s">
        <v>8220</v>
      </c>
      <c r="E1285">
        <v>9</v>
      </c>
    </row>
    <row r="1286" spans="1:5" x14ac:dyDescent="0.25">
      <c r="A1286" t="s">
        <v>8218</v>
      </c>
      <c r="B1286">
        <v>81</v>
      </c>
      <c r="D1286" t="s">
        <v>8220</v>
      </c>
      <c r="E1286">
        <v>43</v>
      </c>
    </row>
    <row r="1287" spans="1:5" x14ac:dyDescent="0.25">
      <c r="A1287" t="s">
        <v>8218</v>
      </c>
      <c r="B1287">
        <v>76</v>
      </c>
      <c r="D1287" t="s">
        <v>8220</v>
      </c>
      <c r="E1287">
        <v>28</v>
      </c>
    </row>
    <row r="1288" spans="1:5" x14ac:dyDescent="0.25">
      <c r="A1288" t="s">
        <v>8218</v>
      </c>
      <c r="B1288">
        <v>48</v>
      </c>
      <c r="D1288" t="s">
        <v>8220</v>
      </c>
      <c r="E1288">
        <v>4</v>
      </c>
    </row>
    <row r="1289" spans="1:5" x14ac:dyDescent="0.25">
      <c r="A1289" t="s">
        <v>8218</v>
      </c>
      <c r="B1289">
        <v>61</v>
      </c>
      <c r="D1289" t="s">
        <v>8220</v>
      </c>
      <c r="E1289">
        <v>24</v>
      </c>
    </row>
    <row r="1290" spans="1:5" x14ac:dyDescent="0.25">
      <c r="A1290" t="s">
        <v>8218</v>
      </c>
      <c r="B1290">
        <v>60</v>
      </c>
      <c r="D1290" t="s">
        <v>8220</v>
      </c>
      <c r="E1290">
        <v>2</v>
      </c>
    </row>
    <row r="1291" spans="1:5" x14ac:dyDescent="0.25">
      <c r="A1291" t="s">
        <v>8218</v>
      </c>
      <c r="B1291">
        <v>136</v>
      </c>
      <c r="D1291" t="s">
        <v>8220</v>
      </c>
      <c r="E1291">
        <v>2</v>
      </c>
    </row>
    <row r="1292" spans="1:5" x14ac:dyDescent="0.25">
      <c r="A1292" t="s">
        <v>8218</v>
      </c>
      <c r="B1292">
        <v>14</v>
      </c>
      <c r="D1292" t="s">
        <v>8220</v>
      </c>
      <c r="E1292">
        <v>20</v>
      </c>
    </row>
    <row r="1293" spans="1:5" x14ac:dyDescent="0.25">
      <c r="A1293" t="s">
        <v>8218</v>
      </c>
      <c r="B1293">
        <v>78</v>
      </c>
      <c r="D1293" t="s">
        <v>8220</v>
      </c>
      <c r="E1293">
        <v>1</v>
      </c>
    </row>
    <row r="1294" spans="1:5" x14ac:dyDescent="0.25">
      <c r="A1294" t="s">
        <v>8218</v>
      </c>
      <c r="B1294">
        <v>4</v>
      </c>
      <c r="D1294" t="s">
        <v>8220</v>
      </c>
      <c r="E1294">
        <v>1</v>
      </c>
    </row>
    <row r="1295" spans="1:5" x14ac:dyDescent="0.25">
      <c r="A1295" t="s">
        <v>8218</v>
      </c>
      <c r="B1295">
        <v>11</v>
      </c>
      <c r="D1295" t="s">
        <v>8220</v>
      </c>
      <c r="E1295">
        <v>4</v>
      </c>
    </row>
    <row r="1296" spans="1:5" x14ac:dyDescent="0.25">
      <c r="A1296" t="s">
        <v>8218</v>
      </c>
      <c r="B1296">
        <v>185</v>
      </c>
      <c r="D1296" t="s">
        <v>8220</v>
      </c>
      <c r="E1296">
        <v>1</v>
      </c>
    </row>
    <row r="1297" spans="1:5" x14ac:dyDescent="0.25">
      <c r="A1297" t="s">
        <v>8218</v>
      </c>
      <c r="B1297">
        <v>59</v>
      </c>
      <c r="D1297" t="s">
        <v>8220</v>
      </c>
      <c r="E1297">
        <v>1</v>
      </c>
    </row>
    <row r="1298" spans="1:5" x14ac:dyDescent="0.25">
      <c r="A1298" t="s">
        <v>8218</v>
      </c>
      <c r="B1298">
        <v>27</v>
      </c>
      <c r="D1298" t="s">
        <v>8220</v>
      </c>
      <c r="E1298">
        <v>13</v>
      </c>
    </row>
    <row r="1299" spans="1:5" x14ac:dyDescent="0.25">
      <c r="A1299" t="s">
        <v>8218</v>
      </c>
      <c r="B1299">
        <v>63</v>
      </c>
      <c r="D1299" t="s">
        <v>8220</v>
      </c>
      <c r="E1299">
        <v>1</v>
      </c>
    </row>
    <row r="1300" spans="1:5" x14ac:dyDescent="0.25">
      <c r="A1300" t="s">
        <v>8218</v>
      </c>
      <c r="B1300">
        <v>13</v>
      </c>
      <c r="D1300" t="s">
        <v>8220</v>
      </c>
      <c r="E1300">
        <v>1</v>
      </c>
    </row>
    <row r="1301" spans="1:5" x14ac:dyDescent="0.25">
      <c r="A1301" t="s">
        <v>8218</v>
      </c>
      <c r="B1301">
        <v>13</v>
      </c>
      <c r="D1301" t="s">
        <v>8220</v>
      </c>
      <c r="E1301">
        <v>0</v>
      </c>
    </row>
    <row r="1302" spans="1:5" x14ac:dyDescent="0.25">
      <c r="A1302" t="s">
        <v>8218</v>
      </c>
      <c r="B1302">
        <v>57</v>
      </c>
      <c r="D1302" t="s">
        <v>8220</v>
      </c>
      <c r="E1302">
        <v>3</v>
      </c>
    </row>
    <row r="1303" spans="1:5" x14ac:dyDescent="0.25">
      <c r="A1303" t="s">
        <v>8218</v>
      </c>
      <c r="B1303">
        <v>61</v>
      </c>
      <c r="D1303" t="s">
        <v>8220</v>
      </c>
      <c r="E1303">
        <v>14</v>
      </c>
    </row>
    <row r="1304" spans="1:5" x14ac:dyDescent="0.25">
      <c r="A1304" t="s">
        <v>8218</v>
      </c>
      <c r="B1304">
        <v>65</v>
      </c>
      <c r="D1304" t="s">
        <v>8220</v>
      </c>
      <c r="E1304">
        <v>2</v>
      </c>
    </row>
    <row r="1305" spans="1:5" x14ac:dyDescent="0.25">
      <c r="A1305" t="s">
        <v>8218</v>
      </c>
      <c r="B1305">
        <v>134</v>
      </c>
      <c r="D1305" t="s">
        <v>8220</v>
      </c>
      <c r="E1305">
        <v>5</v>
      </c>
    </row>
    <row r="1306" spans="1:5" x14ac:dyDescent="0.25">
      <c r="A1306" t="s">
        <v>8218</v>
      </c>
      <c r="B1306">
        <v>37</v>
      </c>
      <c r="D1306" t="s">
        <v>8220</v>
      </c>
      <c r="E1306">
        <v>14</v>
      </c>
    </row>
    <row r="1307" spans="1:5" x14ac:dyDescent="0.25">
      <c r="A1307" t="s">
        <v>8218</v>
      </c>
      <c r="B1307">
        <v>37</v>
      </c>
      <c r="D1307" t="s">
        <v>8220</v>
      </c>
      <c r="E1307">
        <v>9</v>
      </c>
    </row>
    <row r="1308" spans="1:5" x14ac:dyDescent="0.25">
      <c r="A1308" t="s">
        <v>8218</v>
      </c>
      <c r="B1308">
        <v>150</v>
      </c>
      <c r="D1308" t="s">
        <v>8220</v>
      </c>
      <c r="E1308">
        <v>8</v>
      </c>
    </row>
    <row r="1309" spans="1:5" x14ac:dyDescent="0.25">
      <c r="A1309" t="s">
        <v>8218</v>
      </c>
      <c r="B1309">
        <v>56</v>
      </c>
      <c r="D1309" t="s">
        <v>8220</v>
      </c>
      <c r="E1309">
        <v>7</v>
      </c>
    </row>
    <row r="1310" spans="1:5" x14ac:dyDescent="0.25">
      <c r="A1310" t="s">
        <v>8218</v>
      </c>
      <c r="B1310">
        <v>18</v>
      </c>
      <c r="D1310" t="s">
        <v>8220</v>
      </c>
      <c r="E1310">
        <v>0</v>
      </c>
    </row>
    <row r="1311" spans="1:5" x14ac:dyDescent="0.25">
      <c r="A1311" t="s">
        <v>8218</v>
      </c>
      <c r="B1311">
        <v>60</v>
      </c>
      <c r="D1311" t="s">
        <v>8220</v>
      </c>
      <c r="E1311">
        <v>84</v>
      </c>
    </row>
    <row r="1312" spans="1:5" x14ac:dyDescent="0.25">
      <c r="A1312" t="s">
        <v>8218</v>
      </c>
      <c r="B1312">
        <v>67</v>
      </c>
      <c r="D1312" t="s">
        <v>8220</v>
      </c>
      <c r="E1312">
        <v>11</v>
      </c>
    </row>
    <row r="1313" spans="1:5" x14ac:dyDescent="0.25">
      <c r="A1313" t="s">
        <v>8218</v>
      </c>
      <c r="B1313">
        <v>35</v>
      </c>
      <c r="D1313" t="s">
        <v>8220</v>
      </c>
      <c r="E1313">
        <v>1</v>
      </c>
    </row>
    <row r="1314" spans="1:5" x14ac:dyDescent="0.25">
      <c r="A1314" t="s">
        <v>8218</v>
      </c>
      <c r="B1314">
        <v>34</v>
      </c>
      <c r="D1314" t="s">
        <v>8220</v>
      </c>
      <c r="E1314">
        <v>4</v>
      </c>
    </row>
    <row r="1315" spans="1:5" x14ac:dyDescent="0.25">
      <c r="A1315" t="s">
        <v>8218</v>
      </c>
      <c r="B1315">
        <v>36</v>
      </c>
      <c r="D1315" t="s">
        <v>8220</v>
      </c>
      <c r="E1315">
        <v>10</v>
      </c>
    </row>
    <row r="1316" spans="1:5" x14ac:dyDescent="0.25">
      <c r="A1316" t="s">
        <v>8218</v>
      </c>
      <c r="B1316">
        <v>18</v>
      </c>
      <c r="D1316" t="s">
        <v>8220</v>
      </c>
      <c r="E1316">
        <v>16</v>
      </c>
    </row>
    <row r="1317" spans="1:5" x14ac:dyDescent="0.25">
      <c r="A1317" t="s">
        <v>8218</v>
      </c>
      <c r="B1317">
        <v>25</v>
      </c>
      <c r="D1317" t="s">
        <v>8220</v>
      </c>
      <c r="E1317">
        <v>2</v>
      </c>
    </row>
    <row r="1318" spans="1:5" x14ac:dyDescent="0.25">
      <c r="A1318" t="s">
        <v>8218</v>
      </c>
      <c r="B1318">
        <v>21</v>
      </c>
      <c r="D1318" t="s">
        <v>8220</v>
      </c>
      <c r="E1318">
        <v>5</v>
      </c>
    </row>
    <row r="1319" spans="1:5" x14ac:dyDescent="0.25">
      <c r="A1319" t="s">
        <v>8218</v>
      </c>
      <c r="B1319">
        <v>151</v>
      </c>
      <c r="D1319" t="s">
        <v>8220</v>
      </c>
      <c r="E1319">
        <v>1</v>
      </c>
    </row>
    <row r="1320" spans="1:5" x14ac:dyDescent="0.25">
      <c r="A1320" t="s">
        <v>8218</v>
      </c>
      <c r="B1320">
        <v>489</v>
      </c>
      <c r="D1320" t="s">
        <v>8220</v>
      </c>
      <c r="E1320">
        <v>31</v>
      </c>
    </row>
    <row r="1321" spans="1:5" x14ac:dyDescent="0.25">
      <c r="A1321" t="s">
        <v>8218</v>
      </c>
      <c r="B1321">
        <v>50</v>
      </c>
      <c r="D1321" t="s">
        <v>8220</v>
      </c>
      <c r="E1321">
        <v>0</v>
      </c>
    </row>
    <row r="1322" spans="1:5" x14ac:dyDescent="0.25">
      <c r="A1322" t="s">
        <v>8218</v>
      </c>
      <c r="B1322">
        <v>321</v>
      </c>
      <c r="D1322" t="s">
        <v>8220</v>
      </c>
      <c r="E1322">
        <v>2</v>
      </c>
    </row>
    <row r="1323" spans="1:5" x14ac:dyDescent="0.25">
      <c r="A1323" t="s">
        <v>8218</v>
      </c>
      <c r="B1323">
        <v>1762</v>
      </c>
      <c r="D1323" t="s">
        <v>8220</v>
      </c>
      <c r="E1323">
        <v>7</v>
      </c>
    </row>
    <row r="1324" spans="1:5" x14ac:dyDescent="0.25">
      <c r="A1324" t="s">
        <v>8218</v>
      </c>
      <c r="B1324">
        <v>385</v>
      </c>
      <c r="D1324" t="s">
        <v>8220</v>
      </c>
      <c r="E1324">
        <v>16</v>
      </c>
    </row>
    <row r="1325" spans="1:5" x14ac:dyDescent="0.25">
      <c r="A1325" t="s">
        <v>8218</v>
      </c>
      <c r="B1325">
        <v>398</v>
      </c>
      <c r="D1325" t="s">
        <v>8220</v>
      </c>
      <c r="E1325">
        <v>4</v>
      </c>
    </row>
    <row r="1326" spans="1:5" x14ac:dyDescent="0.25">
      <c r="A1326" t="s">
        <v>8218</v>
      </c>
      <c r="B1326">
        <v>304</v>
      </c>
      <c r="D1326" t="s">
        <v>8220</v>
      </c>
      <c r="E1326">
        <v>4</v>
      </c>
    </row>
    <row r="1327" spans="1:5" x14ac:dyDescent="0.25">
      <c r="A1327" t="s">
        <v>8218</v>
      </c>
      <c r="B1327">
        <v>676</v>
      </c>
      <c r="D1327" t="s">
        <v>8220</v>
      </c>
      <c r="E1327">
        <v>4</v>
      </c>
    </row>
    <row r="1328" spans="1:5" x14ac:dyDescent="0.25">
      <c r="A1328" t="s">
        <v>8218</v>
      </c>
      <c r="B1328">
        <v>577</v>
      </c>
      <c r="D1328" t="s">
        <v>8220</v>
      </c>
      <c r="E1328">
        <v>3</v>
      </c>
    </row>
    <row r="1329" spans="1:5" x14ac:dyDescent="0.25">
      <c r="A1329" t="s">
        <v>8218</v>
      </c>
      <c r="B1329">
        <v>3663</v>
      </c>
      <c r="D1329" t="s">
        <v>8220</v>
      </c>
      <c r="E1329">
        <v>36</v>
      </c>
    </row>
    <row r="1330" spans="1:5" x14ac:dyDescent="0.25">
      <c r="A1330" t="s">
        <v>8218</v>
      </c>
      <c r="B1330">
        <v>294</v>
      </c>
      <c r="D1330" t="s">
        <v>8220</v>
      </c>
      <c r="E1330">
        <v>1</v>
      </c>
    </row>
    <row r="1331" spans="1:5" x14ac:dyDescent="0.25">
      <c r="A1331" t="s">
        <v>8218</v>
      </c>
      <c r="B1331">
        <v>28</v>
      </c>
      <c r="D1331" t="s">
        <v>8220</v>
      </c>
      <c r="E1331">
        <v>7</v>
      </c>
    </row>
    <row r="1332" spans="1:5" x14ac:dyDescent="0.25">
      <c r="A1332" t="s">
        <v>8218</v>
      </c>
      <c r="B1332">
        <v>100</v>
      </c>
      <c r="D1332" t="s">
        <v>8220</v>
      </c>
      <c r="E1332">
        <v>27</v>
      </c>
    </row>
    <row r="1333" spans="1:5" x14ac:dyDescent="0.25">
      <c r="A1333" t="s">
        <v>8218</v>
      </c>
      <c r="B1333">
        <v>72</v>
      </c>
      <c r="D1333" t="s">
        <v>8220</v>
      </c>
      <c r="E1333">
        <v>1</v>
      </c>
    </row>
    <row r="1334" spans="1:5" x14ac:dyDescent="0.25">
      <c r="A1334" t="s">
        <v>8218</v>
      </c>
      <c r="B1334">
        <v>238</v>
      </c>
      <c r="D1334" t="s">
        <v>8220</v>
      </c>
      <c r="E1334">
        <v>0</v>
      </c>
    </row>
    <row r="1335" spans="1:5" x14ac:dyDescent="0.25">
      <c r="A1335" t="s">
        <v>8218</v>
      </c>
      <c r="B1335">
        <v>159</v>
      </c>
      <c r="D1335" t="s">
        <v>8220</v>
      </c>
      <c r="E1335">
        <v>1</v>
      </c>
    </row>
    <row r="1336" spans="1:5" x14ac:dyDescent="0.25">
      <c r="A1336" t="s">
        <v>8218</v>
      </c>
      <c r="B1336">
        <v>77</v>
      </c>
      <c r="D1336" t="s">
        <v>8220</v>
      </c>
      <c r="E1336">
        <v>3</v>
      </c>
    </row>
    <row r="1337" spans="1:5" x14ac:dyDescent="0.25">
      <c r="A1337" t="s">
        <v>8218</v>
      </c>
      <c r="B1337">
        <v>53</v>
      </c>
      <c r="D1337" t="s">
        <v>8220</v>
      </c>
      <c r="E1337">
        <v>3</v>
      </c>
    </row>
    <row r="1338" spans="1:5" x14ac:dyDescent="0.25">
      <c r="A1338" t="s">
        <v>8218</v>
      </c>
      <c r="B1338">
        <v>1251</v>
      </c>
      <c r="D1338" t="s">
        <v>8220</v>
      </c>
      <c r="E1338">
        <v>3</v>
      </c>
    </row>
    <row r="1339" spans="1:5" x14ac:dyDescent="0.25">
      <c r="A1339" t="s">
        <v>8218</v>
      </c>
      <c r="B1339">
        <v>465</v>
      </c>
      <c r="D1339" t="s">
        <v>8220</v>
      </c>
      <c r="E1339">
        <v>0</v>
      </c>
    </row>
    <row r="1340" spans="1:5" x14ac:dyDescent="0.25">
      <c r="A1340" t="s">
        <v>8218</v>
      </c>
      <c r="B1340">
        <v>74</v>
      </c>
      <c r="D1340" t="s">
        <v>8220</v>
      </c>
      <c r="E1340">
        <v>6</v>
      </c>
    </row>
    <row r="1341" spans="1:5" x14ac:dyDescent="0.25">
      <c r="A1341" t="s">
        <v>8218</v>
      </c>
      <c r="B1341">
        <v>62</v>
      </c>
      <c r="D1341" t="s">
        <v>8220</v>
      </c>
      <c r="E1341">
        <v>17</v>
      </c>
    </row>
    <row r="1342" spans="1:5" x14ac:dyDescent="0.25">
      <c r="A1342" t="s">
        <v>8218</v>
      </c>
      <c r="B1342">
        <v>3468</v>
      </c>
      <c r="D1342" t="s">
        <v>8220</v>
      </c>
      <c r="E1342">
        <v>40</v>
      </c>
    </row>
    <row r="1343" spans="1:5" x14ac:dyDescent="0.25">
      <c r="A1343" t="s">
        <v>8218</v>
      </c>
      <c r="B1343">
        <v>52</v>
      </c>
      <c r="D1343" t="s">
        <v>8220</v>
      </c>
      <c r="E1343">
        <v>3</v>
      </c>
    </row>
    <row r="1344" spans="1:5" x14ac:dyDescent="0.25">
      <c r="A1344" t="s">
        <v>8218</v>
      </c>
      <c r="B1344">
        <v>50</v>
      </c>
      <c r="D1344" t="s">
        <v>8220</v>
      </c>
      <c r="E1344">
        <v>1</v>
      </c>
    </row>
    <row r="1345" spans="1:5" x14ac:dyDescent="0.25">
      <c r="A1345" t="s">
        <v>8218</v>
      </c>
      <c r="B1345">
        <v>45</v>
      </c>
      <c r="D1345" t="s">
        <v>8220</v>
      </c>
      <c r="E1345">
        <v>2</v>
      </c>
    </row>
    <row r="1346" spans="1:5" x14ac:dyDescent="0.25">
      <c r="A1346" t="s">
        <v>8218</v>
      </c>
      <c r="B1346">
        <v>21</v>
      </c>
      <c r="D1346" t="s">
        <v>8220</v>
      </c>
      <c r="E1346">
        <v>7</v>
      </c>
    </row>
    <row r="1347" spans="1:5" x14ac:dyDescent="0.25">
      <c r="A1347" t="s">
        <v>8218</v>
      </c>
      <c r="B1347">
        <v>100</v>
      </c>
      <c r="D1347" t="s">
        <v>8220</v>
      </c>
      <c r="E1347">
        <v>14</v>
      </c>
    </row>
    <row r="1348" spans="1:5" x14ac:dyDescent="0.25">
      <c r="A1348" t="s">
        <v>8218</v>
      </c>
      <c r="B1348">
        <v>81</v>
      </c>
      <c r="D1348" t="s">
        <v>8220</v>
      </c>
      <c r="E1348">
        <v>0</v>
      </c>
    </row>
    <row r="1349" spans="1:5" x14ac:dyDescent="0.25">
      <c r="A1349" t="s">
        <v>8218</v>
      </c>
      <c r="B1349">
        <v>286</v>
      </c>
      <c r="D1349" t="s">
        <v>8220</v>
      </c>
      <c r="E1349">
        <v>0</v>
      </c>
    </row>
    <row r="1350" spans="1:5" x14ac:dyDescent="0.25">
      <c r="A1350" t="s">
        <v>8218</v>
      </c>
      <c r="B1350">
        <v>42</v>
      </c>
      <c r="D1350" t="s">
        <v>8220</v>
      </c>
      <c r="E1350">
        <v>1</v>
      </c>
    </row>
    <row r="1351" spans="1:5" x14ac:dyDescent="0.25">
      <c r="A1351" t="s">
        <v>8218</v>
      </c>
      <c r="B1351">
        <v>199</v>
      </c>
      <c r="D1351" t="s">
        <v>8220</v>
      </c>
      <c r="E1351">
        <v>12</v>
      </c>
    </row>
    <row r="1352" spans="1:5" x14ac:dyDescent="0.25">
      <c r="A1352" t="s">
        <v>8218</v>
      </c>
      <c r="B1352">
        <v>25</v>
      </c>
      <c r="D1352" t="s">
        <v>8220</v>
      </c>
      <c r="E1352">
        <v>12</v>
      </c>
    </row>
    <row r="1353" spans="1:5" x14ac:dyDescent="0.25">
      <c r="A1353" t="s">
        <v>8218</v>
      </c>
      <c r="B1353">
        <v>84</v>
      </c>
      <c r="D1353" t="s">
        <v>8220</v>
      </c>
      <c r="E1353">
        <v>23</v>
      </c>
    </row>
    <row r="1354" spans="1:5" x14ac:dyDescent="0.25">
      <c r="A1354" t="s">
        <v>8218</v>
      </c>
      <c r="B1354">
        <v>50</v>
      </c>
      <c r="D1354" t="s">
        <v>8220</v>
      </c>
      <c r="E1354">
        <v>0</v>
      </c>
    </row>
    <row r="1355" spans="1:5" x14ac:dyDescent="0.25">
      <c r="A1355" t="s">
        <v>8218</v>
      </c>
      <c r="B1355">
        <v>26</v>
      </c>
      <c r="D1355" t="s">
        <v>8220</v>
      </c>
      <c r="E1355">
        <v>10</v>
      </c>
    </row>
    <row r="1356" spans="1:5" x14ac:dyDescent="0.25">
      <c r="A1356" t="s">
        <v>8218</v>
      </c>
      <c r="B1356">
        <v>14</v>
      </c>
      <c r="D1356" t="s">
        <v>8220</v>
      </c>
      <c r="E1356">
        <v>5</v>
      </c>
    </row>
    <row r="1357" spans="1:5" x14ac:dyDescent="0.25">
      <c r="A1357" t="s">
        <v>8218</v>
      </c>
      <c r="B1357">
        <v>49</v>
      </c>
      <c r="D1357" t="s">
        <v>8220</v>
      </c>
      <c r="E1357">
        <v>1</v>
      </c>
    </row>
    <row r="1358" spans="1:5" x14ac:dyDescent="0.25">
      <c r="A1358" t="s">
        <v>8218</v>
      </c>
      <c r="B1358">
        <v>69</v>
      </c>
      <c r="D1358" t="s">
        <v>8220</v>
      </c>
      <c r="E1358">
        <v>2</v>
      </c>
    </row>
    <row r="1359" spans="1:5" x14ac:dyDescent="0.25">
      <c r="A1359" t="s">
        <v>8218</v>
      </c>
      <c r="B1359">
        <v>60</v>
      </c>
      <c r="D1359" t="s">
        <v>8220</v>
      </c>
      <c r="E1359">
        <v>2</v>
      </c>
    </row>
    <row r="1360" spans="1:5" x14ac:dyDescent="0.25">
      <c r="A1360" t="s">
        <v>8218</v>
      </c>
      <c r="B1360">
        <v>80</v>
      </c>
      <c r="D1360" t="s">
        <v>8220</v>
      </c>
      <c r="E1360">
        <v>0</v>
      </c>
    </row>
    <row r="1361" spans="1:5" x14ac:dyDescent="0.25">
      <c r="A1361" t="s">
        <v>8218</v>
      </c>
      <c r="B1361">
        <v>56</v>
      </c>
      <c r="D1361" t="s">
        <v>8220</v>
      </c>
      <c r="E1361">
        <v>13</v>
      </c>
    </row>
    <row r="1362" spans="1:5" x14ac:dyDescent="0.25">
      <c r="A1362" t="s">
        <v>8218</v>
      </c>
      <c r="B1362">
        <v>104</v>
      </c>
      <c r="D1362" t="s">
        <v>8220</v>
      </c>
      <c r="E1362">
        <v>0</v>
      </c>
    </row>
    <row r="1363" spans="1:5" x14ac:dyDescent="0.25">
      <c r="A1363" t="s">
        <v>8218</v>
      </c>
      <c r="B1363">
        <v>46</v>
      </c>
      <c r="D1363" t="s">
        <v>8220</v>
      </c>
      <c r="E1363">
        <v>1</v>
      </c>
    </row>
    <row r="1364" spans="1:5" x14ac:dyDescent="0.25">
      <c r="A1364" t="s">
        <v>8218</v>
      </c>
      <c r="B1364">
        <v>206</v>
      </c>
      <c r="D1364" t="s">
        <v>8220</v>
      </c>
      <c r="E1364">
        <v>5</v>
      </c>
    </row>
    <row r="1365" spans="1:5" x14ac:dyDescent="0.25">
      <c r="A1365" t="s">
        <v>8218</v>
      </c>
      <c r="B1365">
        <v>18</v>
      </c>
      <c r="D1365" t="s">
        <v>8220</v>
      </c>
      <c r="E1365">
        <v>2</v>
      </c>
    </row>
    <row r="1366" spans="1:5" x14ac:dyDescent="0.25">
      <c r="A1366" t="s">
        <v>8218</v>
      </c>
      <c r="B1366">
        <v>28</v>
      </c>
      <c r="D1366" t="s">
        <v>8220</v>
      </c>
      <c r="E1366">
        <v>0</v>
      </c>
    </row>
    <row r="1367" spans="1:5" x14ac:dyDescent="0.25">
      <c r="A1367" t="s">
        <v>8218</v>
      </c>
      <c r="B1367">
        <v>11</v>
      </c>
      <c r="D1367" t="s">
        <v>8220</v>
      </c>
      <c r="E1367">
        <v>32</v>
      </c>
    </row>
    <row r="1368" spans="1:5" x14ac:dyDescent="0.25">
      <c r="A1368" t="s">
        <v>8218</v>
      </c>
      <c r="B1368">
        <v>263</v>
      </c>
      <c r="D1368" t="s">
        <v>8220</v>
      </c>
      <c r="E1368">
        <v>1</v>
      </c>
    </row>
    <row r="1369" spans="1:5" x14ac:dyDescent="0.25">
      <c r="A1369" t="s">
        <v>8218</v>
      </c>
      <c r="B1369">
        <v>394</v>
      </c>
      <c r="D1369" t="s">
        <v>8220</v>
      </c>
      <c r="E1369">
        <v>1</v>
      </c>
    </row>
    <row r="1370" spans="1:5" x14ac:dyDescent="0.25">
      <c r="A1370" t="s">
        <v>8218</v>
      </c>
      <c r="B1370">
        <v>1049</v>
      </c>
      <c r="D1370" t="s">
        <v>8220</v>
      </c>
      <c r="E1370">
        <v>1</v>
      </c>
    </row>
    <row r="1371" spans="1:5" x14ac:dyDescent="0.25">
      <c r="A1371" t="s">
        <v>8218</v>
      </c>
      <c r="B1371">
        <v>308</v>
      </c>
      <c r="D1371" t="s">
        <v>8220</v>
      </c>
      <c r="E1371">
        <v>0</v>
      </c>
    </row>
    <row r="1372" spans="1:5" x14ac:dyDescent="0.25">
      <c r="A1372" t="s">
        <v>8218</v>
      </c>
      <c r="B1372">
        <v>1088</v>
      </c>
      <c r="D1372" t="s">
        <v>8220</v>
      </c>
      <c r="E1372">
        <v>0</v>
      </c>
    </row>
    <row r="1373" spans="1:5" x14ac:dyDescent="0.25">
      <c r="A1373" t="s">
        <v>8218</v>
      </c>
      <c r="B1373">
        <v>73</v>
      </c>
      <c r="D1373" t="s">
        <v>8220</v>
      </c>
      <c r="E1373">
        <v>8</v>
      </c>
    </row>
    <row r="1374" spans="1:5" x14ac:dyDescent="0.25">
      <c r="A1374" t="s">
        <v>8218</v>
      </c>
      <c r="B1374">
        <v>143</v>
      </c>
      <c r="D1374" t="s">
        <v>8220</v>
      </c>
      <c r="E1374">
        <v>0</v>
      </c>
    </row>
    <row r="1375" spans="1:5" x14ac:dyDescent="0.25">
      <c r="A1375" t="s">
        <v>8218</v>
      </c>
      <c r="B1375">
        <v>1420</v>
      </c>
      <c r="D1375" t="s">
        <v>8220</v>
      </c>
      <c r="E1375">
        <v>1</v>
      </c>
    </row>
    <row r="1376" spans="1:5" x14ac:dyDescent="0.25">
      <c r="A1376" t="s">
        <v>8218</v>
      </c>
      <c r="B1376">
        <v>305</v>
      </c>
      <c r="D1376" t="s">
        <v>8220</v>
      </c>
      <c r="E1376">
        <v>16</v>
      </c>
    </row>
    <row r="1377" spans="1:5" x14ac:dyDescent="0.25">
      <c r="A1377" t="s">
        <v>8218</v>
      </c>
      <c r="B1377">
        <v>551</v>
      </c>
      <c r="D1377" t="s">
        <v>8220</v>
      </c>
      <c r="E1377">
        <v>12</v>
      </c>
    </row>
    <row r="1378" spans="1:5" x14ac:dyDescent="0.25">
      <c r="A1378" t="s">
        <v>8218</v>
      </c>
      <c r="B1378">
        <v>187</v>
      </c>
      <c r="D1378" t="s">
        <v>8220</v>
      </c>
      <c r="E1378">
        <v>4</v>
      </c>
    </row>
    <row r="1379" spans="1:5" x14ac:dyDescent="0.25">
      <c r="A1379" t="s">
        <v>8218</v>
      </c>
      <c r="B1379">
        <v>325</v>
      </c>
      <c r="D1379" t="s">
        <v>8220</v>
      </c>
      <c r="E1379">
        <v>2</v>
      </c>
    </row>
    <row r="1380" spans="1:5" x14ac:dyDescent="0.25">
      <c r="A1380" t="s">
        <v>8218</v>
      </c>
      <c r="B1380">
        <v>148</v>
      </c>
      <c r="D1380" t="s">
        <v>8220</v>
      </c>
      <c r="E1380">
        <v>3</v>
      </c>
    </row>
    <row r="1381" spans="1:5" x14ac:dyDescent="0.25">
      <c r="A1381" t="s">
        <v>8218</v>
      </c>
      <c r="B1381">
        <v>69</v>
      </c>
      <c r="D1381" t="s">
        <v>8220</v>
      </c>
      <c r="E1381">
        <v>0</v>
      </c>
    </row>
    <row r="1382" spans="1:5" x14ac:dyDescent="0.25">
      <c r="A1382" t="s">
        <v>8218</v>
      </c>
      <c r="B1382">
        <v>173</v>
      </c>
      <c r="D1382" t="s">
        <v>8220</v>
      </c>
      <c r="E1382">
        <v>3</v>
      </c>
    </row>
    <row r="1383" spans="1:5" x14ac:dyDescent="0.25">
      <c r="A1383" t="s">
        <v>8218</v>
      </c>
      <c r="B1383">
        <v>269</v>
      </c>
      <c r="D1383" t="s">
        <v>8220</v>
      </c>
      <c r="E1383">
        <v>4</v>
      </c>
    </row>
    <row r="1384" spans="1:5" x14ac:dyDescent="0.25">
      <c r="A1384" t="s">
        <v>8218</v>
      </c>
      <c r="B1384">
        <v>185</v>
      </c>
      <c r="D1384" t="s">
        <v>8220</v>
      </c>
      <c r="E1384">
        <v>2</v>
      </c>
    </row>
    <row r="1385" spans="1:5" x14ac:dyDescent="0.25">
      <c r="A1385" t="s">
        <v>8218</v>
      </c>
      <c r="B1385">
        <v>176</v>
      </c>
      <c r="D1385" t="s">
        <v>8220</v>
      </c>
      <c r="E1385">
        <v>10</v>
      </c>
    </row>
    <row r="1386" spans="1:5" x14ac:dyDescent="0.25">
      <c r="A1386" t="s">
        <v>8218</v>
      </c>
      <c r="B1386">
        <v>1019</v>
      </c>
      <c r="D1386" t="s">
        <v>8220</v>
      </c>
      <c r="E1386">
        <v>11</v>
      </c>
    </row>
    <row r="1387" spans="1:5" x14ac:dyDescent="0.25">
      <c r="A1387" t="s">
        <v>8218</v>
      </c>
      <c r="B1387">
        <v>113</v>
      </c>
      <c r="D1387" t="s">
        <v>8220</v>
      </c>
      <c r="E1387">
        <v>6</v>
      </c>
    </row>
    <row r="1388" spans="1:5" x14ac:dyDescent="0.25">
      <c r="A1388" t="s">
        <v>8218</v>
      </c>
      <c r="B1388">
        <v>404</v>
      </c>
      <c r="D1388" t="s">
        <v>8220</v>
      </c>
      <c r="E1388">
        <v>2</v>
      </c>
    </row>
    <row r="1389" spans="1:5" x14ac:dyDescent="0.25">
      <c r="A1389" t="s">
        <v>8218</v>
      </c>
      <c r="B1389">
        <v>707</v>
      </c>
      <c r="D1389" t="s">
        <v>8220</v>
      </c>
      <c r="E1389">
        <v>6</v>
      </c>
    </row>
    <row r="1390" spans="1:5" x14ac:dyDescent="0.25">
      <c r="A1390" t="s">
        <v>8218</v>
      </c>
      <c r="B1390">
        <v>392</v>
      </c>
      <c r="D1390" t="s">
        <v>8220</v>
      </c>
      <c r="E1390">
        <v>8</v>
      </c>
    </row>
    <row r="1391" spans="1:5" x14ac:dyDescent="0.25">
      <c r="A1391" t="s">
        <v>8218</v>
      </c>
      <c r="B1391">
        <v>23</v>
      </c>
      <c r="D1391" t="s">
        <v>8220</v>
      </c>
      <c r="E1391">
        <v>37</v>
      </c>
    </row>
    <row r="1392" spans="1:5" x14ac:dyDescent="0.25">
      <c r="A1392" t="s">
        <v>8218</v>
      </c>
      <c r="B1392">
        <v>682</v>
      </c>
      <c r="D1392" t="s">
        <v>8220</v>
      </c>
      <c r="E1392">
        <v>11</v>
      </c>
    </row>
    <row r="1393" spans="1:5" x14ac:dyDescent="0.25">
      <c r="A1393" t="s">
        <v>8218</v>
      </c>
      <c r="B1393">
        <v>37</v>
      </c>
      <c r="D1393" t="s">
        <v>8220</v>
      </c>
      <c r="E1393">
        <v>0</v>
      </c>
    </row>
    <row r="1394" spans="1:5" x14ac:dyDescent="0.25">
      <c r="A1394" t="s">
        <v>8218</v>
      </c>
      <c r="B1394">
        <v>146</v>
      </c>
      <c r="D1394" t="s">
        <v>8220</v>
      </c>
      <c r="E1394">
        <v>10</v>
      </c>
    </row>
    <row r="1395" spans="1:5" x14ac:dyDescent="0.25">
      <c r="A1395" t="s">
        <v>8218</v>
      </c>
      <c r="B1395">
        <v>119</v>
      </c>
      <c r="D1395" t="s">
        <v>8220</v>
      </c>
      <c r="E1395">
        <v>6</v>
      </c>
    </row>
    <row r="1396" spans="1:5" x14ac:dyDescent="0.25">
      <c r="A1396" t="s">
        <v>8218</v>
      </c>
      <c r="B1396">
        <v>163</v>
      </c>
      <c r="D1396" t="s">
        <v>8220</v>
      </c>
      <c r="E1396">
        <v>8</v>
      </c>
    </row>
    <row r="1397" spans="1:5" x14ac:dyDescent="0.25">
      <c r="A1397" t="s">
        <v>8218</v>
      </c>
      <c r="B1397">
        <v>339</v>
      </c>
      <c r="D1397" t="s">
        <v>8220</v>
      </c>
      <c r="E1397">
        <v>6</v>
      </c>
    </row>
    <row r="1398" spans="1:5" x14ac:dyDescent="0.25">
      <c r="A1398" t="s">
        <v>8218</v>
      </c>
      <c r="B1398">
        <v>58</v>
      </c>
      <c r="D1398" t="s">
        <v>8220</v>
      </c>
      <c r="E1398">
        <v>7</v>
      </c>
    </row>
    <row r="1399" spans="1:5" x14ac:dyDescent="0.25">
      <c r="A1399" t="s">
        <v>8218</v>
      </c>
      <c r="B1399">
        <v>456</v>
      </c>
      <c r="D1399" t="s">
        <v>8220</v>
      </c>
      <c r="E1399">
        <v>7</v>
      </c>
    </row>
    <row r="1400" spans="1:5" x14ac:dyDescent="0.25">
      <c r="A1400" t="s">
        <v>8218</v>
      </c>
      <c r="B1400">
        <v>15</v>
      </c>
      <c r="D1400" t="s">
        <v>8220</v>
      </c>
      <c r="E1400">
        <v>5</v>
      </c>
    </row>
    <row r="1401" spans="1:5" x14ac:dyDescent="0.25">
      <c r="A1401" t="s">
        <v>8218</v>
      </c>
      <c r="B1401">
        <v>191</v>
      </c>
      <c r="D1401" t="s">
        <v>8220</v>
      </c>
      <c r="E1401">
        <v>46</v>
      </c>
    </row>
    <row r="1402" spans="1:5" x14ac:dyDescent="0.25">
      <c r="A1402" t="s">
        <v>8218</v>
      </c>
      <c r="B1402">
        <v>17</v>
      </c>
      <c r="D1402" t="s">
        <v>8220</v>
      </c>
      <c r="E1402">
        <v>10</v>
      </c>
    </row>
    <row r="1403" spans="1:5" x14ac:dyDescent="0.25">
      <c r="A1403" t="s">
        <v>8218</v>
      </c>
      <c r="B1403">
        <v>28</v>
      </c>
      <c r="D1403" t="s">
        <v>8220</v>
      </c>
      <c r="E1403">
        <v>19</v>
      </c>
    </row>
    <row r="1404" spans="1:5" x14ac:dyDescent="0.25">
      <c r="A1404" t="s">
        <v>8218</v>
      </c>
      <c r="B1404">
        <v>18</v>
      </c>
      <c r="D1404" t="s">
        <v>8220</v>
      </c>
      <c r="E1404">
        <v>13</v>
      </c>
    </row>
    <row r="1405" spans="1:5" x14ac:dyDescent="0.25">
      <c r="A1405" t="s">
        <v>8218</v>
      </c>
      <c r="B1405">
        <v>61</v>
      </c>
      <c r="D1405" t="s">
        <v>8220</v>
      </c>
      <c r="E1405">
        <v>13</v>
      </c>
    </row>
    <row r="1406" spans="1:5" x14ac:dyDescent="0.25">
      <c r="A1406" t="s">
        <v>8218</v>
      </c>
      <c r="B1406">
        <v>108</v>
      </c>
      <c r="D1406" t="s">
        <v>8220</v>
      </c>
      <c r="E1406">
        <v>4</v>
      </c>
    </row>
    <row r="1407" spans="1:5" x14ac:dyDescent="0.25">
      <c r="A1407" t="s">
        <v>8218</v>
      </c>
      <c r="B1407">
        <v>142</v>
      </c>
      <c r="D1407" t="s">
        <v>8220</v>
      </c>
      <c r="E1407">
        <v>0</v>
      </c>
    </row>
    <row r="1408" spans="1:5" x14ac:dyDescent="0.25">
      <c r="A1408" t="s">
        <v>8218</v>
      </c>
      <c r="B1408">
        <v>74</v>
      </c>
      <c r="D1408" t="s">
        <v>8220</v>
      </c>
      <c r="E1408">
        <v>3</v>
      </c>
    </row>
    <row r="1409" spans="1:5" x14ac:dyDescent="0.25">
      <c r="A1409" t="s">
        <v>8218</v>
      </c>
      <c r="B1409">
        <v>38</v>
      </c>
      <c r="D1409" t="s">
        <v>8220</v>
      </c>
      <c r="E1409">
        <v>1</v>
      </c>
    </row>
    <row r="1410" spans="1:5" x14ac:dyDescent="0.25">
      <c r="A1410" t="s">
        <v>8218</v>
      </c>
      <c r="B1410">
        <v>20</v>
      </c>
      <c r="D1410" t="s">
        <v>8220</v>
      </c>
      <c r="E1410">
        <v>9</v>
      </c>
    </row>
    <row r="1411" spans="1:5" x14ac:dyDescent="0.25">
      <c r="A1411" t="s">
        <v>8218</v>
      </c>
      <c r="B1411">
        <v>24</v>
      </c>
      <c r="D1411" t="s">
        <v>8220</v>
      </c>
      <c r="E1411">
        <v>1</v>
      </c>
    </row>
    <row r="1412" spans="1:5" x14ac:dyDescent="0.25">
      <c r="A1412" t="s">
        <v>8218</v>
      </c>
      <c r="B1412">
        <v>66</v>
      </c>
      <c r="D1412" t="s">
        <v>8220</v>
      </c>
      <c r="E1412">
        <v>1</v>
      </c>
    </row>
    <row r="1413" spans="1:5" x14ac:dyDescent="0.25">
      <c r="A1413" t="s">
        <v>8218</v>
      </c>
      <c r="B1413">
        <v>28</v>
      </c>
      <c r="D1413" t="s">
        <v>8220</v>
      </c>
      <c r="E1413">
        <v>4</v>
      </c>
    </row>
    <row r="1414" spans="1:5" x14ac:dyDescent="0.25">
      <c r="A1414" t="s">
        <v>8218</v>
      </c>
      <c r="B1414">
        <v>24</v>
      </c>
      <c r="D1414" t="s">
        <v>8220</v>
      </c>
      <c r="E1414">
        <v>17</v>
      </c>
    </row>
    <row r="1415" spans="1:5" x14ac:dyDescent="0.25">
      <c r="A1415" t="s">
        <v>8218</v>
      </c>
      <c r="B1415">
        <v>73</v>
      </c>
      <c r="D1415" t="s">
        <v>8220</v>
      </c>
      <c r="E1415">
        <v>0</v>
      </c>
    </row>
    <row r="1416" spans="1:5" x14ac:dyDescent="0.25">
      <c r="A1416" t="s">
        <v>8218</v>
      </c>
      <c r="B1416">
        <v>3</v>
      </c>
      <c r="D1416" t="s">
        <v>8220</v>
      </c>
      <c r="E1416">
        <v>12</v>
      </c>
    </row>
    <row r="1417" spans="1:5" x14ac:dyDescent="0.25">
      <c r="A1417" t="s">
        <v>8218</v>
      </c>
      <c r="B1417">
        <v>20</v>
      </c>
      <c r="D1417" t="s">
        <v>8220</v>
      </c>
      <c r="E1417">
        <v>14</v>
      </c>
    </row>
    <row r="1418" spans="1:5" x14ac:dyDescent="0.25">
      <c r="A1418" t="s">
        <v>8218</v>
      </c>
      <c r="B1418">
        <v>21</v>
      </c>
      <c r="D1418" t="s">
        <v>8220</v>
      </c>
      <c r="E1418">
        <v>1</v>
      </c>
    </row>
    <row r="1419" spans="1:5" x14ac:dyDescent="0.25">
      <c r="A1419" t="s">
        <v>8218</v>
      </c>
      <c r="B1419">
        <v>94</v>
      </c>
      <c r="D1419" t="s">
        <v>8220</v>
      </c>
      <c r="E1419">
        <v>14</v>
      </c>
    </row>
    <row r="1420" spans="1:5" x14ac:dyDescent="0.25">
      <c r="A1420" t="s">
        <v>8218</v>
      </c>
      <c r="B1420">
        <v>139</v>
      </c>
      <c r="D1420" t="s">
        <v>8220</v>
      </c>
      <c r="E1420">
        <v>4</v>
      </c>
    </row>
    <row r="1421" spans="1:5" x14ac:dyDescent="0.25">
      <c r="A1421" t="s">
        <v>8218</v>
      </c>
      <c r="B1421">
        <v>130</v>
      </c>
      <c r="D1421" t="s">
        <v>8220</v>
      </c>
      <c r="E1421">
        <v>2</v>
      </c>
    </row>
    <row r="1422" spans="1:5" x14ac:dyDescent="0.25">
      <c r="A1422" t="s">
        <v>8218</v>
      </c>
      <c r="B1422">
        <v>31</v>
      </c>
      <c r="D1422" t="s">
        <v>8220</v>
      </c>
      <c r="E1422">
        <v>1</v>
      </c>
    </row>
    <row r="1423" spans="1:5" x14ac:dyDescent="0.25">
      <c r="A1423" t="s">
        <v>8218</v>
      </c>
      <c r="B1423">
        <v>13</v>
      </c>
      <c r="D1423" t="s">
        <v>8220</v>
      </c>
      <c r="E1423">
        <v>2</v>
      </c>
    </row>
    <row r="1424" spans="1:5" x14ac:dyDescent="0.25">
      <c r="A1424" t="s">
        <v>8218</v>
      </c>
      <c r="B1424">
        <v>90</v>
      </c>
      <c r="D1424" t="s">
        <v>8220</v>
      </c>
      <c r="E1424">
        <v>1</v>
      </c>
    </row>
    <row r="1425" spans="1:5" x14ac:dyDescent="0.25">
      <c r="A1425" t="s">
        <v>8218</v>
      </c>
      <c r="B1425">
        <v>141</v>
      </c>
      <c r="D1425" t="s">
        <v>8220</v>
      </c>
      <c r="E1425">
        <v>1</v>
      </c>
    </row>
    <row r="1426" spans="1:5" x14ac:dyDescent="0.25">
      <c r="A1426" t="s">
        <v>8218</v>
      </c>
      <c r="B1426">
        <v>23</v>
      </c>
      <c r="D1426" t="s">
        <v>8220</v>
      </c>
      <c r="E1426">
        <v>4</v>
      </c>
    </row>
    <row r="1427" spans="1:5" x14ac:dyDescent="0.25">
      <c r="A1427" t="s">
        <v>8218</v>
      </c>
      <c r="B1427">
        <v>18</v>
      </c>
      <c r="D1427" t="s">
        <v>8220</v>
      </c>
      <c r="E1427">
        <v>3</v>
      </c>
    </row>
    <row r="1428" spans="1:5" x14ac:dyDescent="0.25">
      <c r="A1428" t="s">
        <v>8218</v>
      </c>
      <c r="B1428">
        <v>76</v>
      </c>
      <c r="D1428" t="s">
        <v>8220</v>
      </c>
      <c r="E1428">
        <v>38</v>
      </c>
    </row>
    <row r="1429" spans="1:5" x14ac:dyDescent="0.25">
      <c r="A1429" t="s">
        <v>8218</v>
      </c>
      <c r="B1429">
        <v>93</v>
      </c>
      <c r="D1429" t="s">
        <v>8220</v>
      </c>
      <c r="E1429">
        <v>4</v>
      </c>
    </row>
    <row r="1430" spans="1:5" x14ac:dyDescent="0.25">
      <c r="A1430" t="s">
        <v>8218</v>
      </c>
      <c r="B1430">
        <v>69</v>
      </c>
      <c r="D1430" t="s">
        <v>8220</v>
      </c>
      <c r="E1430">
        <v>0</v>
      </c>
    </row>
    <row r="1431" spans="1:5" x14ac:dyDescent="0.25">
      <c r="A1431" t="s">
        <v>8218</v>
      </c>
      <c r="B1431">
        <v>21</v>
      </c>
      <c r="D1431" t="s">
        <v>8220</v>
      </c>
      <c r="E1431">
        <v>2</v>
      </c>
    </row>
    <row r="1432" spans="1:5" x14ac:dyDescent="0.25">
      <c r="A1432" t="s">
        <v>8218</v>
      </c>
      <c r="B1432">
        <v>57</v>
      </c>
      <c r="D1432" t="s">
        <v>8220</v>
      </c>
      <c r="E1432">
        <v>0</v>
      </c>
    </row>
    <row r="1433" spans="1:5" x14ac:dyDescent="0.25">
      <c r="A1433" t="s">
        <v>8218</v>
      </c>
      <c r="B1433">
        <v>108</v>
      </c>
      <c r="D1433" t="s">
        <v>8220</v>
      </c>
      <c r="E1433">
        <v>1</v>
      </c>
    </row>
    <row r="1434" spans="1:5" x14ac:dyDescent="0.25">
      <c r="A1434" t="s">
        <v>8218</v>
      </c>
      <c r="B1434">
        <v>83</v>
      </c>
      <c r="D1434" t="s">
        <v>8220</v>
      </c>
      <c r="E1434">
        <v>7</v>
      </c>
    </row>
    <row r="1435" spans="1:5" x14ac:dyDescent="0.25">
      <c r="A1435" t="s">
        <v>8218</v>
      </c>
      <c r="B1435">
        <v>96</v>
      </c>
      <c r="D1435" t="s">
        <v>8220</v>
      </c>
      <c r="E1435">
        <v>2</v>
      </c>
    </row>
    <row r="1436" spans="1:5" x14ac:dyDescent="0.25">
      <c r="A1436" t="s">
        <v>8218</v>
      </c>
      <c r="B1436">
        <v>64</v>
      </c>
      <c r="D1436" t="s">
        <v>8220</v>
      </c>
      <c r="E1436">
        <v>4</v>
      </c>
    </row>
    <row r="1437" spans="1:5" x14ac:dyDescent="0.25">
      <c r="A1437" t="s">
        <v>8218</v>
      </c>
      <c r="B1437">
        <v>14</v>
      </c>
      <c r="D1437" t="s">
        <v>8220</v>
      </c>
      <c r="E1437">
        <v>4</v>
      </c>
    </row>
    <row r="1438" spans="1:5" x14ac:dyDescent="0.25">
      <c r="A1438" t="s">
        <v>8218</v>
      </c>
      <c r="B1438">
        <v>169</v>
      </c>
      <c r="D1438" t="s">
        <v>8220</v>
      </c>
      <c r="E1438">
        <v>3</v>
      </c>
    </row>
    <row r="1439" spans="1:5" x14ac:dyDescent="0.25">
      <c r="A1439" t="s">
        <v>8218</v>
      </c>
      <c r="B1439">
        <v>33</v>
      </c>
      <c r="D1439" t="s">
        <v>8220</v>
      </c>
      <c r="E1439">
        <v>2</v>
      </c>
    </row>
    <row r="1440" spans="1:5" x14ac:dyDescent="0.25">
      <c r="A1440" t="s">
        <v>8218</v>
      </c>
      <c r="B1440">
        <v>102</v>
      </c>
      <c r="D1440" t="s">
        <v>8220</v>
      </c>
      <c r="E1440">
        <v>197</v>
      </c>
    </row>
    <row r="1441" spans="1:5" x14ac:dyDescent="0.25">
      <c r="A1441" t="s">
        <v>8218</v>
      </c>
      <c r="B1441">
        <v>104</v>
      </c>
      <c r="D1441" t="s">
        <v>8220</v>
      </c>
      <c r="E1441">
        <v>0</v>
      </c>
    </row>
    <row r="1442" spans="1:5" x14ac:dyDescent="0.25">
      <c r="A1442" t="s">
        <v>8218</v>
      </c>
      <c r="B1442">
        <v>20</v>
      </c>
      <c r="D1442" t="s">
        <v>8220</v>
      </c>
      <c r="E1442">
        <v>1</v>
      </c>
    </row>
    <row r="1443" spans="1:5" x14ac:dyDescent="0.25">
      <c r="A1443" t="s">
        <v>8218</v>
      </c>
      <c r="B1443">
        <v>35</v>
      </c>
      <c r="D1443" t="s">
        <v>8220</v>
      </c>
      <c r="E1443">
        <v>4</v>
      </c>
    </row>
    <row r="1444" spans="1:5" x14ac:dyDescent="0.25">
      <c r="A1444" t="s">
        <v>8218</v>
      </c>
      <c r="B1444">
        <v>94</v>
      </c>
      <c r="D1444" t="s">
        <v>8220</v>
      </c>
      <c r="E1444">
        <v>0</v>
      </c>
    </row>
    <row r="1445" spans="1:5" x14ac:dyDescent="0.25">
      <c r="A1445" t="s">
        <v>8218</v>
      </c>
      <c r="B1445">
        <v>14</v>
      </c>
      <c r="D1445" t="s">
        <v>8220</v>
      </c>
      <c r="E1445">
        <v>7</v>
      </c>
    </row>
    <row r="1446" spans="1:5" x14ac:dyDescent="0.25">
      <c r="A1446" t="s">
        <v>8218</v>
      </c>
      <c r="B1446">
        <v>15</v>
      </c>
      <c r="D1446" t="s">
        <v>8220</v>
      </c>
      <c r="E1446">
        <v>11</v>
      </c>
    </row>
    <row r="1447" spans="1:5" x14ac:dyDescent="0.25">
      <c r="A1447" t="s">
        <v>8218</v>
      </c>
      <c r="B1447">
        <v>51</v>
      </c>
      <c r="D1447" t="s">
        <v>8220</v>
      </c>
      <c r="E1447">
        <v>0</v>
      </c>
    </row>
    <row r="1448" spans="1:5" x14ac:dyDescent="0.25">
      <c r="A1448" t="s">
        <v>8218</v>
      </c>
      <c r="B1448">
        <v>19</v>
      </c>
      <c r="D1448" t="s">
        <v>8220</v>
      </c>
      <c r="E1448">
        <v>6</v>
      </c>
    </row>
    <row r="1449" spans="1:5" x14ac:dyDescent="0.25">
      <c r="A1449" t="s">
        <v>8218</v>
      </c>
      <c r="B1449">
        <v>23</v>
      </c>
      <c r="D1449" t="s">
        <v>8220</v>
      </c>
      <c r="E1449">
        <v>0</v>
      </c>
    </row>
    <row r="1450" spans="1:5" x14ac:dyDescent="0.25">
      <c r="A1450" t="s">
        <v>8218</v>
      </c>
      <c r="B1450">
        <v>97</v>
      </c>
      <c r="D1450" t="s">
        <v>8220</v>
      </c>
      <c r="E1450">
        <v>7</v>
      </c>
    </row>
    <row r="1451" spans="1:5" x14ac:dyDescent="0.25">
      <c r="A1451" t="s">
        <v>8218</v>
      </c>
      <c r="B1451">
        <v>76</v>
      </c>
      <c r="D1451" t="s">
        <v>8220</v>
      </c>
      <c r="E1451">
        <v>94</v>
      </c>
    </row>
    <row r="1452" spans="1:5" x14ac:dyDescent="0.25">
      <c r="A1452" t="s">
        <v>8218</v>
      </c>
      <c r="B1452">
        <v>11</v>
      </c>
      <c r="D1452" t="s">
        <v>8220</v>
      </c>
      <c r="E1452">
        <v>2</v>
      </c>
    </row>
    <row r="1453" spans="1:5" x14ac:dyDescent="0.25">
      <c r="A1453" t="s">
        <v>8218</v>
      </c>
      <c r="B1453">
        <v>52</v>
      </c>
      <c r="D1453" t="s">
        <v>8220</v>
      </c>
      <c r="E1453">
        <v>25</v>
      </c>
    </row>
    <row r="1454" spans="1:5" x14ac:dyDescent="0.25">
      <c r="A1454" t="s">
        <v>8218</v>
      </c>
      <c r="B1454">
        <v>95</v>
      </c>
      <c r="D1454" t="s">
        <v>8220</v>
      </c>
      <c r="E1454">
        <v>17</v>
      </c>
    </row>
    <row r="1455" spans="1:5" x14ac:dyDescent="0.25">
      <c r="A1455" t="s">
        <v>8218</v>
      </c>
      <c r="B1455">
        <v>35</v>
      </c>
      <c r="D1455" t="s">
        <v>8220</v>
      </c>
      <c r="E1455">
        <v>2</v>
      </c>
    </row>
    <row r="1456" spans="1:5" x14ac:dyDescent="0.25">
      <c r="A1456" t="s">
        <v>8218</v>
      </c>
      <c r="B1456">
        <v>21</v>
      </c>
      <c r="D1456" t="s">
        <v>8220</v>
      </c>
      <c r="E1456">
        <v>4</v>
      </c>
    </row>
    <row r="1457" spans="1:5" x14ac:dyDescent="0.25">
      <c r="A1457" t="s">
        <v>8218</v>
      </c>
      <c r="B1457">
        <v>93</v>
      </c>
      <c r="D1457" t="s">
        <v>8220</v>
      </c>
      <c r="E1457">
        <v>5</v>
      </c>
    </row>
    <row r="1458" spans="1:5" x14ac:dyDescent="0.25">
      <c r="A1458" t="s">
        <v>8218</v>
      </c>
      <c r="B1458">
        <v>11</v>
      </c>
      <c r="D1458" t="s">
        <v>8220</v>
      </c>
      <c r="E1458">
        <v>2</v>
      </c>
    </row>
    <row r="1459" spans="1:5" x14ac:dyDescent="0.25">
      <c r="A1459" t="s">
        <v>8218</v>
      </c>
      <c r="B1459">
        <v>21</v>
      </c>
      <c r="D1459" t="s">
        <v>8220</v>
      </c>
      <c r="E1459">
        <v>2</v>
      </c>
    </row>
    <row r="1460" spans="1:5" x14ac:dyDescent="0.25">
      <c r="A1460" t="s">
        <v>8218</v>
      </c>
      <c r="B1460">
        <v>54</v>
      </c>
      <c r="D1460" t="s">
        <v>8220</v>
      </c>
      <c r="E1460">
        <v>3</v>
      </c>
    </row>
    <row r="1461" spans="1:5" x14ac:dyDescent="0.25">
      <c r="A1461" t="s">
        <v>8218</v>
      </c>
      <c r="B1461">
        <v>31</v>
      </c>
      <c r="D1461" t="s">
        <v>8220</v>
      </c>
      <c r="E1461">
        <v>0</v>
      </c>
    </row>
    <row r="1462" spans="1:5" x14ac:dyDescent="0.25">
      <c r="A1462" t="s">
        <v>8218</v>
      </c>
      <c r="B1462">
        <v>132</v>
      </c>
      <c r="D1462" t="s">
        <v>8220</v>
      </c>
      <c r="E1462">
        <v>4</v>
      </c>
    </row>
    <row r="1463" spans="1:5" x14ac:dyDescent="0.25">
      <c r="A1463" t="s">
        <v>8218</v>
      </c>
      <c r="B1463">
        <v>3</v>
      </c>
      <c r="D1463" t="s">
        <v>8220</v>
      </c>
      <c r="E1463">
        <v>1</v>
      </c>
    </row>
    <row r="1464" spans="1:5" x14ac:dyDescent="0.25">
      <c r="A1464" t="s">
        <v>8218</v>
      </c>
      <c r="B1464">
        <v>6</v>
      </c>
      <c r="D1464" t="s">
        <v>8220</v>
      </c>
      <c r="E1464">
        <v>12</v>
      </c>
    </row>
    <row r="1465" spans="1:5" x14ac:dyDescent="0.25">
      <c r="A1465" t="s">
        <v>8218</v>
      </c>
      <c r="B1465">
        <v>10</v>
      </c>
      <c r="D1465" t="s">
        <v>8220</v>
      </c>
      <c r="E1465">
        <v>4</v>
      </c>
    </row>
    <row r="1466" spans="1:5" x14ac:dyDescent="0.25">
      <c r="A1466" t="s">
        <v>8218</v>
      </c>
      <c r="B1466">
        <v>147</v>
      </c>
      <c r="D1466" t="s">
        <v>8220</v>
      </c>
      <c r="E1466">
        <v>91</v>
      </c>
    </row>
    <row r="1467" spans="1:5" x14ac:dyDescent="0.25">
      <c r="A1467" t="s">
        <v>8218</v>
      </c>
      <c r="B1467">
        <v>199</v>
      </c>
      <c r="D1467" t="s">
        <v>8220</v>
      </c>
      <c r="E1467">
        <v>1</v>
      </c>
    </row>
    <row r="1468" spans="1:5" x14ac:dyDescent="0.25">
      <c r="A1468" t="s">
        <v>8218</v>
      </c>
      <c r="B1468">
        <v>50</v>
      </c>
      <c r="D1468" t="s">
        <v>8220</v>
      </c>
      <c r="E1468">
        <v>1</v>
      </c>
    </row>
    <row r="1469" spans="1:5" x14ac:dyDescent="0.25">
      <c r="A1469" t="s">
        <v>8218</v>
      </c>
      <c r="B1469">
        <v>21</v>
      </c>
      <c r="D1469" t="s">
        <v>8220</v>
      </c>
      <c r="E1469">
        <v>0</v>
      </c>
    </row>
    <row r="1470" spans="1:5" x14ac:dyDescent="0.25">
      <c r="A1470" t="s">
        <v>8218</v>
      </c>
      <c r="B1470">
        <v>24</v>
      </c>
      <c r="D1470" t="s">
        <v>8220</v>
      </c>
      <c r="E1470">
        <v>13</v>
      </c>
    </row>
    <row r="1471" spans="1:5" x14ac:dyDescent="0.25">
      <c r="A1471" t="s">
        <v>8218</v>
      </c>
      <c r="B1471">
        <v>32</v>
      </c>
      <c r="D1471" t="s">
        <v>8220</v>
      </c>
      <c r="E1471">
        <v>2</v>
      </c>
    </row>
    <row r="1472" spans="1:5" x14ac:dyDescent="0.25">
      <c r="A1472" t="s">
        <v>8218</v>
      </c>
      <c r="B1472">
        <v>62</v>
      </c>
      <c r="D1472" t="s">
        <v>8220</v>
      </c>
      <c r="E1472">
        <v>0</v>
      </c>
    </row>
    <row r="1473" spans="1:5" x14ac:dyDescent="0.25">
      <c r="A1473" t="s">
        <v>8218</v>
      </c>
      <c r="B1473">
        <v>9</v>
      </c>
      <c r="D1473" t="s">
        <v>8220</v>
      </c>
      <c r="E1473">
        <v>21</v>
      </c>
    </row>
    <row r="1474" spans="1:5" x14ac:dyDescent="0.25">
      <c r="A1474" t="s">
        <v>8218</v>
      </c>
      <c r="B1474">
        <v>38</v>
      </c>
      <c r="D1474" t="s">
        <v>8220</v>
      </c>
      <c r="E1474">
        <v>9</v>
      </c>
    </row>
    <row r="1475" spans="1:5" x14ac:dyDescent="0.25">
      <c r="A1475" t="s">
        <v>8218</v>
      </c>
      <c r="B1475">
        <v>54</v>
      </c>
      <c r="D1475" t="s">
        <v>8220</v>
      </c>
      <c r="E1475">
        <v>6</v>
      </c>
    </row>
    <row r="1476" spans="1:5" x14ac:dyDescent="0.25">
      <c r="A1476" t="s">
        <v>8218</v>
      </c>
      <c r="B1476">
        <v>37</v>
      </c>
      <c r="D1476" t="s">
        <v>8220</v>
      </c>
      <c r="E1476">
        <v>4</v>
      </c>
    </row>
    <row r="1477" spans="1:5" x14ac:dyDescent="0.25">
      <c r="A1477" t="s">
        <v>8218</v>
      </c>
      <c r="B1477">
        <v>39</v>
      </c>
      <c r="D1477" t="s">
        <v>8220</v>
      </c>
      <c r="E1477">
        <v>7</v>
      </c>
    </row>
    <row r="1478" spans="1:5" x14ac:dyDescent="0.25">
      <c r="A1478" t="s">
        <v>8218</v>
      </c>
      <c r="B1478">
        <v>34</v>
      </c>
      <c r="D1478" t="s">
        <v>8220</v>
      </c>
      <c r="E1478">
        <v>5</v>
      </c>
    </row>
    <row r="1479" spans="1:5" x14ac:dyDescent="0.25">
      <c r="A1479" t="s">
        <v>8218</v>
      </c>
      <c r="B1479">
        <v>55</v>
      </c>
      <c r="D1479" t="s">
        <v>8220</v>
      </c>
      <c r="E1479">
        <v>0</v>
      </c>
    </row>
    <row r="1480" spans="1:5" x14ac:dyDescent="0.25">
      <c r="A1480" t="s">
        <v>8218</v>
      </c>
      <c r="B1480">
        <v>32</v>
      </c>
      <c r="D1480" t="s">
        <v>8220</v>
      </c>
      <c r="E1480">
        <v>3</v>
      </c>
    </row>
    <row r="1481" spans="1:5" x14ac:dyDescent="0.25">
      <c r="A1481" t="s">
        <v>8218</v>
      </c>
      <c r="B1481">
        <v>25</v>
      </c>
      <c r="D1481" t="s">
        <v>8220</v>
      </c>
      <c r="E1481">
        <v>9</v>
      </c>
    </row>
    <row r="1482" spans="1:5" x14ac:dyDescent="0.25">
      <c r="A1482" t="s">
        <v>8218</v>
      </c>
      <c r="B1482">
        <v>33</v>
      </c>
      <c r="D1482" t="s">
        <v>8220</v>
      </c>
      <c r="E1482">
        <v>6</v>
      </c>
    </row>
    <row r="1483" spans="1:5" x14ac:dyDescent="0.25">
      <c r="A1483" t="s">
        <v>8218</v>
      </c>
      <c r="B1483">
        <v>108</v>
      </c>
      <c r="D1483" t="s">
        <v>8220</v>
      </c>
      <c r="E1483">
        <v>4</v>
      </c>
    </row>
    <row r="1484" spans="1:5" x14ac:dyDescent="0.25">
      <c r="A1484" t="s">
        <v>8218</v>
      </c>
      <c r="B1484">
        <v>20</v>
      </c>
      <c r="D1484" t="s">
        <v>8220</v>
      </c>
      <c r="E1484">
        <v>1</v>
      </c>
    </row>
    <row r="1485" spans="1:5" x14ac:dyDescent="0.25">
      <c r="A1485" t="s">
        <v>8218</v>
      </c>
      <c r="B1485">
        <v>98</v>
      </c>
      <c r="D1485" t="s">
        <v>8220</v>
      </c>
      <c r="E1485">
        <v>17</v>
      </c>
    </row>
    <row r="1486" spans="1:5" x14ac:dyDescent="0.25">
      <c r="A1486" t="s">
        <v>8218</v>
      </c>
      <c r="B1486">
        <v>196</v>
      </c>
      <c r="D1486" t="s">
        <v>8220</v>
      </c>
      <c r="E1486">
        <v>1</v>
      </c>
    </row>
    <row r="1487" spans="1:5" x14ac:dyDescent="0.25">
      <c r="A1487" t="s">
        <v>8218</v>
      </c>
      <c r="B1487">
        <v>39</v>
      </c>
      <c r="D1487" t="s">
        <v>8220</v>
      </c>
      <c r="E1487">
        <v>13</v>
      </c>
    </row>
    <row r="1488" spans="1:5" x14ac:dyDescent="0.25">
      <c r="A1488" t="s">
        <v>8218</v>
      </c>
      <c r="B1488">
        <v>128</v>
      </c>
      <c r="D1488" t="s">
        <v>8220</v>
      </c>
      <c r="E1488">
        <v>6</v>
      </c>
    </row>
    <row r="1489" spans="1:5" x14ac:dyDescent="0.25">
      <c r="A1489" t="s">
        <v>8218</v>
      </c>
      <c r="B1489">
        <v>71</v>
      </c>
      <c r="D1489" t="s">
        <v>8220</v>
      </c>
      <c r="E1489">
        <v>0</v>
      </c>
    </row>
    <row r="1490" spans="1:5" x14ac:dyDescent="0.25">
      <c r="A1490" t="s">
        <v>8218</v>
      </c>
      <c r="B1490">
        <v>47</v>
      </c>
      <c r="D1490" t="s">
        <v>8220</v>
      </c>
      <c r="E1490">
        <v>2</v>
      </c>
    </row>
    <row r="1491" spans="1:5" x14ac:dyDescent="0.25">
      <c r="A1491" t="s">
        <v>8218</v>
      </c>
      <c r="B1491">
        <v>17</v>
      </c>
      <c r="D1491" t="s">
        <v>8220</v>
      </c>
      <c r="E1491">
        <v>2</v>
      </c>
    </row>
    <row r="1492" spans="1:5" x14ac:dyDescent="0.25">
      <c r="A1492" t="s">
        <v>8218</v>
      </c>
      <c r="B1492">
        <v>91</v>
      </c>
      <c r="D1492" t="s">
        <v>8220</v>
      </c>
      <c r="E1492">
        <v>21</v>
      </c>
    </row>
    <row r="1493" spans="1:5" x14ac:dyDescent="0.25">
      <c r="A1493" t="s">
        <v>8218</v>
      </c>
      <c r="B1493">
        <v>43</v>
      </c>
      <c r="D1493" t="s">
        <v>8220</v>
      </c>
      <c r="E1493">
        <v>13</v>
      </c>
    </row>
    <row r="1494" spans="1:5" x14ac:dyDescent="0.25">
      <c r="A1494" t="s">
        <v>8218</v>
      </c>
      <c r="B1494">
        <v>17</v>
      </c>
      <c r="D1494" t="s">
        <v>8220</v>
      </c>
      <c r="E1494">
        <v>0</v>
      </c>
    </row>
    <row r="1495" spans="1:5" x14ac:dyDescent="0.25">
      <c r="A1495" t="s">
        <v>8218</v>
      </c>
      <c r="B1495">
        <v>33</v>
      </c>
      <c r="D1495" t="s">
        <v>8220</v>
      </c>
      <c r="E1495">
        <v>6</v>
      </c>
    </row>
    <row r="1496" spans="1:5" x14ac:dyDescent="0.25">
      <c r="A1496" t="s">
        <v>8218</v>
      </c>
      <c r="B1496">
        <v>87</v>
      </c>
      <c r="D1496" t="s">
        <v>8220</v>
      </c>
      <c r="E1496">
        <v>0</v>
      </c>
    </row>
    <row r="1497" spans="1:5" x14ac:dyDescent="0.25">
      <c r="A1497" t="s">
        <v>8218</v>
      </c>
      <c r="B1497">
        <v>113</v>
      </c>
      <c r="D1497" t="s">
        <v>8220</v>
      </c>
      <c r="E1497">
        <v>1</v>
      </c>
    </row>
    <row r="1498" spans="1:5" x14ac:dyDescent="0.25">
      <c r="A1498" t="s">
        <v>8218</v>
      </c>
      <c r="B1498">
        <v>14</v>
      </c>
      <c r="D1498" t="s">
        <v>8220</v>
      </c>
      <c r="E1498">
        <v>0</v>
      </c>
    </row>
    <row r="1499" spans="1:5" x14ac:dyDescent="0.25">
      <c r="A1499" t="s">
        <v>8218</v>
      </c>
      <c r="B1499">
        <v>30</v>
      </c>
      <c r="D1499" t="s">
        <v>8220</v>
      </c>
      <c r="E1499">
        <v>12</v>
      </c>
    </row>
    <row r="1500" spans="1:5" x14ac:dyDescent="0.25">
      <c r="A1500" t="s">
        <v>8218</v>
      </c>
      <c r="B1500">
        <v>16</v>
      </c>
      <c r="D1500" t="s">
        <v>8220</v>
      </c>
      <c r="E1500">
        <v>2</v>
      </c>
    </row>
    <row r="1501" spans="1:5" x14ac:dyDescent="0.25">
      <c r="A1501" t="s">
        <v>8218</v>
      </c>
      <c r="B1501">
        <v>46</v>
      </c>
      <c r="D1501" t="s">
        <v>8220</v>
      </c>
      <c r="E1501">
        <v>6</v>
      </c>
    </row>
    <row r="1502" spans="1:5" x14ac:dyDescent="0.25">
      <c r="A1502" t="s">
        <v>8218</v>
      </c>
      <c r="B1502">
        <v>24</v>
      </c>
      <c r="D1502" t="s">
        <v>8220</v>
      </c>
      <c r="E1502">
        <v>1</v>
      </c>
    </row>
    <row r="1503" spans="1:5" x14ac:dyDescent="0.25">
      <c r="A1503" t="s">
        <v>8218</v>
      </c>
      <c r="B1503">
        <v>97</v>
      </c>
      <c r="D1503" t="s">
        <v>8220</v>
      </c>
      <c r="E1503">
        <v>1</v>
      </c>
    </row>
    <row r="1504" spans="1:5" x14ac:dyDescent="0.25">
      <c r="A1504" t="s">
        <v>8218</v>
      </c>
      <c r="B1504">
        <v>59</v>
      </c>
      <c r="D1504" t="s">
        <v>8220</v>
      </c>
      <c r="E1504">
        <v>5</v>
      </c>
    </row>
    <row r="1505" spans="1:5" x14ac:dyDescent="0.25">
      <c r="A1505" t="s">
        <v>8218</v>
      </c>
      <c r="B1505">
        <v>1095</v>
      </c>
      <c r="D1505" t="s">
        <v>8220</v>
      </c>
      <c r="E1505">
        <v>0</v>
      </c>
    </row>
    <row r="1506" spans="1:5" x14ac:dyDescent="0.25">
      <c r="A1506" t="s">
        <v>8218</v>
      </c>
      <c r="B1506">
        <v>218</v>
      </c>
      <c r="D1506" t="s">
        <v>8220</v>
      </c>
      <c r="E1506">
        <v>3</v>
      </c>
    </row>
    <row r="1507" spans="1:5" x14ac:dyDescent="0.25">
      <c r="A1507" t="s">
        <v>8218</v>
      </c>
      <c r="B1507">
        <v>111</v>
      </c>
      <c r="D1507" t="s">
        <v>8220</v>
      </c>
      <c r="E1507">
        <v>8</v>
      </c>
    </row>
    <row r="1508" spans="1:5" x14ac:dyDescent="0.25">
      <c r="A1508" t="s">
        <v>8218</v>
      </c>
      <c r="B1508">
        <v>56</v>
      </c>
      <c r="D1508" t="s">
        <v>8220</v>
      </c>
      <c r="E1508">
        <v>3</v>
      </c>
    </row>
    <row r="1509" spans="1:5" x14ac:dyDescent="0.25">
      <c r="A1509" t="s">
        <v>8218</v>
      </c>
      <c r="B1509">
        <v>265</v>
      </c>
      <c r="D1509" t="s">
        <v>8220</v>
      </c>
      <c r="E1509">
        <v>8</v>
      </c>
    </row>
    <row r="1510" spans="1:5" x14ac:dyDescent="0.25">
      <c r="A1510" t="s">
        <v>8218</v>
      </c>
      <c r="B1510">
        <v>28</v>
      </c>
      <c r="D1510" t="s">
        <v>8220</v>
      </c>
      <c r="E1510">
        <v>1</v>
      </c>
    </row>
    <row r="1511" spans="1:5" x14ac:dyDescent="0.25">
      <c r="A1511" t="s">
        <v>8218</v>
      </c>
      <c r="B1511">
        <v>364</v>
      </c>
      <c r="D1511" t="s">
        <v>8220</v>
      </c>
      <c r="E1511">
        <v>4</v>
      </c>
    </row>
    <row r="1512" spans="1:5" x14ac:dyDescent="0.25">
      <c r="A1512" t="s">
        <v>8218</v>
      </c>
      <c r="B1512">
        <v>27</v>
      </c>
      <c r="D1512" t="s">
        <v>8220</v>
      </c>
      <c r="E1512">
        <v>8</v>
      </c>
    </row>
    <row r="1513" spans="1:5" x14ac:dyDescent="0.25">
      <c r="A1513" t="s">
        <v>8218</v>
      </c>
      <c r="B1513">
        <v>93</v>
      </c>
      <c r="D1513" t="s">
        <v>8220</v>
      </c>
      <c r="E1513">
        <v>1</v>
      </c>
    </row>
    <row r="1514" spans="1:5" x14ac:dyDescent="0.25">
      <c r="A1514" t="s">
        <v>8218</v>
      </c>
      <c r="B1514">
        <v>64</v>
      </c>
      <c r="D1514" t="s">
        <v>8220</v>
      </c>
      <c r="E1514">
        <v>5</v>
      </c>
    </row>
    <row r="1515" spans="1:5" x14ac:dyDescent="0.25">
      <c r="A1515" t="s">
        <v>8218</v>
      </c>
      <c r="B1515">
        <v>22</v>
      </c>
      <c r="D1515" t="s">
        <v>8220</v>
      </c>
      <c r="E1515">
        <v>0</v>
      </c>
    </row>
    <row r="1516" spans="1:5" x14ac:dyDescent="0.25">
      <c r="A1516" t="s">
        <v>8218</v>
      </c>
      <c r="B1516">
        <v>59</v>
      </c>
      <c r="D1516" t="s">
        <v>8220</v>
      </c>
      <c r="E1516">
        <v>0</v>
      </c>
    </row>
    <row r="1517" spans="1:5" x14ac:dyDescent="0.25">
      <c r="A1517" t="s">
        <v>8218</v>
      </c>
      <c r="B1517">
        <v>249</v>
      </c>
      <c r="D1517" t="s">
        <v>8220</v>
      </c>
      <c r="E1517">
        <v>1</v>
      </c>
    </row>
    <row r="1518" spans="1:5" x14ac:dyDescent="0.25">
      <c r="A1518" t="s">
        <v>8218</v>
      </c>
      <c r="B1518">
        <v>392</v>
      </c>
      <c r="D1518" t="s">
        <v>8220</v>
      </c>
      <c r="E1518">
        <v>0</v>
      </c>
    </row>
    <row r="1519" spans="1:5" x14ac:dyDescent="0.25">
      <c r="A1519" t="s">
        <v>8218</v>
      </c>
      <c r="B1519">
        <v>115</v>
      </c>
      <c r="D1519" t="s">
        <v>8220</v>
      </c>
      <c r="E1519">
        <v>0</v>
      </c>
    </row>
    <row r="1520" spans="1:5" x14ac:dyDescent="0.25">
      <c r="A1520" t="s">
        <v>8218</v>
      </c>
      <c r="B1520">
        <v>433</v>
      </c>
      <c r="D1520" t="s">
        <v>8220</v>
      </c>
      <c r="E1520">
        <v>6</v>
      </c>
    </row>
    <row r="1521" spans="1:5" x14ac:dyDescent="0.25">
      <c r="A1521" t="s">
        <v>8218</v>
      </c>
      <c r="B1521">
        <v>20</v>
      </c>
      <c r="D1521" t="s">
        <v>8220</v>
      </c>
      <c r="E1521">
        <v>6</v>
      </c>
    </row>
    <row r="1522" spans="1:5" x14ac:dyDescent="0.25">
      <c r="A1522" t="s">
        <v>8218</v>
      </c>
      <c r="B1522">
        <v>8</v>
      </c>
      <c r="D1522" t="s">
        <v>8220</v>
      </c>
      <c r="E1522">
        <v>14</v>
      </c>
    </row>
    <row r="1523" spans="1:5" x14ac:dyDescent="0.25">
      <c r="A1523" t="s">
        <v>8218</v>
      </c>
      <c r="B1523">
        <v>175</v>
      </c>
      <c r="D1523" t="s">
        <v>8220</v>
      </c>
      <c r="E1523">
        <v>6</v>
      </c>
    </row>
    <row r="1524" spans="1:5" x14ac:dyDescent="0.25">
      <c r="A1524" t="s">
        <v>8218</v>
      </c>
      <c r="B1524">
        <v>104</v>
      </c>
      <c r="D1524" t="s">
        <v>8220</v>
      </c>
      <c r="E1524">
        <v>33</v>
      </c>
    </row>
    <row r="1525" spans="1:5" x14ac:dyDescent="0.25">
      <c r="A1525" t="s">
        <v>8218</v>
      </c>
      <c r="B1525">
        <v>17</v>
      </c>
      <c r="D1525" t="s">
        <v>8220</v>
      </c>
      <c r="E1525">
        <v>4</v>
      </c>
    </row>
    <row r="1526" spans="1:5" x14ac:dyDescent="0.25">
      <c r="A1526" t="s">
        <v>8218</v>
      </c>
      <c r="B1526">
        <v>277</v>
      </c>
      <c r="D1526" t="s">
        <v>8220</v>
      </c>
      <c r="E1526">
        <v>1</v>
      </c>
    </row>
    <row r="1527" spans="1:5" x14ac:dyDescent="0.25">
      <c r="A1527" t="s">
        <v>8218</v>
      </c>
      <c r="B1527">
        <v>118</v>
      </c>
      <c r="D1527" t="s">
        <v>8220</v>
      </c>
      <c r="E1527">
        <v>0</v>
      </c>
    </row>
    <row r="1528" spans="1:5" x14ac:dyDescent="0.25">
      <c r="A1528" t="s">
        <v>8218</v>
      </c>
      <c r="B1528">
        <v>97</v>
      </c>
      <c r="D1528" t="s">
        <v>8220</v>
      </c>
      <c r="E1528">
        <v>6</v>
      </c>
    </row>
    <row r="1529" spans="1:5" x14ac:dyDescent="0.25">
      <c r="A1529" t="s">
        <v>8218</v>
      </c>
      <c r="B1529">
        <v>20</v>
      </c>
      <c r="D1529" t="s">
        <v>8220</v>
      </c>
      <c r="E1529">
        <v>6</v>
      </c>
    </row>
    <row r="1530" spans="1:5" x14ac:dyDescent="0.25">
      <c r="A1530" t="s">
        <v>8218</v>
      </c>
      <c r="B1530">
        <v>26</v>
      </c>
      <c r="D1530" t="s">
        <v>8220</v>
      </c>
      <c r="E1530">
        <v>1</v>
      </c>
    </row>
    <row r="1531" spans="1:5" x14ac:dyDescent="0.25">
      <c r="A1531" t="s">
        <v>8218</v>
      </c>
      <c r="B1531">
        <v>128</v>
      </c>
      <c r="D1531" t="s">
        <v>8220</v>
      </c>
      <c r="E1531">
        <v>3</v>
      </c>
    </row>
    <row r="1532" spans="1:5" x14ac:dyDescent="0.25">
      <c r="A1532" t="s">
        <v>8218</v>
      </c>
      <c r="B1532">
        <v>15</v>
      </c>
    </row>
    <row r="1533" spans="1:5" x14ac:dyDescent="0.25">
      <c r="A1533" t="s">
        <v>8218</v>
      </c>
      <c r="B1533">
        <v>25</v>
      </c>
    </row>
    <row r="1534" spans="1:5" x14ac:dyDescent="0.25">
      <c r="A1534" t="s">
        <v>8218</v>
      </c>
      <c r="B1534">
        <v>55</v>
      </c>
    </row>
    <row r="1535" spans="1:5" x14ac:dyDescent="0.25">
      <c r="A1535" t="s">
        <v>8218</v>
      </c>
      <c r="B1535">
        <v>107</v>
      </c>
    </row>
    <row r="1536" spans="1:5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sortState ref="G1:H4114">
    <sortCondition ref="G1:G4114"/>
  </sortState>
  <conditionalFormatting sqref="A2:A2186 D2:D1531">
    <cfRule type="containsText" dxfId="11" priority="9" operator="containsText" text="failed">
      <formula>NOT(ISERROR(SEARCH("failed",A2)))</formula>
    </cfRule>
    <cfRule type="containsText" dxfId="10" priority="10" operator="containsText" text="canceled">
      <formula>NOT(ISERROR(SEARCH("canceled",A2)))</formula>
    </cfRule>
    <cfRule type="containsText" dxfId="9" priority="11" operator="containsText" text="live">
      <formula>NOT(ISERROR(SEARCH("live",A2)))</formula>
    </cfRule>
    <cfRule type="containsText" dxfId="8" priority="12" operator="containsText" text="successful">
      <formula>NOT(ISERROR(SEARCH("successful",A2)))</formula>
    </cfRule>
  </conditionalFormatting>
  <conditionalFormatting sqref="H2">
    <cfRule type="containsText" dxfId="7" priority="5" operator="containsText" text="failed">
      <formula>NOT(ISERROR(SEARCH("failed",H2)))</formula>
    </cfRule>
    <cfRule type="containsText" dxfId="6" priority="6" operator="containsText" text="canceled">
      <formula>NOT(ISERROR(SEARCH("canceled",H2)))</formula>
    </cfRule>
    <cfRule type="containsText" dxfId="5" priority="7" operator="containsText" text="live">
      <formula>NOT(ISERROR(SEARCH("live",H2)))</formula>
    </cfRule>
    <cfRule type="containsText" dxfId="4" priority="8" operator="containsText" text="successful">
      <formula>NOT(ISERROR(SEARCH("successful",H2)))</formula>
    </cfRule>
  </conditionalFormatting>
  <conditionalFormatting sqref="H3">
    <cfRule type="containsText" dxfId="3" priority="1" operator="containsText" text="failed">
      <formula>NOT(ISERROR(SEARCH("failed",H3)))</formula>
    </cfRule>
    <cfRule type="containsText" dxfId="2" priority="2" operator="containsText" text="canceled">
      <formula>NOT(ISERROR(SEARCH("canceled",H3)))</formula>
    </cfRule>
    <cfRule type="containsText" dxfId="1" priority="3" operator="containsText" text="live">
      <formula>NOT(ISERROR(SEARCH("live",H3)))</formula>
    </cfRule>
    <cfRule type="containsText" dxfId="0" priority="4" operator="containsText" text="successful">
      <formula>NOT(ISERROR(SEARCH("successful",H3)))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 Category</vt:lpstr>
      <vt:lpstr>Sub-category</vt:lpstr>
      <vt:lpstr>Date Created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2019-06-22T23:05:47Z</dcterms:modified>
</cp:coreProperties>
</file>