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codeName="ThisWorkbook" defaultThemeVersion="202300"/>
  <mc:AlternateContent xmlns:mc="http://schemas.openxmlformats.org/markup-compatibility/2006">
    <mc:Choice Requires="x15">
      <x15ac:absPath xmlns:x15ac="http://schemas.microsoft.com/office/spreadsheetml/2010/11/ac" url="/Users/narendrachowdary/development/GST(excel)/excel sheets/"/>
    </mc:Choice>
  </mc:AlternateContent>
  <xr:revisionPtr revIDLastSave="0" documentId="8_{52121B8D-FAB4-374D-BACB-EC030C07E8D5}" xr6:coauthVersionLast="47" xr6:coauthVersionMax="47" xr10:uidLastSave="{00000000-0000-0000-0000-000000000000}"/>
  <bookViews>
    <workbookView xWindow="4440" yWindow="740" windowWidth="24960" windowHeight="17260" activeTab="4" xr2:uid="{8BFD46A6-F4BE-F14C-A2DD-C8E2B59DF812}"/>
  </bookViews>
  <sheets>
    <sheet name="Sheet1" sheetId="1" r:id="rId1"/>
    <sheet name="Master" sheetId="20" r:id="rId2"/>
    <sheet name="warehouse" sheetId="21" r:id="rId3"/>
    <sheet name="Dropdowns" sheetId="22" r:id="rId4"/>
    <sheet name="GST_Tax_Invoice" sheetId="23" r:id="rId5"/>
  </sheets>
  <definedNames>
    <definedName name="_xlnm.Print_Area" localSheetId="4">GST_Tax_Invoice!$A$1:$O$40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4" i="23" l="1"/>
  <c r="M24" i="23"/>
  <c r="M25" i="23"/>
  <c r="N19" i="23"/>
  <c r="M19" i="23"/>
  <c r="O28" i="23"/>
  <c r="O27" i="23"/>
  <c r="O26" i="23"/>
  <c r="L25" i="23"/>
  <c r="K25" i="23"/>
  <c r="J25" i="23"/>
  <c r="I25" i="23"/>
  <c r="H25" i="23"/>
  <c r="G25" i="23"/>
  <c r="D25" i="23"/>
  <c r="F24" i="23"/>
  <c r="F19" i="23"/>
  <c r="O24" i="23"/>
  <c r="O19" i="23"/>
  <c r="G19" i="23"/>
  <c r="H19" i="23" s="1"/>
  <c r="K16" i="23"/>
  <c r="C16" i="23"/>
  <c r="K14" i="23"/>
  <c r="C14" i="23"/>
  <c r="K13" i="23"/>
  <c r="C13" i="23"/>
  <c r="O29" i="23" l="1"/>
  <c r="O31" i="23" s="1"/>
  <c r="O32" i="23" s="1"/>
  <c r="N25" i="23"/>
  <c r="O25" i="23"/>
  <c r="A27" i="23"/>
</calcChain>
</file>

<file path=xl/sharedStrings.xml><?xml version="1.0" encoding="utf-8"?>
<sst xmlns="http://schemas.openxmlformats.org/spreadsheetml/2006/main" count="289" uniqueCount="266">
  <si>
    <t>Invoice_Number</t>
  </si>
  <si>
    <t>Invoice_Date</t>
  </si>
  <si>
    <t>Customer_Name</t>
  </si>
  <si>
    <t>Customer_GSTIN</t>
  </si>
  <si>
    <t>Customer_State</t>
  </si>
  <si>
    <t>Customer_State_Code</t>
  </si>
  <si>
    <t>Total_Taxable_Value</t>
  </si>
  <si>
    <t>Sale_Type</t>
  </si>
  <si>
    <t>IGST_Rate</t>
  </si>
  <si>
    <t>IGST_Amount</t>
  </si>
  <si>
    <t>CGST_Rate</t>
  </si>
  <si>
    <t>CGST_Amount</t>
  </si>
  <si>
    <t>SGST_Rate</t>
  </si>
  <si>
    <t>SGST_Amount</t>
  </si>
  <si>
    <t>Total_Tax_Amount</t>
  </si>
  <si>
    <t>Total_Invoice_Value</t>
  </si>
  <si>
    <t>HSN_Codes</t>
  </si>
  <si>
    <t>Item_Description</t>
  </si>
  <si>
    <t>Quantity</t>
  </si>
  <si>
    <t>UOM</t>
  </si>
  <si>
    <t>Date_Created</t>
  </si>
  <si>
    <t>Address</t>
  </si>
  <si>
    <t>State</t>
  </si>
  <si>
    <t>State_Code</t>
  </si>
  <si>
    <t>GSTIN</t>
  </si>
  <si>
    <t>Phone</t>
  </si>
  <si>
    <t>Email</t>
  </si>
  <si>
    <t>HSN_Code</t>
  </si>
  <si>
    <t>Explanation</t>
  </si>
  <si>
    <t>Rate</t>
  </si>
  <si>
    <t>CGST_%</t>
  </si>
  <si>
    <t>SGST_%</t>
  </si>
  <si>
    <t>IGST_%</t>
  </si>
  <si>
    <t>Wood in chips or particles; sawdust and wood waste</t>
  </si>
  <si>
    <t>Mats, matting and screens of vegetable material</t>
  </si>
  <si>
    <t>Articles made of paper mache</t>
  </si>
  <si>
    <t>Hoopwood; split poles; piles, pickets and stakes</t>
  </si>
  <si>
    <t>Wood wool; wood flour</t>
  </si>
  <si>
    <t>Railway or tramway sleepers of wood</t>
  </si>
  <si>
    <t>Sheets for veneering, for plywood</t>
  </si>
  <si>
    <t>Bamboo flooring</t>
  </si>
  <si>
    <t>Packing cases, boxes, crates, drums</t>
  </si>
  <si>
    <t>Casks, barrels, vats, tubs and coopers products</t>
  </si>
  <si>
    <t>Tools, tool bodies, tool handles</t>
  </si>
  <si>
    <t>Bamboo wood building joinery</t>
  </si>
  <si>
    <t>Tableware and kitchenware of wood</t>
  </si>
  <si>
    <t>Wood marquetry and inlaid wood; caskets</t>
  </si>
  <si>
    <t>Other articles of wood</t>
  </si>
  <si>
    <t>Tall oil, whether or not refined</t>
  </si>
  <si>
    <t>Residual lyes from manufacture of wood pulp</t>
  </si>
  <si>
    <t>Gum, wood or sulphate turpentine</t>
  </si>
  <si>
    <t>Wood tar; wood tar oils; wood creosote</t>
  </si>
  <si>
    <t>Wood in the rough</t>
  </si>
  <si>
    <t>Wood sawn or chipped lengthwise</t>
  </si>
  <si>
    <t>Particle board, Oriented Strand Board</t>
  </si>
  <si>
    <t>Fibre board of wood or other ligneous materials</t>
  </si>
  <si>
    <t>Plywood, veneered panels and similar laminated wood</t>
  </si>
  <si>
    <t>Densified wood, in blocks, plates, strips</t>
  </si>
  <si>
    <t>Wooden frames for paintings, photographs, mirrors</t>
  </si>
  <si>
    <t>Panels, boards, tiles of vegetable fibre</t>
  </si>
  <si>
    <t>State_List</t>
  </si>
  <si>
    <t>State_Code_List</t>
  </si>
  <si>
    <t>Jammu and Kashmir</t>
  </si>
  <si>
    <t>Himachal Pradesh</t>
  </si>
  <si>
    <t>Punjab</t>
  </si>
  <si>
    <t>Chandigarh</t>
  </si>
  <si>
    <t>Uttarakhand</t>
  </si>
  <si>
    <t>Haryana</t>
  </si>
  <si>
    <t>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</si>
  <si>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</si>
  <si>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</si>
  <si>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</si>
  <si>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</si>
  <si>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</si>
  <si>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</si>
  <si>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</si>
  <si>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</si>
  <si>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</si>
  <si>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</si>
  <si>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</si>
  <si>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</si>
  <si>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</si>
  <si>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</si>
  <si>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</si>
  <si>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</si>
  <si>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</si>
  <si>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Dadra and Nagar Haveli and Daman and Diu</t>
  </si>
  <si>
    <t>Maharashtra</t>
  </si>
  <si>
    <t>Karnataka</t>
  </si>
  <si>
    <t>Goa</t>
  </si>
  <si>
    <t>Lakshadweep</t>
  </si>
  <si>
    <t>Kerala</t>
  </si>
  <si>
    <t>Tamil Nadu</t>
  </si>
  <si>
    <t>Puducherry</t>
  </si>
  <si>
    <t>Andaman and Nicobar Islands</t>
  </si>
  <si>
    <t>Telangana</t>
  </si>
  <si>
    <t>Andhra Pradesh</t>
  </si>
  <si>
    <t>Ladakh</t>
  </si>
  <si>
    <t>OTHER TERRITORY</t>
  </si>
  <si>
    <t>OTHER COUNTRIES</t>
  </si>
  <si>
    <t>Unit</t>
  </si>
  <si>
    <t>Unit_Description</t>
  </si>
  <si>
    <t>BAG</t>
  </si>
  <si>
    <t>BAGS</t>
  </si>
  <si>
    <t>BAL</t>
  </si>
  <si>
    <t>BALE</t>
  </si>
  <si>
    <t>BDL</t>
  </si>
  <si>
    <t>BUNDLES</t>
  </si>
  <si>
    <t>BOX</t>
  </si>
  <si>
    <t>BTL</t>
  </si>
  <si>
    <t>BOTTLES</t>
  </si>
  <si>
    <t>BUN</t>
  </si>
  <si>
    <t>BUNCHES</t>
  </si>
  <si>
    <t>CAN</t>
  </si>
  <si>
    <t>CANS</t>
  </si>
  <si>
    <t>CBM</t>
  </si>
  <si>
    <t>CUBIC METERS</t>
  </si>
  <si>
    <t>CCM</t>
  </si>
  <si>
    <t>CUBIC CENTIMETERS</t>
  </si>
  <si>
    <t>CMS</t>
  </si>
  <si>
    <t>CENTI METERS</t>
  </si>
  <si>
    <t>CTN</t>
  </si>
  <si>
    <t>CARTONS</t>
  </si>
  <si>
    <t>DOZ</t>
  </si>
  <si>
    <t>DOZENS</t>
  </si>
  <si>
    <t>DRM</t>
  </si>
  <si>
    <t>DRUMS</t>
  </si>
  <si>
    <t>GMS</t>
  </si>
  <si>
    <t>GRAMMES</t>
  </si>
  <si>
    <t>GRS</t>
  </si>
  <si>
    <t>GROSS</t>
  </si>
  <si>
    <t>KGS</t>
  </si>
  <si>
    <t>KILOGRAMS</t>
  </si>
  <si>
    <t>KLR</t>
  </si>
  <si>
    <t>KILOLITRE</t>
  </si>
  <si>
    <t>KME</t>
  </si>
  <si>
    <t>KILOMETRE</t>
  </si>
  <si>
    <t>LTR</t>
  </si>
  <si>
    <t>LITER</t>
  </si>
  <si>
    <t>MLS</t>
  </si>
  <si>
    <t>MILLI LITRES</t>
  </si>
  <si>
    <t>MTR</t>
  </si>
  <si>
    <t>METERS</t>
  </si>
  <si>
    <t>MTS</t>
  </si>
  <si>
    <t>METRIC TON</t>
  </si>
  <si>
    <t>NOS</t>
  </si>
  <si>
    <t>NUMBERS</t>
  </si>
  <si>
    <t>PAC</t>
  </si>
  <si>
    <t>PACKS</t>
  </si>
  <si>
    <t>PAR</t>
  </si>
  <si>
    <t>PAIRS</t>
  </si>
  <si>
    <t>PCS</t>
  </si>
  <si>
    <t>PIECES</t>
  </si>
  <si>
    <t>QTL</t>
  </si>
  <si>
    <t>QUINTAL</t>
  </si>
  <si>
    <t>ROL</t>
  </si>
  <si>
    <t>ROLLS</t>
  </si>
  <si>
    <t>SET</t>
  </si>
  <si>
    <t>SETS</t>
  </si>
  <si>
    <t>SQF</t>
  </si>
  <si>
    <t>SQUARE FEET</t>
  </si>
  <si>
    <t>SQM</t>
  </si>
  <si>
    <t>SQUARE METERS</t>
  </si>
  <si>
    <t>SQY</t>
  </si>
  <si>
    <t>SQUARE YARDS</t>
  </si>
  <si>
    <t>TBS</t>
  </si>
  <si>
    <t>TABLETS</t>
  </si>
  <si>
    <t>THD</t>
  </si>
  <si>
    <t>THOUSANDS</t>
  </si>
  <si>
    <t>TON</t>
  </si>
  <si>
    <t>TONNES</t>
  </si>
  <si>
    <t>TUB</t>
  </si>
  <si>
    <t>TUBES</t>
  </si>
  <si>
    <t>UNT</t>
  </si>
  <si>
    <t>UNITS</t>
  </si>
  <si>
    <t>YDS</t>
  </si>
  <si>
    <t>YARDS</t>
  </si>
  <si>
    <t>Transport_Mode_List</t>
  </si>
  <si>
    <t>By Lorry</t>
  </si>
  <si>
    <t>By Train</t>
  </si>
  <si>
    <t>By Air</t>
  </si>
  <si>
    <t>By Ship</t>
  </si>
  <si>
    <t>By Hand</t>
  </si>
  <si>
    <t>Courier</t>
  </si>
  <si>
    <t>Self Transport</t>
  </si>
  <si>
    <t>By Road</t>
  </si>
  <si>
    <t>GST_Type</t>
  </si>
  <si>
    <t>REGISTERED</t>
  </si>
  <si>
    <t>UNREGISTERED</t>
  </si>
  <si>
    <t>COMPOSITION</t>
  </si>
  <si>
    <t>EXPORT</t>
  </si>
  <si>
    <t>Description</t>
  </si>
  <si>
    <t>Casuarina Wood</t>
  </si>
  <si>
    <t>Casuarina Poles</t>
  </si>
  <si>
    <t>Timber Logs</t>
  </si>
  <si>
    <t>Wooden Planks</t>
  </si>
  <si>
    <t>Construction Wood</t>
  </si>
  <si>
    <t>Interstate</t>
  </si>
  <si>
    <t>Intrastate</t>
  </si>
  <si>
    <t>ORIGINAL</t>
  </si>
  <si>
    <t>KAVERI TRADERS</t>
  </si>
  <si>
    <t>191, Guduru, Pagadalapalli, Idulapalli, Tirupati, Andhra Pradesh - 524409</t>
  </si>
  <si>
    <t>GSTIN: 37HERPB7733F1Z5</t>
  </si>
  <si>
    <t>Email: kotidarisetty7777@gmail.com</t>
  </si>
  <si>
    <t>TAX-INVOICE</t>
  </si>
  <si>
    <t>Original for Recipient
Duplicate for Supplier/Transporter
Triplicate for Supplier</t>
  </si>
  <si>
    <t>Invoice No.</t>
  </si>
  <si>
    <t>Transport Mode</t>
  </si>
  <si>
    <t>Challan No.</t>
  </si>
  <si>
    <t>Invoice Date</t>
  </si>
  <si>
    <t>Vehicle Number</t>
  </si>
  <si>
    <t>Transporter Name</t>
  </si>
  <si>
    <t>NARENDRA</t>
  </si>
  <si>
    <t>Invoice Type</t>
  </si>
  <si>
    <t>Tax Invoice</t>
  </si>
  <si>
    <t>Date of Supply</t>
  </si>
  <si>
    <t>L.R Number</t>
  </si>
  <si>
    <t>Reverse Charge</t>
  </si>
  <si>
    <t>No</t>
  </si>
  <si>
    <t>State Code</t>
  </si>
  <si>
    <t>Place of Supply</t>
  </si>
  <si>
    <t>P.O Number</t>
  </si>
  <si>
    <t>E-Way Bill No.</t>
  </si>
  <si>
    <t>Not Applicable</t>
  </si>
  <si>
    <t>Sale Type</t>
  </si>
  <si>
    <t>Details of Receiver (Billed to)</t>
  </si>
  <si>
    <t>Details of Consignee (Shipped to)</t>
  </si>
  <si>
    <t>Name:</t>
  </si>
  <si>
    <t>Address:</t>
  </si>
  <si>
    <t>GSTIN:</t>
  </si>
  <si>
    <t>State:</t>
  </si>
  <si>
    <t>State Code:</t>
  </si>
  <si>
    <t>Sr.No.</t>
  </si>
  <si>
    <t>HSN/SAC Code</t>
  </si>
  <si>
    <t>Amount</t>
  </si>
  <si>
    <t>Taxable Value</t>
  </si>
  <si>
    <t>Total Amount</t>
  </si>
  <si>
    <t>Rate (%)</t>
  </si>
  <si>
    <t>Amount (Rs.)</t>
  </si>
  <si>
    <t>Sub Total:</t>
  </si>
  <si>
    <t>Total Invoice Amount in Words</t>
  </si>
  <si>
    <t>Total Amount Before Tax:</t>
  </si>
  <si>
    <t>CGST :</t>
  </si>
  <si>
    <t>SGST :</t>
  </si>
  <si>
    <t>IGST :</t>
  </si>
  <si>
    <t>CESS :</t>
  </si>
  <si>
    <t>Total Tax:</t>
  </si>
  <si>
    <t>Total Amount After Tax:</t>
  </si>
  <si>
    <t>Terms and Conditions</t>
  </si>
  <si>
    <t>1. This is an electronically generated invoice.
2. All disputes are subject to GUDUR jurisdiction only.
3. If the Consignee makes any Inter State Sale, he has to pay GST himself.
4. Goods once sold cannot be taken back or exchanged.
5. Payment terms as per agreement between buyer and seller.</t>
  </si>
  <si>
    <t>Transporter</t>
  </si>
  <si>
    <t>Receiver</t>
  </si>
  <si>
    <t>Certified that the particulars given above are true and correct</t>
  </si>
  <si>
    <t>Mobile No: ___________________</t>
  </si>
  <si>
    <t>Transporter's Signature</t>
  </si>
  <si>
    <t>Receiver's Signature</t>
  </si>
  <si>
    <t>Authorized Signatory</t>
  </si>
  <si>
    <t>INVOICE OPERATIONS</t>
  </si>
  <si>
    <t>ITEM MANAGEMENT</t>
  </si>
  <si>
    <t>PRINT &amp; EXPORT</t>
  </si>
  <si>
    <t>Click buttons for quick operations</t>
  </si>
  <si>
    <t>INV-2025-001</t>
  </si>
  <si>
    <t>IGST Rate (%)</t>
  </si>
  <si>
    <t>CGST Not Apply</t>
  </si>
  <si>
    <t>SGST Not Apply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</si>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</sst>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Aptos Narrow"/>
      <family val="2"/>
      <scheme val="minor"/>
    </font>
    <font>
      <b/>
      <sz val="12"/>
      <color rgb="FFFFFFFF"/>
      <name val="Aptos Narrow"/>
      <scheme val="minor"/>
    </font>
    <font>
      <sz val="11"/>
      <color rgb="FF1A1A1A"/>
      <name val="Segoe UI"/>
    </font>
    <font>
      <b/>
      <sz val="11"/>
      <color rgb="FF1A1A1A"/>
      <name val="Segoe UI"/>
    </font>
    <font>
      <b/>
      <sz val="12"/>
      <color rgb="FF1A1A1A"/>
      <name val="Segoe UI"/>
    </font>
    <font>
      <b/>
      <sz val="12"/>
      <color rgb="FFFFFFFF"/>
      <name val="Segoe UI"/>
    </font>
    <font>
      <b/>
      <sz val="14"/>
      <color rgb="FF1A1A1A"/>
      <name val="Segoe UI"/>
    </font>
    <font>
      <b/>
      <sz val="16"/>
      <color rgb="FF1A1A1A"/>
      <name val="Segoe UI"/>
    </font>
    <font>
      <b/>
      <sz val="22"/>
      <color rgb="FF000000"/>
      <name val="Segoe UI"/>
    </font>
    <font>
      <b/>
      <sz val="11"/>
      <color rgb="FFDC143C"/>
      <name val="Segoe UI"/>
    </font>
    <font>
      <sz val="10"/>
      <color rgb="FF1A1A1A"/>
      <name val="Segoe UI"/>
    </font>
    <font>
      <sz val="11"/>
      <color rgb="FF646464"/>
      <name val="Segoe UI"/>
    </font>
    <font>
      <b/>
      <sz val="10"/>
      <color rgb="FF1A1A1A"/>
      <name val="Segoe UI"/>
    </font>
    <font>
      <b/>
      <sz val="15"/>
      <color rgb="FF1A1A1A"/>
      <name val="Segoe UI"/>
    </font>
    <font>
      <b/>
      <sz val="12"/>
      <color rgb="FF000000"/>
      <name val="Segoe UI"/>
    </font>
    <font>
      <b/>
      <sz val="9"/>
      <color theme="1"/>
      <name val="Segoe UI"/>
    </font>
    <font>
      <b/>
      <sz val="11"/>
      <color rgb="FF2F5061"/>
      <name val="Segoe UI"/>
    </font>
    <font>
      <i/>
      <sz val="8"/>
      <color rgb="FF646464"/>
      <name val="Segoe UI"/>
    </font>
    <font>
      <b/>
      <sz val="14"/>
      <color rgb="FFDC143C"/>
      <name val="Segoe UI"/>
    </font>
    <font>
      <sz val="16"/>
      <color rgb="FF1A1A1A"/>
      <name val="Segoe UI"/>
    </font>
    <font>
      <b/>
      <sz val="18"/>
      <color rgb="FF1A1A1A"/>
      <name val="Segoe UI"/>
    </font>
    <font>
      <sz val="18"/>
      <color rgb="FF1A1A1A"/>
      <name val="Segoe UI"/>
    </font>
    <font>
      <b/>
      <sz val="20"/>
      <color rgb="FF1A1A1A"/>
      <name val="Segoe UI"/>
    </font>
    <font>
      <b/>
      <sz val="36"/>
      <color rgb="FFFFFFFF"/>
      <name val="Segoe UI"/>
    </font>
    <font>
      <sz val="12"/>
      <color rgb="FF1A1A1A"/>
      <name val="Segoe UI"/>
    </font>
    <font>
      <sz val="14"/>
      <color rgb="FF1A1A1A"/>
      <name val="Segoe UI"/>
    </font>
    <font>
      <b/>
      <sz val="18"/>
      <color rgb="FFDC143C"/>
      <name val="Segoe UI"/>
    </font>
    <font>
      <b/>
      <sz val="26"/>
      <color rgb="FF1A1A1A"/>
      <name val="Segoe UI"/>
    </font>
    <font>
      <b/>
      <sz val="16"/>
      <color rgb="FF000000"/>
      <name val="Segoe UI"/>
    </font>
  </fonts>
  <fills count="17">
    <fill>
      <patternFill patternType="none"/>
    </fill>
    <fill>
      <patternFill patternType="gray125"/>
    </fill>
    <fill>
      <patternFill patternType="solid">
        <fgColor rgb="FF2F5061"/>
        <bgColor indexed="64"/>
      </patternFill>
    </fill>
    <fill>
      <patternFill patternType="solid">
        <fgColor rgb="FFF5F5F5"/>
        <bgColor indexed="64"/>
      </patternFill>
    </fill>
    <fill>
      <patternFill patternType="solid">
        <fgColor rgb="FFF0F0F0"/>
        <bgColor indexed="64"/>
      </patternFill>
    </fill>
    <fill>
      <patternFill patternType="solid">
        <fgColor rgb="FFFAFAFA"/>
        <bgColor indexed="64"/>
      </patternFill>
    </fill>
    <fill>
      <patternFill patternType="solid">
        <fgColor rgb="FFE6E6E6"/>
        <bgColor indexed="64"/>
      </patternFill>
    </fill>
    <fill>
      <patternFill patternType="solid">
        <fgColor rgb="FFFFFFFF"/>
        <bgColor indexed="64"/>
      </patternFill>
    </fill>
    <fill>
      <patternFill patternType="solid">
        <fgColor rgb="FFEAEAEA"/>
        <bgColor indexed="64"/>
      </patternFill>
    </fill>
    <fill>
      <patternFill patternType="solid">
        <fgColor rgb="FFFFFF00"/>
        <bgColor indexed="64"/>
      </patternFill>
    </fill>
    <fill>
      <patternFill patternType="solid">
        <fgColor rgb="FFFFFFE6"/>
        <bgColor indexed="64"/>
      </patternFill>
    </fill>
    <fill>
      <patternFill patternType="solid">
        <fgColor rgb="FFD8DEE9"/>
        <bgColor indexed="64"/>
      </patternFill>
    </fill>
    <fill>
      <patternFill patternType="solid">
        <fgColor rgb="FFFFFFC8"/>
        <bgColor indexed="64"/>
      </patternFill>
    </fill>
    <fill>
      <patternFill patternType="solid">
        <fgColor rgb="FFFFD700"/>
        <bgColor indexed="64"/>
      </patternFill>
    </fill>
    <fill>
      <patternFill patternType="solid">
        <fgColor rgb="FFFFFFF5"/>
        <bgColor indexed="64"/>
      </patternFill>
    </fill>
    <fill>
      <patternFill patternType="solid">
        <fgColor rgb="FFDCDCDC"/>
        <bgColor indexed="64"/>
      </patternFill>
    </fill>
    <fill>
      <patternFill patternType="solid">
        <fgColor rgb="FFD3D3D3"/>
        <bgColor indexed="64"/>
      </patternFill>
    </fill>
  </fills>
  <borders count="20">
    <border>
      <left/>
      <right/>
      <top/>
      <bottom/>
      <diagonal/>
    </border>
    <border>
      <left style="thin">
        <color rgb="FFCCCCCC"/>
      </left>
      <right style="thin">
        <color rgb="FFCCCCCC"/>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s>
  <cellStyleXfs count="1">
    <xf numFmtId="0" fontId="0" fillId="0" borderId="0"/>
  </cellStyleXfs>
  <cellXfs count="114">
    <xf numFmtId="0" fontId="0" fillId="0" borderId="0" xfId="0"/>
    <xf numFmtId="0" fontId="1" fillId="2" borderId="1" xfId="0" applyFont="1" applyFill="1" applyBorder="1" applyAlignment="1">
      <alignment horizontal="center" wrapText="1"/>
    </xf>
    <xf numFmtId="0" fontId="1" fillId="2" borderId="1" xfId="0" applyFont="1" applyFill="1" applyBorder="1"/>
    <xf numFmtId="0" fontId="0" fillId="0" borderId="1" xfId="0" applyBorder="1"/>
    <xf numFmtId="0" fontId="2" fillId="0" borderId="0" xfId="0" applyFont="1"/>
    <xf numFmtId="0" fontId="8" fillId="4" borderId="2" xfId="0" applyFont="1" applyFill="1" applyBorder="1" applyAlignment="1">
      <alignment horizontal="center" vertical="center"/>
    </xf>
    <xf numFmtId="0" fontId="3" fillId="3" borderId="2" xfId="0" applyFont="1" applyFill="1" applyBorder="1" applyAlignment="1">
      <alignment horizontal="left"/>
    </xf>
    <xf numFmtId="0" fontId="2" fillId="3" borderId="2" xfId="0" applyFont="1" applyFill="1" applyBorder="1" applyAlignment="1">
      <alignment horizontal="left"/>
    </xf>
    <xf numFmtId="0" fontId="9" fillId="3" borderId="2" xfId="0" applyFont="1" applyFill="1" applyBorder="1" applyAlignment="1">
      <alignment horizontal="center" vertical="center"/>
    </xf>
    <xf numFmtId="0" fontId="2" fillId="3" borderId="2" xfId="0" applyFont="1" applyFill="1" applyBorder="1" applyAlignment="1">
      <alignment horizontal="center"/>
    </xf>
    <xf numFmtId="0" fontId="10" fillId="3" borderId="2" xfId="0" applyFont="1" applyFill="1" applyBorder="1" applyAlignment="1">
      <alignment horizontal="left"/>
    </xf>
    <xf numFmtId="0" fontId="2" fillId="3" borderId="2" xfId="0" applyFont="1" applyFill="1" applyBorder="1" applyAlignment="1">
      <alignment horizontal="left"/>
    </xf>
    <xf numFmtId="0" fontId="11" fillId="3" borderId="2" xfId="0" applyFont="1" applyFill="1" applyBorder="1" applyAlignment="1">
      <alignment horizontal="center"/>
    </xf>
    <xf numFmtId="49" fontId="2" fillId="3" borderId="2" xfId="0" applyNumberFormat="1" applyFont="1" applyFill="1" applyBorder="1" applyAlignment="1">
      <alignment horizontal="left"/>
    </xf>
    <xf numFmtId="0" fontId="10" fillId="5" borderId="2" xfId="0" applyFont="1" applyFill="1" applyBorder="1" applyAlignment="1">
      <alignment horizontal="center"/>
    </xf>
    <xf numFmtId="0" fontId="10" fillId="5" borderId="2" xfId="0" applyFont="1" applyFill="1" applyBorder="1" applyAlignment="1">
      <alignment horizontal="left"/>
    </xf>
    <xf numFmtId="0" fontId="12" fillId="5" borderId="2" xfId="0" applyFont="1" applyFill="1" applyBorder="1" applyAlignment="1">
      <alignment horizontal="right"/>
    </xf>
    <xf numFmtId="4" fontId="12" fillId="5" borderId="2" xfId="0" applyNumberFormat="1" applyFont="1" applyFill="1" applyBorder="1" applyAlignment="1">
      <alignment horizontal="right"/>
    </xf>
    <xf numFmtId="2" fontId="12" fillId="5" borderId="2" xfId="0" applyNumberFormat="1" applyFont="1" applyFill="1" applyBorder="1" applyAlignment="1">
      <alignment horizontal="right"/>
    </xf>
    <xf numFmtId="0" fontId="2" fillId="5" borderId="2" xfId="0" applyFont="1" applyFill="1" applyBorder="1"/>
    <xf numFmtId="0" fontId="2" fillId="8" borderId="2" xfId="0" applyFont="1" applyFill="1" applyBorder="1" applyAlignment="1">
      <alignment horizontal="center" vertical="center"/>
    </xf>
    <xf numFmtId="4" fontId="3" fillId="8" borderId="2" xfId="0" applyNumberFormat="1" applyFont="1" applyFill="1" applyBorder="1" applyAlignment="1">
      <alignment horizontal="center"/>
    </xf>
    <xf numFmtId="0" fontId="3" fillId="8" borderId="2" xfId="0" applyFont="1" applyFill="1" applyBorder="1" applyAlignment="1">
      <alignment horizontal="right"/>
    </xf>
    <xf numFmtId="0" fontId="2" fillId="8" borderId="2" xfId="0" applyFont="1" applyFill="1" applyBorder="1" applyAlignment="1">
      <alignment horizontal="right"/>
    </xf>
    <xf numFmtId="4" fontId="3" fillId="8" borderId="2" xfId="0" applyNumberFormat="1" applyFont="1" applyFill="1" applyBorder="1" applyAlignment="1">
      <alignment horizontal="right"/>
    </xf>
    <xf numFmtId="0" fontId="2" fillId="0" borderId="2" xfId="0" applyFont="1" applyBorder="1" applyAlignment="1">
      <alignment horizontal="center"/>
    </xf>
    <xf numFmtId="0" fontId="2" fillId="0" borderId="2" xfId="0" applyFont="1" applyBorder="1" applyAlignment="1">
      <alignment horizontal="left"/>
    </xf>
    <xf numFmtId="0" fontId="2" fillId="0" borderId="2" xfId="0" applyFont="1" applyBorder="1" applyAlignment="1">
      <alignment horizontal="center" vertical="center" wrapText="1"/>
    </xf>
    <xf numFmtId="0" fontId="3" fillId="12" borderId="2" xfId="0" applyFont="1" applyFill="1" applyBorder="1" applyAlignment="1">
      <alignment horizontal="left"/>
    </xf>
    <xf numFmtId="0" fontId="2" fillId="0" borderId="2" xfId="0" applyFont="1" applyBorder="1" applyAlignment="1">
      <alignment horizontal="left" vertical="top" wrapText="1"/>
    </xf>
    <xf numFmtId="0" fontId="3" fillId="4" borderId="2" xfId="0" applyFont="1" applyFill="1" applyBorder="1" applyAlignment="1">
      <alignment horizontal="left" vertical="center"/>
    </xf>
    <xf numFmtId="0" fontId="2" fillId="0" borderId="2" xfId="0" applyFont="1" applyBorder="1" applyAlignment="1">
      <alignment horizontal="left" vertical="center"/>
    </xf>
    <xf numFmtId="0" fontId="2" fillId="0" borderId="2" xfId="0" applyFont="1" applyBorder="1" applyAlignment="1">
      <alignment horizontal="center" vertical="center"/>
    </xf>
    <xf numFmtId="0" fontId="6" fillId="15" borderId="2" xfId="0" applyFont="1" applyFill="1" applyBorder="1" applyAlignment="1">
      <alignment horizontal="center" vertical="center"/>
    </xf>
    <xf numFmtId="0" fontId="4" fillId="15" borderId="2" xfId="0" applyFont="1" applyFill="1" applyBorder="1" applyAlignment="1">
      <alignment horizontal="center" vertical="center" wrapText="1"/>
    </xf>
    <xf numFmtId="0" fontId="10" fillId="5" borderId="2" xfId="0" applyFont="1" applyFill="1" applyBorder="1" applyAlignment="1">
      <alignment horizontal="center" vertical="center"/>
    </xf>
    <xf numFmtId="0" fontId="2" fillId="5" borderId="2" xfId="0" applyFont="1" applyFill="1" applyBorder="1"/>
    <xf numFmtId="0" fontId="2" fillId="0" borderId="2" xfId="0" applyFont="1" applyBorder="1"/>
    <xf numFmtId="0" fontId="8" fillId="4" borderId="3" xfId="0" applyFont="1" applyFill="1" applyBorder="1" applyAlignment="1">
      <alignment horizontal="center" vertical="center"/>
    </xf>
    <xf numFmtId="0" fontId="10" fillId="5" borderId="3" xfId="0" applyFont="1" applyFill="1" applyBorder="1" applyAlignment="1">
      <alignment horizontal="center"/>
    </xf>
    <xf numFmtId="0" fontId="2" fillId="5" borderId="3" xfId="0" applyFont="1" applyFill="1" applyBorder="1"/>
    <xf numFmtId="0" fontId="13" fillId="10"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14" borderId="3" xfId="0" applyFont="1" applyFill="1" applyBorder="1" applyAlignment="1">
      <alignment horizontal="left" vertical="top" wrapText="1"/>
    </xf>
    <xf numFmtId="0" fontId="2" fillId="0" borderId="3" xfId="0" applyFont="1" applyBorder="1" applyAlignment="1">
      <alignment horizontal="left" vertical="top" wrapText="1"/>
    </xf>
    <xf numFmtId="0" fontId="6" fillId="15" borderId="3" xfId="0" applyFont="1" applyFill="1" applyBorder="1" applyAlignment="1">
      <alignment horizontal="center" vertical="center"/>
    </xf>
    <xf numFmtId="0" fontId="10" fillId="5" borderId="3" xfId="0" applyFont="1" applyFill="1" applyBorder="1" applyAlignment="1">
      <alignment horizontal="center" vertical="center"/>
    </xf>
    <xf numFmtId="0" fontId="2" fillId="0" borderId="3" xfId="0" applyFont="1" applyBorder="1" applyAlignment="1">
      <alignment horizontal="center" vertical="center"/>
    </xf>
    <xf numFmtId="0" fontId="2" fillId="5" borderId="3" xfId="0" applyFont="1" applyFill="1" applyBorder="1"/>
    <xf numFmtId="0" fontId="2" fillId="0" borderId="3" xfId="0" applyFont="1" applyBorder="1"/>
    <xf numFmtId="0" fontId="2" fillId="3" borderId="4" xfId="0" applyFont="1" applyFill="1" applyBorder="1" applyAlignment="1">
      <alignment horizontal="center"/>
    </xf>
    <xf numFmtId="0" fontId="2" fillId="3" borderId="4" xfId="0" applyFont="1" applyFill="1" applyBorder="1" applyAlignment="1">
      <alignment horizontal="left"/>
    </xf>
    <xf numFmtId="4" fontId="12" fillId="5" borderId="4" xfId="0" applyNumberFormat="1" applyFont="1" applyFill="1" applyBorder="1" applyAlignment="1">
      <alignment horizontal="right"/>
    </xf>
    <xf numFmtId="0" fontId="2" fillId="5" borderId="4" xfId="0" applyFont="1" applyFill="1" applyBorder="1"/>
    <xf numFmtId="4" fontId="3" fillId="8" borderId="4" xfId="0" applyNumberFormat="1" applyFont="1" applyFill="1" applyBorder="1" applyAlignment="1">
      <alignment horizontal="right"/>
    </xf>
    <xf numFmtId="4" fontId="3" fillId="11" borderId="4" xfId="0" applyNumberFormat="1" applyFont="1" applyFill="1" applyBorder="1" applyAlignment="1">
      <alignment horizontal="right"/>
    </xf>
    <xf numFmtId="4" fontId="3" fillId="12" borderId="4" xfId="0" applyNumberFormat="1" applyFont="1" applyFill="1" applyBorder="1" applyAlignment="1">
      <alignment horizontal="right"/>
    </xf>
    <xf numFmtId="4" fontId="3" fillId="4" borderId="4" xfId="0" applyNumberFormat="1" applyFont="1" applyFill="1" applyBorder="1" applyAlignment="1">
      <alignment horizontal="right"/>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12" fillId="16" borderId="8" xfId="0" applyFont="1" applyFill="1" applyBorder="1" applyAlignment="1">
      <alignment horizontal="center" vertical="center"/>
    </xf>
    <xf numFmtId="0" fontId="2" fillId="0" borderId="9" xfId="0" applyFont="1" applyBorder="1" applyAlignment="1">
      <alignment horizontal="center" vertical="center"/>
    </xf>
    <xf numFmtId="0" fontId="12" fillId="16" borderId="9" xfId="0" applyFont="1" applyFill="1" applyBorder="1" applyAlignment="1">
      <alignment horizontal="center" vertical="center"/>
    </xf>
    <xf numFmtId="0" fontId="2" fillId="0" borderId="10"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14" fontId="3" fillId="3" borderId="2" xfId="0" applyNumberFormat="1" applyFont="1" applyFill="1" applyBorder="1" applyAlignment="1">
      <alignment horizontal="left"/>
    </xf>
    <xf numFmtId="14" fontId="2" fillId="3" borderId="2" xfId="0" applyNumberFormat="1" applyFont="1" applyFill="1" applyBorder="1" applyAlignment="1">
      <alignment horizontal="left"/>
    </xf>
    <xf numFmtId="0" fontId="6"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8" fillId="6" borderId="2" xfId="0" applyFont="1" applyFill="1" applyBorder="1" applyAlignment="1">
      <alignment horizontal="center" vertical="center" wrapText="1"/>
    </xf>
    <xf numFmtId="0" fontId="7" fillId="3" borderId="2" xfId="0" applyFont="1" applyFill="1" applyBorder="1" applyAlignment="1">
      <alignment horizontal="left"/>
    </xf>
    <xf numFmtId="0" fontId="19" fillId="3" borderId="2" xfId="0" applyFont="1" applyFill="1" applyBorder="1" applyAlignment="1">
      <alignment horizontal="left"/>
    </xf>
    <xf numFmtId="0" fontId="22" fillId="3" borderId="17" xfId="0" applyFont="1" applyFill="1" applyBorder="1" applyAlignment="1">
      <alignment horizontal="center" vertical="center"/>
    </xf>
    <xf numFmtId="0" fontId="22" fillId="3" borderId="18" xfId="0" applyFont="1" applyFill="1" applyBorder="1" applyAlignment="1">
      <alignment horizontal="center" vertical="center"/>
    </xf>
    <xf numFmtId="0" fontId="22" fillId="3" borderId="19" xfId="0" applyFont="1" applyFill="1" applyBorder="1" applyAlignment="1">
      <alignment horizontal="center" vertical="center"/>
    </xf>
    <xf numFmtId="0" fontId="20" fillId="3" borderId="14" xfId="0" applyFont="1" applyFill="1" applyBorder="1" applyAlignment="1">
      <alignment horizontal="center" vertical="center"/>
    </xf>
    <xf numFmtId="0" fontId="20" fillId="3" borderId="15" xfId="0" applyFont="1" applyFill="1" applyBorder="1" applyAlignment="1">
      <alignment horizontal="center" vertical="center"/>
    </xf>
    <xf numFmtId="0" fontId="20" fillId="3" borderId="16"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2" xfId="0" applyFont="1" applyFill="1" applyBorder="1" applyAlignment="1">
      <alignment horizontal="center" vertical="center"/>
    </xf>
    <xf numFmtId="0" fontId="23" fillId="2" borderId="13" xfId="0" applyFont="1" applyFill="1" applyBorder="1" applyAlignment="1">
      <alignment horizontal="center" vertical="center"/>
    </xf>
    <xf numFmtId="0" fontId="24" fillId="3" borderId="2" xfId="0" applyFont="1" applyFill="1" applyBorder="1" applyAlignment="1">
      <alignment horizontal="left"/>
    </xf>
    <xf numFmtId="0" fontId="25" fillId="3" borderId="2" xfId="0" applyFont="1" applyFill="1" applyBorder="1" applyAlignment="1">
      <alignment horizontal="left"/>
    </xf>
    <xf numFmtId="0" fontId="7" fillId="3" borderId="3" xfId="0" applyFont="1" applyFill="1" applyBorder="1" applyAlignment="1">
      <alignment horizontal="left"/>
    </xf>
    <xf numFmtId="0" fontId="4" fillId="3" borderId="2" xfId="0" applyFont="1" applyFill="1" applyBorder="1" applyAlignment="1">
      <alignment horizontal="left"/>
    </xf>
    <xf numFmtId="0" fontId="6" fillId="3" borderId="2" xfId="0" applyFont="1" applyFill="1" applyBorder="1" applyAlignment="1">
      <alignment horizontal="left"/>
    </xf>
    <xf numFmtId="0" fontId="14" fillId="5" borderId="2"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22" fillId="3" borderId="3"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4" xfId="0" applyFont="1" applyFill="1" applyBorder="1" applyAlignment="1">
      <alignment horizontal="center" vertical="center"/>
    </xf>
    <xf numFmtId="0" fontId="7" fillId="3" borderId="3"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26" fillId="3" borderId="2" xfId="0" applyFont="1" applyFill="1" applyBorder="1" applyAlignment="1">
      <alignment horizontal="center" vertical="center"/>
    </xf>
    <xf numFmtId="0" fontId="21" fillId="3" borderId="4" xfId="0" applyFont="1" applyFill="1" applyBorder="1" applyAlignment="1">
      <alignment horizontal="center" vertical="center"/>
    </xf>
    <xf numFmtId="0" fontId="4" fillId="6"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27" fillId="8" borderId="3" xfId="0" applyFont="1" applyFill="1" applyBorder="1" applyAlignment="1">
      <alignment horizontal="center" vertical="center"/>
    </xf>
    <xf numFmtId="0" fontId="20" fillId="9" borderId="3" xfId="0" applyFont="1" applyFill="1" applyBorder="1" applyAlignment="1">
      <alignment horizontal="center"/>
    </xf>
    <xf numFmtId="0" fontId="22" fillId="9" borderId="3" xfId="0" applyFont="1" applyFill="1" applyBorder="1" applyAlignment="1">
      <alignment horizontal="center"/>
    </xf>
    <xf numFmtId="0" fontId="28" fillId="13" borderId="2" xfId="0" applyFont="1" applyFill="1" applyBorder="1" applyAlignment="1">
      <alignment horizontal="center" vertical="center"/>
    </xf>
    <xf numFmtId="4" fontId="28" fillId="13" borderId="4" xfId="0" applyNumberFormat="1" applyFont="1" applyFill="1" applyBorder="1" applyAlignment="1">
      <alignment horizontal="center" vertical="center"/>
    </xf>
    <xf numFmtId="0" fontId="10" fillId="5" borderId="3" xfId="0" applyFont="1" applyFill="1" applyBorder="1" applyAlignment="1">
      <alignment horizontal="left" vertical="center"/>
    </xf>
    <xf numFmtId="0" fontId="10" fillId="5" borderId="2" xfId="0" applyFont="1" applyFill="1" applyBorder="1" applyAlignment="1">
      <alignment horizontal="left" vertical="center"/>
    </xf>
    <xf numFmtId="0" fontId="10" fillId="5" borderId="4" xfId="0" applyFont="1" applyFill="1" applyBorder="1" applyAlignment="1">
      <alignment horizontal="left" vertical="center"/>
    </xf>
    <xf numFmtId="0" fontId="10" fillId="7" borderId="3" xfId="0" applyFont="1" applyFill="1" applyBorder="1" applyAlignment="1">
      <alignment horizontal="left" vertical="center"/>
    </xf>
    <xf numFmtId="0" fontId="10" fillId="7" borderId="2" xfId="0" applyFont="1" applyFill="1" applyBorder="1" applyAlignment="1">
      <alignment horizontal="left" vertical="center"/>
    </xf>
    <xf numFmtId="0" fontId="10" fillId="7"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17</xdr:col>
          <xdr:colOff>0</xdr:colOff>
          <xdr:row>6</xdr:row>
          <xdr:rowOff>0</xdr:rowOff>
        </xdr:from>
        <xdr:to>
          <xdr:col>19</xdr:col>
          <xdr:colOff>635000</xdr:colOff>
          <xdr:row>6</xdr:row>
          <xdr:rowOff>317500</xdr:rowOff>
        </xdr:to>
        <xdr:sp macro="" textlink="">
          <xdr:nvSpPr>
            <xdr:cNvPr id="16385" name="Button 1" hidden="1">
              <a:extLst>
                <a:ext uri="{63B3BB69-23CF-44E3-9099-C40C66FF867C}">
                  <a14:compatExt spid="_x0000_s16385"/>
                </a:ext>
                <a:ext uri="{FF2B5EF4-FFF2-40B4-BE49-F238E27FC236}">
                  <a16:creationId xmlns:a16="http://schemas.microsoft.com/office/drawing/2014/main" id="{8E680B0E-669D-85CF-5F7C-AFDFA35AE9CA}"/>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Segoe UI"/>
                  <a:cs typeface="Segoe UI"/>
                </a:rPr>
                <a:t>Save Customer to Warehouse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xdr:col>
          <xdr:colOff>0</xdr:colOff>
          <xdr:row>8</xdr:row>
          <xdr:rowOff>0</xdr:rowOff>
        </xdr:from>
        <xdr:to>
          <xdr:col>19</xdr:col>
          <xdr:colOff>635000</xdr:colOff>
          <xdr:row>8</xdr:row>
          <xdr:rowOff>317500</xdr:rowOff>
        </xdr:to>
        <xdr:sp macro="" textlink="">
          <xdr:nvSpPr>
            <xdr:cNvPr id="16386" name="Button 2" hidden="1">
              <a:extLst>
                <a:ext uri="{63B3BB69-23CF-44E3-9099-C40C66FF867C}">
                  <a14:compatExt spid="_x0000_s16386"/>
                </a:ext>
                <a:ext uri="{FF2B5EF4-FFF2-40B4-BE49-F238E27FC236}">
                  <a16:creationId xmlns:a16="http://schemas.microsoft.com/office/drawing/2014/main" id="{6F7ABD72-C5E2-97A6-C191-FE6F7F1FDF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Segoe UI"/>
                  <a:cs typeface="Segoe UI"/>
                </a:rPr>
                <a:t>Save Invoice Record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xdr:col>
          <xdr:colOff>0</xdr:colOff>
          <xdr:row>10</xdr:row>
          <xdr:rowOff>0</xdr:rowOff>
        </xdr:from>
        <xdr:to>
          <xdr:col>19</xdr:col>
          <xdr:colOff>635000</xdr:colOff>
          <xdr:row>10</xdr:row>
          <xdr:rowOff>317500</xdr:rowOff>
        </xdr:to>
        <xdr:sp macro="" textlink="">
          <xdr:nvSpPr>
            <xdr:cNvPr id="16387" name="Button 3" hidden="1">
              <a:extLst>
                <a:ext uri="{63B3BB69-23CF-44E3-9099-C40C66FF867C}">
                  <a14:compatExt spid="_x0000_s16387"/>
                </a:ext>
                <a:ext uri="{FF2B5EF4-FFF2-40B4-BE49-F238E27FC236}">
                  <a16:creationId xmlns:a16="http://schemas.microsoft.com/office/drawing/2014/main" id="{3C14855F-90CC-CE22-9EB0-5531427B4F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Segoe UI"/>
                  <a:cs typeface="Segoe UI"/>
                </a:rPr>
                <a:t>New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xdr:col>
          <xdr:colOff>0</xdr:colOff>
          <xdr:row>12</xdr:row>
          <xdr:rowOff>0</xdr:rowOff>
        </xdr:from>
        <xdr:to>
          <xdr:col>19</xdr:col>
          <xdr:colOff>635000</xdr:colOff>
          <xdr:row>12</xdr:row>
          <xdr:rowOff>317500</xdr:rowOff>
        </xdr:to>
        <xdr:sp macro="" textlink="">
          <xdr:nvSpPr>
            <xdr:cNvPr id="16388" name="Button 4" hidden="1">
              <a:extLst>
                <a:ext uri="{63B3BB69-23CF-44E3-9099-C40C66FF867C}">
                  <a14:compatExt spid="_x0000_s16388"/>
                </a:ext>
                <a:ext uri="{FF2B5EF4-FFF2-40B4-BE49-F238E27FC236}">
                  <a16:creationId xmlns:a16="http://schemas.microsoft.com/office/drawing/2014/main" id="{2500036E-DF6C-7A96-2D9A-5B42B7C3F8C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Segoe UI"/>
                  <a:cs typeface="Segoe UI"/>
                </a:rPr>
                <a:t>Refresh All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xdr:col>
          <xdr:colOff>0</xdr:colOff>
          <xdr:row>18</xdr:row>
          <xdr:rowOff>0</xdr:rowOff>
        </xdr:from>
        <xdr:to>
          <xdr:col>19</xdr:col>
          <xdr:colOff>635000</xdr:colOff>
          <xdr:row>18</xdr:row>
          <xdr:rowOff>317500</xdr:rowOff>
        </xdr:to>
        <xdr:sp macro="" textlink="">
          <xdr:nvSpPr>
            <xdr:cNvPr id="16389" name="Button 5" hidden="1">
              <a:extLst>
                <a:ext uri="{63B3BB69-23CF-44E3-9099-C40C66FF867C}">
                  <a14:compatExt spid="_x0000_s16389"/>
                </a:ext>
                <a:ext uri="{FF2B5EF4-FFF2-40B4-BE49-F238E27FC236}">
                  <a16:creationId xmlns:a16="http://schemas.microsoft.com/office/drawing/2014/main" id="{CCB73D71-8436-BCB3-9918-D1846FB96DB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Segoe UI"/>
                  <a:cs typeface="Segoe UI"/>
                </a:rPr>
                <a:t>Export as PDF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xdr:col>
          <xdr:colOff>0</xdr:colOff>
          <xdr:row>20</xdr:row>
          <xdr:rowOff>0</xdr:rowOff>
        </xdr:from>
        <xdr:to>
          <xdr:col>19</xdr:col>
          <xdr:colOff>635000</xdr:colOff>
          <xdr:row>20</xdr:row>
          <xdr:rowOff>317500</xdr:rowOff>
        </xdr:to>
        <xdr:sp macro="" textlink="">
          <xdr:nvSpPr>
            <xdr:cNvPr id="16390" name="Button 6" hidden="1">
              <a:extLst>
                <a:ext uri="{63B3BB69-23CF-44E3-9099-C40C66FF867C}">
                  <a14:compatExt spid="_x0000_s16390"/>
                </a:ext>
                <a:ext uri="{FF2B5EF4-FFF2-40B4-BE49-F238E27FC236}">
                  <a16:creationId xmlns:a16="http://schemas.microsoft.com/office/drawing/2014/main" id="{32C963C4-D0DB-4D6C-2331-41409ECE5F2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Segoe UI"/>
                  <a:cs typeface="Segoe UI"/>
                </a:rPr>
                <a:t>Print Invoice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A2E3-5B0D-F84A-8297-33C7DC9EB70F}">
  <sheetPr codeName="Sheet1"/>
  <dimension ref="A1"/>
  <sheetViews>
    <sheetView workbookViewId="0"/>
  </sheetViews>
  <sheetFormatPr baseColWidth="10" defaultRowHeight="16" x14ac:dyDescent="0.2"/>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E428-6286-5649-B1A3-3AC625EA2633}">
  <sheetPr codeName="Sheet17">
    <tabColor rgb="FF228B22"/>
  </sheetPr>
  <dimension ref="A1:U1"/>
  <sheetViews>
    <sheetView workbookViewId="0">
      <pane ySplit="1" topLeftCell="A2" activePane="bottomLeft" state="frozen"/>
      <selection pane="bottomLeft" activeCell="A2" sqref="A2"/>
    </sheetView>
  </sheetViews>
  <sheetFormatPr baseColWidth="10" defaultRowHeight="16" x14ac:dyDescent="0.2"/>
  <cols>
    <col min="1" max="1" width="20.83203125" customWidth="1"/>
    <col min="2" max="2" width="15.83203125" customWidth="1"/>
    <col min="3" max="3" width="30.83203125" customWidth="1"/>
    <col min="4" max="4" width="20.83203125" customWidth="1"/>
    <col min="5" max="5" width="25.83203125" customWidth="1"/>
    <col min="6" max="6" width="15.83203125" customWidth="1"/>
    <col min="7" max="7" width="20.83203125" customWidth="1"/>
    <col min="8" max="8" width="15.83203125" customWidth="1"/>
    <col min="9" max="9" width="12.83203125" customWidth="1"/>
    <col min="10" max="10" width="15.83203125" customWidth="1"/>
    <col min="11" max="11" width="12.83203125" customWidth="1"/>
    <col min="12" max="12" width="15.83203125" customWidth="1"/>
    <col min="13" max="13" width="12.83203125" customWidth="1"/>
    <col min="14" max="15" width="15.83203125" customWidth="1"/>
    <col min="16" max="17" width="20.83203125" customWidth="1"/>
    <col min="18" max="18" width="40.83203125" customWidth="1"/>
    <col min="19" max="19" width="12.83203125" customWidth="1"/>
    <col min="20" max="20" width="10.83203125" customWidth="1"/>
    <col min="21" max="21" width="20.83203125" customWidth="1"/>
  </cols>
  <sheetData>
    <row r="1" spans="1:21" ht="30"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63517-C1AD-FE48-9D22-125E0F915BFA}">
  <sheetPr codeName="Sheet18">
    <tabColor rgb="FF4682B4"/>
  </sheetPr>
  <dimension ref="A1:H1"/>
  <sheetViews>
    <sheetView workbookViewId="0">
      <pane ySplit="1" topLeftCell="A2" activePane="bottomLeft" state="frozen"/>
      <selection pane="bottomLeft" activeCell="A2" sqref="A2"/>
    </sheetView>
  </sheetViews>
  <sheetFormatPr baseColWidth="10" defaultRowHeight="16" x14ac:dyDescent="0.2"/>
  <cols>
    <col min="1" max="1" width="20.83203125" customWidth="1"/>
    <col min="2" max="2" width="30.83203125" customWidth="1"/>
    <col min="3" max="3" width="15.83203125" customWidth="1"/>
    <col min="4" max="4" width="12.83203125" customWidth="1"/>
    <col min="5" max="5" width="18.83203125" customWidth="1"/>
    <col min="6" max="6" width="15.83203125" customWidth="1"/>
    <col min="7" max="8" width="25.83203125" customWidth="1"/>
  </cols>
  <sheetData>
    <row r="1" spans="1:8" x14ac:dyDescent="0.2">
      <c r="A1" s="2" t="s">
        <v>2</v>
      </c>
      <c r="B1" s="2" t="s">
        <v>21</v>
      </c>
      <c r="C1" s="2" t="s">
        <v>22</v>
      </c>
      <c r="D1" s="2" t="s">
        <v>23</v>
      </c>
      <c r="E1" s="2" t="s">
        <v>24</v>
      </c>
      <c r="F1" s="2" t="s">
        <v>25</v>
      </c>
      <c r="G1" s="2" t="s">
        <v>26</v>
      </c>
      <c r="H1" s="3"/>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0A4B-5EEE-2F48-B2A7-42BC2D7039AF}">
  <sheetPr codeName="Sheet19">
    <tabColor rgb="FFFFA500"/>
  </sheetPr>
  <dimension ref="A1:S39"/>
  <sheetViews>
    <sheetView workbookViewId="0">
      <pane ySplit="1" topLeftCell="A2" activePane="bottomLeft" state="frozen"/>
      <selection pane="bottomLeft" activeCell="A2" sqref="A2"/>
    </sheetView>
  </sheetViews>
  <sheetFormatPr baseColWidth="10" defaultRowHeight="16" x14ac:dyDescent="0.2"/>
  <cols>
    <col min="2" max="2" width="40.83203125" customWidth="1"/>
    <col min="3" max="3" width="12.83203125" customWidth="1"/>
    <col min="4" max="6" width="8.83203125" customWidth="1"/>
    <col min="8" max="8" width="25.83203125" customWidth="1"/>
    <col min="9" max="9" width="12.83203125" customWidth="1"/>
    <col min="11" max="11" width="8.83203125" customWidth="1"/>
    <col min="12" max="12" width="20.83203125" customWidth="1"/>
    <col min="13" max="13" width="15.83203125" customWidth="1"/>
    <col min="15" max="15" width="15.83203125" customWidth="1"/>
    <col min="17" max="17" width="20.83203125" customWidth="1"/>
    <col min="19" max="19" width="12.83203125" customWidth="1"/>
  </cols>
  <sheetData>
    <row r="1" spans="1:19" x14ac:dyDescent="0.2">
      <c r="A1" s="2" t="s">
        <v>27</v>
      </c>
      <c r="B1" s="2" t="s">
        <v>28</v>
      </c>
      <c r="C1" s="2" t="s">
        <v>29</v>
      </c>
      <c r="D1" s="2" t="s">
        <v>30</v>
      </c>
      <c r="E1" s="2" t="s">
        <v>31</v>
      </c>
      <c r="F1" s="2" t="s">
        <v>32</v>
      </c>
      <c r="H1" s="2" t="s">
        <v>60</v>
      </c>
      <c r="I1" s="2" t="s">
        <v>61</v>
      </c>
      <c r="K1" s="2" t="s">
        <v>100</v>
      </c>
      <c r="L1" s="2" t="s">
        <v>101</v>
      </c>
      <c r="M1" s="2" t="s">
        <v>177</v>
      </c>
      <c r="O1" s="2" t="s">
        <v>186</v>
      </c>
      <c r="Q1" s="2" t="s">
        <v>191</v>
      </c>
      <c r="S1" s="2" t="s">
        <v>7</v>
      </c>
    </row>
    <row r="2" spans="1:19" x14ac:dyDescent="0.2">
      <c r="A2" s="3">
        <v>4401</v>
      </c>
      <c r="B2" s="3" t="s">
        <v>33</v>
      </c>
      <c r="C2" s="3">
        <v>8</v>
      </c>
      <c r="D2" s="3">
        <v>2.5</v>
      </c>
      <c r="E2" s="3">
        <v>2.5</v>
      </c>
      <c r="F2" s="3">
        <v>5</v>
      </c>
      <c r="H2" s="3" t="s">
        <v>62</v>
      </c>
      <c r="I2" s="3">
        <v>1</v>
      </c>
      <c r="K2" s="3" t="s">
        <v>102</v>
      </c>
      <c r="L2" s="3" t="s">
        <v>103</v>
      </c>
      <c r="M2" s="3" t="s">
        <v>178</v>
      </c>
      <c r="O2" s="3" t="s">
        <v>187</v>
      </c>
      <c r="Q2" s="3" t="s">
        <v>192</v>
      </c>
      <c r="S2" s="3" t="s">
        <v>197</v>
      </c>
    </row>
    <row r="3" spans="1:19" x14ac:dyDescent="0.2">
      <c r="A3" s="3">
        <v>4601</v>
      </c>
      <c r="B3" s="3" t="s">
        <v>34</v>
      </c>
      <c r="C3" s="3">
        <v>250</v>
      </c>
      <c r="D3" s="3">
        <v>2.5</v>
      </c>
      <c r="E3" s="3">
        <v>2.5</v>
      </c>
      <c r="F3" s="3">
        <v>5</v>
      </c>
      <c r="H3" s="3" t="s">
        <v>63</v>
      </c>
      <c r="I3" s="3">
        <v>2</v>
      </c>
      <c r="K3" s="3" t="s">
        <v>104</v>
      </c>
      <c r="L3" s="3" t="s">
        <v>105</v>
      </c>
      <c r="M3" s="3" t="s">
        <v>179</v>
      </c>
      <c r="O3" s="3" t="s">
        <v>188</v>
      </c>
      <c r="Q3" s="3" t="s">
        <v>193</v>
      </c>
      <c r="S3" s="3" t="s">
        <v>198</v>
      </c>
    </row>
    <row r="4" spans="1:19" x14ac:dyDescent="0.2">
      <c r="A4" s="3">
        <v>4823</v>
      </c>
      <c r="B4" s="3" t="s">
        <v>35</v>
      </c>
      <c r="C4" s="3">
        <v>1000</v>
      </c>
      <c r="D4" s="3">
        <v>2.5</v>
      </c>
      <c r="E4" s="3">
        <v>2.5</v>
      </c>
      <c r="F4" s="3">
        <v>5</v>
      </c>
      <c r="H4" s="3" t="s">
        <v>64</v>
      </c>
      <c r="I4" s="3">
        <v>3</v>
      </c>
      <c r="K4" s="3" t="s">
        <v>106</v>
      </c>
      <c r="L4" s="3" t="s">
        <v>107</v>
      </c>
      <c r="M4" s="3" t="s">
        <v>180</v>
      </c>
      <c r="O4" s="3" t="s">
        <v>189</v>
      </c>
      <c r="Q4" s="3" t="s">
        <v>194</v>
      </c>
    </row>
    <row r="5" spans="1:19" x14ac:dyDescent="0.2">
      <c r="A5" s="3">
        <v>4404</v>
      </c>
      <c r="B5" s="3" t="s">
        <v>36</v>
      </c>
      <c r="C5" s="3">
        <v>35</v>
      </c>
      <c r="D5" s="3">
        <v>6</v>
      </c>
      <c r="E5" s="3">
        <v>6</v>
      </c>
      <c r="F5" s="3">
        <v>12</v>
      </c>
      <c r="H5" s="3" t="s">
        <v>65</v>
      </c>
      <c r="I5" s="3">
        <v>4</v>
      </c>
      <c r="K5" s="3" t="s">
        <v>108</v>
      </c>
      <c r="L5" s="3" t="s">
        <v>108</v>
      </c>
      <c r="M5" s="3" t="s">
        <v>181</v>
      </c>
      <c r="O5" s="3" t="s">
        <v>190</v>
      </c>
      <c r="Q5" s="3" t="s">
        <v>195</v>
      </c>
    </row>
    <row r="6" spans="1:19" x14ac:dyDescent="0.2">
      <c r="A6" s="3">
        <v>4405</v>
      </c>
      <c r="B6" s="3" t="s">
        <v>37</v>
      </c>
      <c r="C6" s="3">
        <v>16</v>
      </c>
      <c r="D6" s="3">
        <v>6</v>
      </c>
      <c r="E6" s="3">
        <v>6</v>
      </c>
      <c r="F6" s="3">
        <v>12</v>
      </c>
      <c r="H6" s="3" t="s">
        <v>66</v>
      </c>
      <c r="I6" s="3">
        <v>5</v>
      </c>
      <c r="K6" s="3" t="s">
        <v>109</v>
      </c>
      <c r="L6" s="3" t="s">
        <v>110</v>
      </c>
      <c r="M6" s="3" t="s">
        <v>182</v>
      </c>
      <c r="Q6" s="3" t="s">
        <v>196</v>
      </c>
    </row>
    <row r="7" spans="1:19" x14ac:dyDescent="0.2">
      <c r="A7" s="3">
        <v>4406</v>
      </c>
      <c r="B7" s="3" t="s">
        <v>38</v>
      </c>
      <c r="C7" s="3">
        <v>1500</v>
      </c>
      <c r="D7" s="3">
        <v>6</v>
      </c>
      <c r="E7" s="3">
        <v>6</v>
      </c>
      <c r="F7" s="3">
        <v>12</v>
      </c>
      <c r="H7" s="3" t="s">
        <v>67</v>
      </c>
      <c r="I7" s="3">
        <v>6</v>
      </c>
      <c r="K7" s="3" t="s">
        <v>111</v>
      </c>
      <c r="L7" s="3" t="s">
        <v>112</v>
      </c>
      <c r="M7" s="3" t="s">
        <v>183</v>
      </c>
    </row>
    <row r="8" spans="1:19" x14ac:dyDescent="0.2">
      <c r="A8" s="3">
        <v>4408</v>
      </c>
      <c r="B8" s="3" t="s">
        <v>39</v>
      </c>
      <c r="C8" s="3">
        <v>95</v>
      </c>
      <c r="D8" s="3">
        <v>6</v>
      </c>
      <c r="E8" s="3">
        <v>6</v>
      </c>
      <c r="F8" s="3">
        <v>12</v>
      </c>
      <c r="H8" s="3" t="s">
        <v>68</v>
      </c>
      <c r="I8" s="3">
        <v>7</v>
      </c>
      <c r="K8" s="3" t="s">
        <v>113</v>
      </c>
      <c r="L8" s="3" t="s">
        <v>114</v>
      </c>
      <c r="M8" s="3" t="s">
        <v>184</v>
      </c>
    </row>
    <row r="9" spans="1:19" x14ac:dyDescent="0.2">
      <c r="A9" s="3">
        <v>4409</v>
      </c>
      <c r="B9" s="3" t="s">
        <v>40</v>
      </c>
      <c r="C9" s="3">
        <v>190</v>
      </c>
      <c r="D9" s="3">
        <v>6</v>
      </c>
      <c r="E9" s="3">
        <v>6</v>
      </c>
      <c r="F9" s="3">
        <v>12</v>
      </c>
      <c r="H9" s="3" t="s">
        <v>69</v>
      </c>
      <c r="I9" s="3">
        <v>8</v>
      </c>
      <c r="K9" s="3" t="s">
        <v>115</v>
      </c>
      <c r="L9" s="3" t="s">
        <v>116</v>
      </c>
      <c r="M9" s="3" t="s">
        <v>185</v>
      </c>
    </row>
    <row r="10" spans="1:19" x14ac:dyDescent="0.2">
      <c r="A10" s="3">
        <v>4415</v>
      </c>
      <c r="B10" s="3" t="s">
        <v>41</v>
      </c>
      <c r="C10" s="3">
        <v>1000</v>
      </c>
      <c r="D10" s="3">
        <v>6</v>
      </c>
      <c r="E10" s="3">
        <v>6</v>
      </c>
      <c r="F10" s="3">
        <v>12</v>
      </c>
      <c r="H10" s="3" t="s">
        <v>70</v>
      </c>
      <c r="I10" s="3">
        <v>9</v>
      </c>
      <c r="K10" s="3" t="s">
        <v>117</v>
      </c>
      <c r="L10" s="3" t="s">
        <v>118</v>
      </c>
      <c r="M10" s="3"/>
    </row>
    <row r="11" spans="1:19" x14ac:dyDescent="0.2">
      <c r="A11" s="3">
        <v>4416</v>
      </c>
      <c r="B11" s="3" t="s">
        <v>42</v>
      </c>
      <c r="C11" s="3">
        <v>2500</v>
      </c>
      <c r="D11" s="3">
        <v>6</v>
      </c>
      <c r="E11" s="3">
        <v>6</v>
      </c>
      <c r="F11" s="3">
        <v>12</v>
      </c>
      <c r="H11" s="3" t="s">
        <v>71</v>
      </c>
      <c r="I11" s="3">
        <v>10</v>
      </c>
      <c r="K11" s="3" t="s">
        <v>119</v>
      </c>
      <c r="L11" s="3" t="s">
        <v>120</v>
      </c>
    </row>
    <row r="12" spans="1:19" x14ac:dyDescent="0.2">
      <c r="A12" s="3">
        <v>4417</v>
      </c>
      <c r="B12" s="3" t="s">
        <v>43</v>
      </c>
      <c r="C12" s="3">
        <v>275</v>
      </c>
      <c r="D12" s="3">
        <v>6</v>
      </c>
      <c r="E12" s="3">
        <v>6</v>
      </c>
      <c r="F12" s="3">
        <v>12</v>
      </c>
      <c r="H12" s="3" t="s">
        <v>72</v>
      </c>
      <c r="I12" s="3">
        <v>11</v>
      </c>
      <c r="K12" s="3" t="s">
        <v>121</v>
      </c>
      <c r="L12" s="3" t="s">
        <v>122</v>
      </c>
    </row>
    <row r="13" spans="1:19" x14ac:dyDescent="0.2">
      <c r="A13" s="3">
        <v>4418</v>
      </c>
      <c r="B13" s="3" t="s">
        <v>44</v>
      </c>
      <c r="C13" s="3">
        <v>450</v>
      </c>
      <c r="D13" s="3">
        <v>6</v>
      </c>
      <c r="E13" s="3">
        <v>6</v>
      </c>
      <c r="F13" s="3">
        <v>12</v>
      </c>
      <c r="H13" s="3" t="s">
        <v>73</v>
      </c>
      <c r="I13" s="3">
        <v>12</v>
      </c>
      <c r="K13" s="3" t="s">
        <v>123</v>
      </c>
      <c r="L13" s="3" t="s">
        <v>124</v>
      </c>
    </row>
    <row r="14" spans="1:19" x14ac:dyDescent="0.2">
      <c r="A14" s="3">
        <v>4419</v>
      </c>
      <c r="B14" s="3" t="s">
        <v>45</v>
      </c>
      <c r="C14" s="3">
        <v>1300</v>
      </c>
      <c r="D14" s="3">
        <v>6</v>
      </c>
      <c r="E14" s="3">
        <v>6</v>
      </c>
      <c r="F14" s="3">
        <v>12</v>
      </c>
      <c r="H14" s="3" t="s">
        <v>74</v>
      </c>
      <c r="I14" s="3">
        <v>13</v>
      </c>
      <c r="K14" s="3" t="s">
        <v>125</v>
      </c>
      <c r="L14" s="3" t="s">
        <v>126</v>
      </c>
    </row>
    <row r="15" spans="1:19" x14ac:dyDescent="0.2">
      <c r="A15" s="3">
        <v>4420</v>
      </c>
      <c r="B15" s="3" t="s">
        <v>46</v>
      </c>
      <c r="C15" s="3">
        <v>5250</v>
      </c>
      <c r="D15" s="3">
        <v>6</v>
      </c>
      <c r="E15" s="3">
        <v>6</v>
      </c>
      <c r="F15" s="3">
        <v>12</v>
      </c>
      <c r="H15" s="3" t="s">
        <v>75</v>
      </c>
      <c r="I15" s="3">
        <v>14</v>
      </c>
      <c r="K15" s="3" t="s">
        <v>127</v>
      </c>
      <c r="L15" s="3" t="s">
        <v>128</v>
      </c>
    </row>
    <row r="16" spans="1:19" x14ac:dyDescent="0.2">
      <c r="A16" s="3">
        <v>4421</v>
      </c>
      <c r="B16" s="3" t="s">
        <v>47</v>
      </c>
      <c r="C16" s="3">
        <v>510</v>
      </c>
      <c r="D16" s="3">
        <v>6</v>
      </c>
      <c r="E16" s="3">
        <v>6</v>
      </c>
      <c r="F16" s="3">
        <v>12</v>
      </c>
      <c r="H16" s="3" t="s">
        <v>76</v>
      </c>
      <c r="I16" s="3">
        <v>15</v>
      </c>
      <c r="K16" s="3" t="s">
        <v>129</v>
      </c>
      <c r="L16" s="3" t="s">
        <v>130</v>
      </c>
    </row>
    <row r="17" spans="1:12" x14ac:dyDescent="0.2">
      <c r="A17" s="3">
        <v>3803</v>
      </c>
      <c r="B17" s="3" t="s">
        <v>48</v>
      </c>
      <c r="C17" s="3">
        <v>42</v>
      </c>
      <c r="D17" s="3">
        <v>9</v>
      </c>
      <c r="E17" s="3">
        <v>9</v>
      </c>
      <c r="F17" s="3">
        <v>18</v>
      </c>
      <c r="H17" s="3" t="s">
        <v>77</v>
      </c>
      <c r="I17" s="3">
        <v>16</v>
      </c>
      <c r="K17" s="3" t="s">
        <v>131</v>
      </c>
      <c r="L17" s="3" t="s">
        <v>132</v>
      </c>
    </row>
    <row r="18" spans="1:12" x14ac:dyDescent="0.2">
      <c r="A18" s="3">
        <v>3804</v>
      </c>
      <c r="B18" s="3" t="s">
        <v>49</v>
      </c>
      <c r="C18" s="3">
        <v>27</v>
      </c>
      <c r="D18" s="3">
        <v>9</v>
      </c>
      <c r="E18" s="3">
        <v>9</v>
      </c>
      <c r="F18" s="3">
        <v>18</v>
      </c>
      <c r="H18" s="3" t="s">
        <v>78</v>
      </c>
      <c r="I18" s="3">
        <v>17</v>
      </c>
      <c r="K18" s="3" t="s">
        <v>133</v>
      </c>
      <c r="L18" s="3" t="s">
        <v>134</v>
      </c>
    </row>
    <row r="19" spans="1:12" x14ac:dyDescent="0.2">
      <c r="A19" s="3">
        <v>3805</v>
      </c>
      <c r="B19" s="3" t="s">
        <v>50</v>
      </c>
      <c r="C19" s="3">
        <v>140</v>
      </c>
      <c r="D19" s="3">
        <v>9</v>
      </c>
      <c r="E19" s="3">
        <v>9</v>
      </c>
      <c r="F19" s="3">
        <v>18</v>
      </c>
      <c r="H19" s="3" t="s">
        <v>79</v>
      </c>
      <c r="I19" s="3">
        <v>18</v>
      </c>
      <c r="K19" s="3" t="s">
        <v>135</v>
      </c>
      <c r="L19" s="3" t="s">
        <v>136</v>
      </c>
    </row>
    <row r="20" spans="1:12" x14ac:dyDescent="0.2">
      <c r="A20" s="3">
        <v>3807</v>
      </c>
      <c r="B20" s="3" t="s">
        <v>51</v>
      </c>
      <c r="C20" s="3">
        <v>75</v>
      </c>
      <c r="D20" s="3">
        <v>9</v>
      </c>
      <c r="E20" s="3">
        <v>9</v>
      </c>
      <c r="F20" s="3">
        <v>18</v>
      </c>
      <c r="H20" s="3" t="s">
        <v>80</v>
      </c>
      <c r="I20" s="3">
        <v>19</v>
      </c>
      <c r="K20" s="3" t="s">
        <v>137</v>
      </c>
      <c r="L20" s="3" t="s">
        <v>138</v>
      </c>
    </row>
    <row r="21" spans="1:12" x14ac:dyDescent="0.2">
      <c r="A21" s="3">
        <v>4403</v>
      </c>
      <c r="B21" s="3" t="s">
        <v>52</v>
      </c>
      <c r="C21" s="3">
        <v>1125</v>
      </c>
      <c r="D21" s="3">
        <v>9</v>
      </c>
      <c r="E21" s="3">
        <v>9</v>
      </c>
      <c r="F21" s="3">
        <v>18</v>
      </c>
      <c r="H21" s="3" t="s">
        <v>81</v>
      </c>
      <c r="I21" s="3">
        <v>20</v>
      </c>
      <c r="K21" s="3" t="s">
        <v>139</v>
      </c>
      <c r="L21" s="3" t="s">
        <v>140</v>
      </c>
    </row>
    <row r="22" spans="1:12" x14ac:dyDescent="0.2">
      <c r="A22" s="3">
        <v>4407</v>
      </c>
      <c r="B22" s="3" t="s">
        <v>53</v>
      </c>
      <c r="C22" s="3">
        <v>1750</v>
      </c>
      <c r="D22" s="3">
        <v>9</v>
      </c>
      <c r="E22" s="3">
        <v>9</v>
      </c>
      <c r="F22" s="3">
        <v>18</v>
      </c>
      <c r="H22" s="3" t="s">
        <v>82</v>
      </c>
      <c r="I22" s="3">
        <v>21</v>
      </c>
      <c r="K22" s="3" t="s">
        <v>141</v>
      </c>
      <c r="L22" s="3" t="s">
        <v>142</v>
      </c>
    </row>
    <row r="23" spans="1:12" x14ac:dyDescent="0.2">
      <c r="A23" s="3">
        <v>4410</v>
      </c>
      <c r="B23" s="3" t="s">
        <v>54</v>
      </c>
      <c r="C23" s="3">
        <v>80</v>
      </c>
      <c r="D23" s="3">
        <v>9</v>
      </c>
      <c r="E23" s="3">
        <v>9</v>
      </c>
      <c r="F23" s="3">
        <v>18</v>
      </c>
      <c r="H23" s="3" t="s">
        <v>83</v>
      </c>
      <c r="I23" s="3">
        <v>22</v>
      </c>
      <c r="K23" s="3" t="s">
        <v>143</v>
      </c>
      <c r="L23" s="3" t="s">
        <v>144</v>
      </c>
    </row>
    <row r="24" spans="1:12" x14ac:dyDescent="0.2">
      <c r="A24" s="3">
        <v>4411</v>
      </c>
      <c r="B24" s="3" t="s">
        <v>55</v>
      </c>
      <c r="C24" s="3">
        <v>67</v>
      </c>
      <c r="D24" s="3">
        <v>9</v>
      </c>
      <c r="E24" s="3">
        <v>9</v>
      </c>
      <c r="F24" s="3">
        <v>18</v>
      </c>
      <c r="H24" s="3" t="s">
        <v>84</v>
      </c>
      <c r="I24" s="3">
        <v>23</v>
      </c>
      <c r="K24" s="3" t="s">
        <v>145</v>
      </c>
      <c r="L24" s="3" t="s">
        <v>146</v>
      </c>
    </row>
    <row r="25" spans="1:12" x14ac:dyDescent="0.2">
      <c r="A25" s="3">
        <v>4412</v>
      </c>
      <c r="B25" s="3" t="s">
        <v>56</v>
      </c>
      <c r="C25" s="3">
        <v>100</v>
      </c>
      <c r="D25" s="3">
        <v>9</v>
      </c>
      <c r="E25" s="3">
        <v>9</v>
      </c>
      <c r="F25" s="3">
        <v>18</v>
      </c>
      <c r="H25" s="3" t="s">
        <v>85</v>
      </c>
      <c r="I25" s="3">
        <v>24</v>
      </c>
      <c r="K25" s="3" t="s">
        <v>147</v>
      </c>
      <c r="L25" s="3" t="s">
        <v>148</v>
      </c>
    </row>
    <row r="26" spans="1:12" x14ac:dyDescent="0.2">
      <c r="A26" s="3">
        <v>4413</v>
      </c>
      <c r="B26" s="3" t="s">
        <v>57</v>
      </c>
      <c r="C26" s="3">
        <v>190</v>
      </c>
      <c r="D26" s="3">
        <v>9</v>
      </c>
      <c r="E26" s="3">
        <v>9</v>
      </c>
      <c r="F26" s="3">
        <v>18</v>
      </c>
      <c r="H26" s="3" t="s">
        <v>86</v>
      </c>
      <c r="I26" s="3">
        <v>26</v>
      </c>
      <c r="K26" s="3" t="s">
        <v>149</v>
      </c>
      <c r="L26" s="3" t="s">
        <v>150</v>
      </c>
    </row>
    <row r="27" spans="1:12" x14ac:dyDescent="0.2">
      <c r="A27" s="3">
        <v>4414</v>
      </c>
      <c r="B27" s="3" t="s">
        <v>58</v>
      </c>
      <c r="C27" s="3">
        <v>2600</v>
      </c>
      <c r="D27" s="3">
        <v>9</v>
      </c>
      <c r="E27" s="3">
        <v>9</v>
      </c>
      <c r="F27" s="3">
        <v>18</v>
      </c>
      <c r="H27" s="3" t="s">
        <v>87</v>
      </c>
      <c r="I27" s="3">
        <v>27</v>
      </c>
      <c r="K27" s="3" t="s">
        <v>151</v>
      </c>
      <c r="L27" s="3" t="s">
        <v>152</v>
      </c>
    </row>
    <row r="28" spans="1:12" x14ac:dyDescent="0.2">
      <c r="A28" s="3">
        <v>6808</v>
      </c>
      <c r="B28" s="3" t="s">
        <v>59</v>
      </c>
      <c r="C28" s="3">
        <v>52</v>
      </c>
      <c r="D28" s="3">
        <v>9</v>
      </c>
      <c r="E28" s="3">
        <v>9</v>
      </c>
      <c r="F28" s="3">
        <v>18</v>
      </c>
      <c r="H28" s="3" t="s">
        <v>88</v>
      </c>
      <c r="I28" s="3">
        <v>29</v>
      </c>
      <c r="K28" s="3" t="s">
        <v>153</v>
      </c>
      <c r="L28" s="3" t="s">
        <v>154</v>
      </c>
    </row>
    <row r="29" spans="1:12" x14ac:dyDescent="0.2">
      <c r="H29" s="3" t="s">
        <v>89</v>
      </c>
      <c r="I29" s="3">
        <v>30</v>
      </c>
      <c r="K29" s="3" t="s">
        <v>155</v>
      </c>
      <c r="L29" s="3" t="s">
        <v>156</v>
      </c>
    </row>
    <row r="30" spans="1:12" x14ac:dyDescent="0.2">
      <c r="H30" s="3" t="s">
        <v>90</v>
      </c>
      <c r="I30" s="3">
        <v>31</v>
      </c>
      <c r="K30" s="3" t="s">
        <v>157</v>
      </c>
      <c r="L30" s="3" t="s">
        <v>158</v>
      </c>
    </row>
    <row r="31" spans="1:12" x14ac:dyDescent="0.2">
      <c r="H31" s="3" t="s">
        <v>91</v>
      </c>
      <c r="I31" s="3">
        <v>32</v>
      </c>
      <c r="K31" s="3" t="s">
        <v>159</v>
      </c>
      <c r="L31" s="3" t="s">
        <v>160</v>
      </c>
    </row>
    <row r="32" spans="1:12" x14ac:dyDescent="0.2">
      <c r="H32" s="3" t="s">
        <v>92</v>
      </c>
      <c r="I32" s="3">
        <v>33</v>
      </c>
      <c r="K32" s="3" t="s">
        <v>161</v>
      </c>
      <c r="L32" s="3" t="s">
        <v>162</v>
      </c>
    </row>
    <row r="33" spans="8:12" x14ac:dyDescent="0.2">
      <c r="H33" s="3" t="s">
        <v>93</v>
      </c>
      <c r="I33" s="3">
        <v>34</v>
      </c>
      <c r="K33" s="3" t="s">
        <v>163</v>
      </c>
      <c r="L33" s="3" t="s">
        <v>164</v>
      </c>
    </row>
    <row r="34" spans="8:12" x14ac:dyDescent="0.2">
      <c r="H34" s="3" t="s">
        <v>94</v>
      </c>
      <c r="I34" s="3">
        <v>35</v>
      </c>
      <c r="K34" s="3" t="s">
        <v>165</v>
      </c>
      <c r="L34" s="3" t="s">
        <v>166</v>
      </c>
    </row>
    <row r="35" spans="8:12" x14ac:dyDescent="0.2">
      <c r="H35" s="3" t="s">
        <v>95</v>
      </c>
      <c r="I35" s="3">
        <v>36</v>
      </c>
      <c r="K35" s="3" t="s">
        <v>167</v>
      </c>
      <c r="L35" s="3" t="s">
        <v>168</v>
      </c>
    </row>
    <row r="36" spans="8:12" x14ac:dyDescent="0.2">
      <c r="H36" s="3" t="s">
        <v>96</v>
      </c>
      <c r="I36" s="3">
        <v>37</v>
      </c>
      <c r="K36" s="3" t="s">
        <v>169</v>
      </c>
      <c r="L36" s="3" t="s">
        <v>170</v>
      </c>
    </row>
    <row r="37" spans="8:12" x14ac:dyDescent="0.2">
      <c r="H37" s="3" t="s">
        <v>97</v>
      </c>
      <c r="I37" s="3">
        <v>38</v>
      </c>
      <c r="K37" s="3" t="s">
        <v>171</v>
      </c>
      <c r="L37" s="3" t="s">
        <v>172</v>
      </c>
    </row>
    <row r="38" spans="8:12" x14ac:dyDescent="0.2">
      <c r="H38" s="3" t="s">
        <v>98</v>
      </c>
      <c r="I38" s="3">
        <v>97</v>
      </c>
      <c r="K38" s="3" t="s">
        <v>173</v>
      </c>
      <c r="L38" s="3" t="s">
        <v>174</v>
      </c>
    </row>
    <row r="39" spans="8:12" x14ac:dyDescent="0.2">
      <c r="H39" s="3" t="s">
        <v>99</v>
      </c>
      <c r="I39" s="3">
        <v>96</v>
      </c>
      <c r="K39" s="3" t="s">
        <v>175</v>
      </c>
      <c r="L39" s="3" t="s">
        <v>176</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A248-379C-F643-B048-6F81CDE43CB3}">
  <sheetPr codeName="Sheet20">
    <tabColor rgb="FFFF4500"/>
    <pageSetUpPr fitToPage="1"/>
  </sheetPr>
  <dimension ref="A1:S40"/>
  <sheetViews>
    <sheetView showGridLines="0" tabSelected="1" zoomScale="50" workbookViewId="0">
      <selection activeCell="W20" activeCellId="1" sqref="K17:L17 W20"/>
    </sheetView>
  </sheetViews>
  <sheetFormatPr baseColWidth="10" defaultRowHeight="16" x14ac:dyDescent="0.25"/>
  <cols>
    <col min="1" max="1" width="5.83203125" style="4" customWidth="1"/>
    <col min="2" max="3" width="12.83203125" style="4" customWidth="1"/>
    <col min="4" max="4" width="9.83203125" style="4" customWidth="1"/>
    <col min="5" max="5" width="7.83203125" style="4" customWidth="1"/>
    <col min="6" max="6" width="10.83203125" style="4"/>
    <col min="7" max="7" width="14.83203125" style="4" customWidth="1"/>
    <col min="8" max="8" width="10.83203125" style="4"/>
    <col min="9" max="9" width="6.83203125" style="4" customWidth="1"/>
    <col min="10" max="10" width="10.83203125" style="4"/>
    <col min="11" max="11" width="6.83203125" style="4" customWidth="1"/>
    <col min="12" max="12" width="10.83203125" style="4"/>
    <col min="13" max="13" width="6.83203125" style="4" customWidth="1"/>
    <col min="14" max="14" width="10.83203125" style="4"/>
    <col min="15" max="15" width="12.83203125" style="4" customWidth="1"/>
    <col min="16" max="16384" width="10.83203125" style="4"/>
  </cols>
  <sheetData>
    <row r="1" spans="1:19" ht="25" customHeight="1" x14ac:dyDescent="0.25">
      <c r="A1" s="61" t="s">
        <v>199</v>
      </c>
      <c r="B1" s="62"/>
      <c r="C1" s="62"/>
      <c r="D1" s="62"/>
      <c r="E1" s="62"/>
      <c r="F1" s="62"/>
      <c r="G1" s="62"/>
      <c r="H1" s="62"/>
      <c r="I1" s="62"/>
      <c r="J1" s="62"/>
      <c r="K1" s="62"/>
      <c r="L1" s="62"/>
      <c r="M1" s="62"/>
      <c r="N1" s="62"/>
      <c r="O1" s="63"/>
    </row>
    <row r="2" spans="1:19" ht="55" customHeight="1" x14ac:dyDescent="0.25">
      <c r="A2" s="84" t="s">
        <v>200</v>
      </c>
      <c r="B2" s="85"/>
      <c r="C2" s="85"/>
      <c r="D2" s="85"/>
      <c r="E2" s="85"/>
      <c r="F2" s="85"/>
      <c r="G2" s="85"/>
      <c r="H2" s="85"/>
      <c r="I2" s="85"/>
      <c r="J2" s="85"/>
      <c r="K2" s="85"/>
      <c r="L2" s="85"/>
      <c r="M2" s="85"/>
      <c r="N2" s="85"/>
      <c r="O2" s="86"/>
    </row>
    <row r="3" spans="1:19" ht="35" customHeight="1" x14ac:dyDescent="0.25">
      <c r="A3" s="78" t="s">
        <v>201</v>
      </c>
      <c r="B3" s="79"/>
      <c r="C3" s="79"/>
      <c r="D3" s="79"/>
      <c r="E3" s="79"/>
      <c r="F3" s="79"/>
      <c r="G3" s="79"/>
      <c r="H3" s="79"/>
      <c r="I3" s="79"/>
      <c r="J3" s="79"/>
      <c r="K3" s="79"/>
      <c r="L3" s="79"/>
      <c r="M3" s="79"/>
      <c r="N3" s="79"/>
      <c r="O3" s="80"/>
    </row>
    <row r="4" spans="1:19" ht="35" customHeight="1" x14ac:dyDescent="0.25">
      <c r="A4" s="78" t="s">
        <v>202</v>
      </c>
      <c r="B4" s="79"/>
      <c r="C4" s="79"/>
      <c r="D4" s="79"/>
      <c r="E4" s="79"/>
      <c r="F4" s="79"/>
      <c r="G4" s="79"/>
      <c r="H4" s="79"/>
      <c r="I4" s="79"/>
      <c r="J4" s="79"/>
      <c r="K4" s="79"/>
      <c r="L4" s="79"/>
      <c r="M4" s="79"/>
      <c r="N4" s="79"/>
      <c r="O4" s="80"/>
    </row>
    <row r="5" spans="1:19" ht="35" customHeight="1" x14ac:dyDescent="0.25">
      <c r="A5" s="81" t="s">
        <v>203</v>
      </c>
      <c r="B5" s="82"/>
      <c r="C5" s="82"/>
      <c r="D5" s="82"/>
      <c r="E5" s="82"/>
      <c r="F5" s="82"/>
      <c r="G5" s="82"/>
      <c r="H5" s="82"/>
      <c r="I5" s="82"/>
      <c r="J5" s="82"/>
      <c r="K5" s="82"/>
      <c r="L5" s="82"/>
      <c r="M5" s="82"/>
      <c r="N5" s="82"/>
      <c r="O5" s="83"/>
    </row>
    <row r="6" spans="1:19" ht="50" customHeight="1" x14ac:dyDescent="0.25">
      <c r="A6" s="38" t="s">
        <v>204</v>
      </c>
      <c r="B6" s="5"/>
      <c r="C6" s="5"/>
      <c r="D6" s="5"/>
      <c r="E6" s="5"/>
      <c r="F6" s="5"/>
      <c r="G6" s="5"/>
      <c r="H6" s="5"/>
      <c r="I6" s="5"/>
      <c r="J6" s="5"/>
      <c r="K6" s="92" t="s">
        <v>205</v>
      </c>
      <c r="L6" s="92"/>
      <c r="M6" s="92"/>
      <c r="N6" s="92"/>
      <c r="O6" s="93"/>
      <c r="S6" s="68" t="s">
        <v>257</v>
      </c>
    </row>
    <row r="7" spans="1:19" ht="35" customHeight="1" x14ac:dyDescent="0.3">
      <c r="A7" s="89" t="s">
        <v>206</v>
      </c>
      <c r="B7" s="77"/>
      <c r="C7" s="8" t="s">
        <v>261</v>
      </c>
      <c r="D7" s="90" t="s">
        <v>207</v>
      </c>
      <c r="E7" s="88"/>
      <c r="F7" s="7" t="s">
        <v>178</v>
      </c>
      <c r="G7" s="7"/>
      <c r="H7" s="6" t="s">
        <v>208</v>
      </c>
      <c r="I7" s="7"/>
      <c r="J7" s="7"/>
      <c r="K7" s="7"/>
      <c r="L7" s="76" t="s">
        <v>224</v>
      </c>
      <c r="M7" s="77"/>
      <c r="N7" s="99" t="s">
        <v>197</v>
      </c>
      <c r="O7" s="100"/>
    </row>
    <row r="8" spans="1:19" ht="35" customHeight="1" x14ac:dyDescent="0.3">
      <c r="A8" s="89" t="s">
        <v>209</v>
      </c>
      <c r="B8" s="77"/>
      <c r="C8" s="70">
        <v>45725</v>
      </c>
      <c r="D8" s="91" t="s">
        <v>210</v>
      </c>
      <c r="E8" s="88"/>
      <c r="F8" s="7"/>
      <c r="G8" s="7"/>
      <c r="H8" s="6" t="s">
        <v>211</v>
      </c>
      <c r="I8" s="7"/>
      <c r="J8" s="7" t="s">
        <v>212</v>
      </c>
      <c r="K8" s="7"/>
      <c r="L8" s="76" t="s">
        <v>213</v>
      </c>
      <c r="M8" s="77"/>
      <c r="N8" s="9" t="s">
        <v>214</v>
      </c>
      <c r="O8" s="50"/>
    </row>
    <row r="9" spans="1:19" ht="35" customHeight="1" x14ac:dyDescent="0.3">
      <c r="A9" s="89" t="s">
        <v>22</v>
      </c>
      <c r="B9" s="77"/>
      <c r="C9" s="10" t="s">
        <v>96</v>
      </c>
      <c r="D9" s="91" t="s">
        <v>215</v>
      </c>
      <c r="E9" s="88"/>
      <c r="F9" s="71">
        <v>45725</v>
      </c>
      <c r="G9" s="7"/>
      <c r="H9" s="6" t="s">
        <v>216</v>
      </c>
      <c r="I9" s="7"/>
      <c r="J9" s="7"/>
      <c r="K9" s="7"/>
      <c r="L9" s="91" t="s">
        <v>217</v>
      </c>
      <c r="M9" s="88"/>
      <c r="N9" s="9" t="s">
        <v>218</v>
      </c>
      <c r="O9" s="50"/>
    </row>
    <row r="10" spans="1:19" ht="35" customHeight="1" x14ac:dyDescent="0.3">
      <c r="A10" s="89" t="s">
        <v>219</v>
      </c>
      <c r="B10" s="77"/>
      <c r="C10" s="11">
        <v>37</v>
      </c>
      <c r="D10" s="91" t="s">
        <v>220</v>
      </c>
      <c r="E10" s="88"/>
      <c r="F10" s="7"/>
      <c r="G10" s="7"/>
      <c r="H10" s="6" t="s">
        <v>221</v>
      </c>
      <c r="I10" s="7"/>
      <c r="J10" s="7"/>
      <c r="K10" s="7"/>
      <c r="L10" s="91" t="s">
        <v>222</v>
      </c>
      <c r="M10" s="88"/>
      <c r="N10" s="12" t="s">
        <v>223</v>
      </c>
      <c r="O10" s="50"/>
    </row>
    <row r="11" spans="1:19" ht="45" customHeight="1" x14ac:dyDescent="0.25">
      <c r="A11" s="94" t="s">
        <v>225</v>
      </c>
      <c r="B11" s="95"/>
      <c r="C11" s="95"/>
      <c r="D11" s="95"/>
      <c r="E11" s="95"/>
      <c r="F11" s="95"/>
      <c r="G11" s="95"/>
      <c r="H11" s="95"/>
      <c r="I11" s="95" t="s">
        <v>226</v>
      </c>
      <c r="J11" s="95"/>
      <c r="K11" s="95"/>
      <c r="L11" s="95"/>
      <c r="M11" s="95"/>
      <c r="N11" s="95"/>
      <c r="O11" s="96"/>
    </row>
    <row r="12" spans="1:19" ht="35" customHeight="1" x14ac:dyDescent="0.3">
      <c r="A12" s="89" t="s">
        <v>227</v>
      </c>
      <c r="B12" s="77"/>
      <c r="C12" s="7"/>
      <c r="D12" s="7"/>
      <c r="E12" s="7"/>
      <c r="F12" s="7"/>
      <c r="G12" s="7"/>
      <c r="H12" s="7"/>
      <c r="I12" s="90" t="s">
        <v>227</v>
      </c>
      <c r="J12" s="87"/>
      <c r="K12" s="7"/>
      <c r="L12" s="7"/>
      <c r="M12" s="7"/>
      <c r="N12" s="7"/>
      <c r="O12" s="51"/>
    </row>
    <row r="13" spans="1:19" ht="35" customHeight="1" x14ac:dyDescent="0.3">
      <c r="A13" s="89" t="s">
        <v>228</v>
      </c>
      <c r="B13" s="77"/>
      <c r="C13" s="7" t="str">
        <f>IFERROR(_xlfn.XLOOKUP(TRIM(C12), warehouse!$A:$A, warehouse!$B:$B, "", 0), "")</f>
        <v/>
      </c>
      <c r="D13" s="7"/>
      <c r="E13" s="7"/>
      <c r="F13" s="7"/>
      <c r="G13" s="7"/>
      <c r="H13" s="7"/>
      <c r="I13" s="90" t="s">
        <v>228</v>
      </c>
      <c r="J13" s="87"/>
      <c r="K13" s="7" t="str">
        <f>IFERROR(_xlfn.XLOOKUP(TRIM(K12), warehouse!$A:$A, warehouse!$B:$B, "", 0), "")</f>
        <v/>
      </c>
      <c r="L13" s="7"/>
      <c r="M13" s="7"/>
      <c r="N13" s="7"/>
      <c r="O13" s="51"/>
    </row>
    <row r="14" spans="1:19" ht="35" customHeight="1" x14ac:dyDescent="0.3">
      <c r="A14" s="89" t="s">
        <v>229</v>
      </c>
      <c r="B14" s="77"/>
      <c r="C14" s="7" t="str">
        <f>IFERROR(_xlfn.XLOOKUP(TRIM(C12), warehouse!$A:$A, warehouse!$E:$E, "", 0), "")</f>
        <v/>
      </c>
      <c r="D14" s="7"/>
      <c r="E14" s="7"/>
      <c r="F14" s="7"/>
      <c r="G14" s="7"/>
      <c r="H14" s="7"/>
      <c r="I14" s="90" t="s">
        <v>229</v>
      </c>
      <c r="J14" s="87"/>
      <c r="K14" s="7" t="str">
        <f>IFERROR(_xlfn.XLOOKUP(TRIM(K12), warehouse!$A:$A, warehouse!$E:$E, "", 0), "")</f>
        <v/>
      </c>
      <c r="L14" s="7"/>
      <c r="M14" s="7"/>
      <c r="N14" s="7"/>
      <c r="O14" s="51"/>
      <c r="S14" s="68" t="s">
        <v>258</v>
      </c>
    </row>
    <row r="15" spans="1:19" ht="35" customHeight="1" x14ac:dyDescent="0.3">
      <c r="A15" s="89" t="s">
        <v>230</v>
      </c>
      <c r="B15" s="77"/>
      <c r="C15" s="13"/>
      <c r="D15" s="7"/>
      <c r="E15" s="7"/>
      <c r="F15" s="7"/>
      <c r="G15" s="7"/>
      <c r="H15" s="7"/>
      <c r="I15" s="90" t="s">
        <v>230</v>
      </c>
      <c r="J15" s="87"/>
      <c r="K15" s="13"/>
      <c r="L15" s="7"/>
      <c r="M15" s="7"/>
      <c r="N15" s="7"/>
      <c r="O15" s="51"/>
    </row>
    <row r="16" spans="1:19" ht="35" customHeight="1" x14ac:dyDescent="0.3">
      <c r="A16" s="89" t="s">
        <v>231</v>
      </c>
      <c r="B16" s="77"/>
      <c r="C16" s="7" t="str">
        <f>IFERROR(VLOOKUP(C15, Dropdowns!$H$2:$I$37, 2, FALSE), "")</f>
        <v/>
      </c>
      <c r="D16" s="7"/>
      <c r="E16" s="7"/>
      <c r="F16" s="7"/>
      <c r="G16" s="7"/>
      <c r="H16" s="7"/>
      <c r="I16" s="90" t="s">
        <v>231</v>
      </c>
      <c r="J16" s="87"/>
      <c r="K16" s="7" t="str">
        <f>IFERROR(VLOOKUP(K15, Dropdowns!$H$2:$I$37, 2, FALSE), "")</f>
        <v/>
      </c>
      <c r="L16" s="7"/>
      <c r="M16" s="7"/>
      <c r="N16" s="7"/>
      <c r="O16" s="51"/>
    </row>
    <row r="17" spans="1:19" ht="40" customHeight="1" x14ac:dyDescent="0.25">
      <c r="A17" s="97" t="s">
        <v>232</v>
      </c>
      <c r="B17" s="74" t="s">
        <v>191</v>
      </c>
      <c r="C17" s="74" t="s">
        <v>233</v>
      </c>
      <c r="D17" s="73" t="s">
        <v>18</v>
      </c>
      <c r="E17" s="74" t="s">
        <v>19</v>
      </c>
      <c r="F17" s="74" t="s">
        <v>29</v>
      </c>
      <c r="G17" s="74" t="s">
        <v>234</v>
      </c>
      <c r="H17" s="72" t="s">
        <v>235</v>
      </c>
      <c r="I17" s="75" t="s">
        <v>263</v>
      </c>
      <c r="J17" s="75"/>
      <c r="K17" s="75" t="s">
        <v>264</v>
      </c>
      <c r="L17" s="75"/>
      <c r="M17" s="98" t="s">
        <v>262</v>
      </c>
      <c r="N17" s="98"/>
      <c r="O17" s="102" t="s">
        <v>236</v>
      </c>
    </row>
    <row r="18" spans="1:19" ht="40" customHeight="1" x14ac:dyDescent="0.25">
      <c r="A18" s="97"/>
      <c r="B18" s="74"/>
      <c r="C18" s="74"/>
      <c r="D18" s="73"/>
      <c r="E18" s="74"/>
      <c r="F18" s="74"/>
      <c r="G18" s="74"/>
      <c r="H18" s="72"/>
      <c r="I18" s="101" t="s">
        <v>237</v>
      </c>
      <c r="J18" s="101" t="s">
        <v>238</v>
      </c>
      <c r="K18" s="101" t="s">
        <v>237</v>
      </c>
      <c r="L18" s="101" t="s">
        <v>238</v>
      </c>
      <c r="M18" s="101" t="s">
        <v>237</v>
      </c>
      <c r="N18" s="101" t="s">
        <v>238</v>
      </c>
      <c r="O18" s="102"/>
    </row>
    <row r="19" spans="1:19" ht="42" customHeight="1" x14ac:dyDescent="0.25">
      <c r="A19" s="39">
        <v>1</v>
      </c>
      <c r="B19" s="15" t="s">
        <v>192</v>
      </c>
      <c r="C19" s="14"/>
      <c r="D19" s="14"/>
      <c r="E19" s="14"/>
      <c r="F19" s="16" t="str">
        <f>IF(C19&lt;&gt;"",IFERROR(VLOOKUP(C19,Dropdowns!$A:$F,3,FALSE),""),"")</f>
        <v/>
      </c>
      <c r="G19" s="17" t="str">
        <f>IF(AND(D19&lt;&gt;"",F19&lt;&gt;"",ISNUMBER(D19),ISNUMBER(F19)),ROUND(D19*F19,2),"")</f>
        <v/>
      </c>
      <c r="H19" s="17" t="str">
        <f>IF(AND(G19&lt;&gt;"",ISNUMBER(G19)),G19,"")</f>
        <v/>
      </c>
      <c r="I19" s="18"/>
      <c r="J19" s="17"/>
      <c r="K19" s="18"/>
      <c r="L19" s="17"/>
      <c r="M19" s="18" t="str">
        <f>IF(AND(N7="Interstate",C19&lt;&gt;""),IFERROR(VLOOKUP(C19,Dropdowns!$A:$F,6,FALSE),""),"")</f>
        <v/>
      </c>
      <c r="N19" s="17" t="str">
        <f>IF(AND(N7="Interstate",H19&lt;&gt;"",M19&lt;&gt;""),H19*M19/100,"")</f>
        <v/>
      </c>
      <c r="O19" s="52" t="str">
        <f>IF(H19&lt;&gt;"",H19+J19+L19+N19,"")</f>
        <v/>
      </c>
    </row>
    <row r="20" spans="1:19" ht="38" customHeight="1" x14ac:dyDescent="0.25">
      <c r="A20" s="108"/>
      <c r="B20" s="109"/>
      <c r="C20" s="109"/>
      <c r="D20" s="109"/>
      <c r="E20" s="109"/>
      <c r="F20" s="109"/>
      <c r="G20" s="109"/>
      <c r="H20" s="109"/>
      <c r="I20" s="109"/>
      <c r="J20" s="109"/>
      <c r="K20" s="109"/>
      <c r="L20" s="109"/>
      <c r="M20" s="109"/>
      <c r="N20" s="109"/>
      <c r="O20" s="110"/>
      <c r="S20" s="68" t="s">
        <v>259</v>
      </c>
    </row>
    <row r="21" spans="1:19" ht="38" customHeight="1" x14ac:dyDescent="0.25">
      <c r="A21" s="111"/>
      <c r="B21" s="112"/>
      <c r="C21" s="112"/>
      <c r="D21" s="112"/>
      <c r="E21" s="112"/>
      <c r="F21" s="112"/>
      <c r="G21" s="112"/>
      <c r="H21" s="112"/>
      <c r="I21" s="112"/>
      <c r="J21" s="112"/>
      <c r="K21" s="112"/>
      <c r="L21" s="112"/>
      <c r="M21" s="112"/>
      <c r="N21" s="112"/>
      <c r="O21" s="113"/>
    </row>
    <row r="22" spans="1:19" ht="38" customHeight="1" x14ac:dyDescent="0.25">
      <c r="A22" s="108"/>
      <c r="B22" s="109"/>
      <c r="C22" s="109"/>
      <c r="D22" s="109"/>
      <c r="E22" s="109"/>
      <c r="F22" s="109"/>
      <c r="G22" s="109"/>
      <c r="H22" s="109"/>
      <c r="I22" s="109"/>
      <c r="J22" s="109"/>
      <c r="K22" s="109"/>
      <c r="L22" s="109"/>
      <c r="M22" s="109"/>
      <c r="N22" s="109"/>
      <c r="O22" s="110"/>
    </row>
    <row r="23" spans="1:19" ht="38" customHeight="1" x14ac:dyDescent="0.25">
      <c r="A23" s="111"/>
      <c r="B23" s="112"/>
      <c r="C23" s="112"/>
      <c r="D23" s="112"/>
      <c r="E23" s="112"/>
      <c r="F23" s="112"/>
      <c r="G23" s="112"/>
      <c r="H23" s="112"/>
      <c r="I23" s="112"/>
      <c r="J23" s="112"/>
      <c r="K23" s="112"/>
      <c r="L23" s="112"/>
      <c r="M23" s="112"/>
      <c r="N23" s="112"/>
      <c r="O23" s="113"/>
    </row>
    <row r="24" spans="1:19" ht="38" customHeight="1" x14ac:dyDescent="0.25">
      <c r="A24" s="40"/>
      <c r="B24" s="19"/>
      <c r="C24" s="19"/>
      <c r="D24" s="19"/>
      <c r="E24" s="19"/>
      <c r="F24" s="19" t="str">
        <f>IF(C24&lt;&gt;"",IFERROR(VLOOKUP(C24,Dropdowns!$A:$F,3,FALSE),""),"")</f>
        <v/>
      </c>
      <c r="G24" s="19"/>
      <c r="H24" s="19"/>
      <c r="I24" s="19"/>
      <c r="J24" s="19"/>
      <c r="K24" s="19"/>
      <c r="L24" s="19"/>
      <c r="M24" s="19" t="str">
        <f>IF(AND(N7="Interstate",C24&lt;&gt;""),IFERROR(VLOOKUP(C24,Dropdowns!$A:$F,6,FALSE),""),"")</f>
        <v/>
      </c>
      <c r="N24" s="19" t="str">
        <f>IF(AND(N7="Interstate",H24&lt;&gt;"",M24&lt;&gt;""),H24*M24/100,"")</f>
        <v/>
      </c>
      <c r="O24" s="53" t="str">
        <f>IF(H24&lt;&gt;"",H24+J24+L24+N24,"")</f>
        <v/>
      </c>
    </row>
    <row r="25" spans="1:19" ht="50" customHeight="1" x14ac:dyDescent="0.25">
      <c r="A25" s="103" t="s">
        <v>265</v>
      </c>
      <c r="B25" s="20"/>
      <c r="C25" s="20"/>
      <c r="D25" s="21">
        <f>SUM(D19:D24)</f>
        <v>0</v>
      </c>
      <c r="E25" s="22" t="s">
        <v>239</v>
      </c>
      <c r="F25" s="23"/>
      <c r="G25" s="24">
        <f>SUM(G19:G24)</f>
        <v>0</v>
      </c>
      <c r="H25" s="24">
        <f>SUM(H19:H24)</f>
        <v>0</v>
      </c>
      <c r="I25" s="24">
        <f>SUM(I19:I24)</f>
        <v>0</v>
      </c>
      <c r="J25" s="24">
        <f>SUM(J19:J24)</f>
        <v>0</v>
      </c>
      <c r="K25" s="24">
        <f>SUM(K19:K24)</f>
        <v>0</v>
      </c>
      <c r="L25" s="24">
        <f>SUM(L19:L24)</f>
        <v>0</v>
      </c>
      <c r="M25" s="24">
        <f>SUM(M19:M24)</f>
        <v>0</v>
      </c>
      <c r="N25" s="24">
        <f>SUM(N19:N24)</f>
        <v>0</v>
      </c>
      <c r="O25" s="54">
        <f>SUM(O19:O24)</f>
        <v>0</v>
      </c>
      <c r="S25" s="69" t="s">
        <v>260</v>
      </c>
    </row>
    <row r="26" spans="1:19" ht="32" customHeight="1" x14ac:dyDescent="0.35">
      <c r="A26" s="105" t="s">
        <v>240</v>
      </c>
      <c r="B26" s="25"/>
      <c r="C26" s="25"/>
      <c r="D26" s="25"/>
      <c r="E26" s="25"/>
      <c r="F26" s="25"/>
      <c r="G26" s="25"/>
      <c r="H26" s="25"/>
      <c r="I26" s="25"/>
      <c r="J26" s="25"/>
      <c r="K26" s="6" t="s">
        <v>241</v>
      </c>
      <c r="L26" s="26"/>
      <c r="M26" s="26"/>
      <c r="N26" s="26"/>
      <c r="O26" s="55">
        <f>SUM(H19:H24)</f>
        <v>0</v>
      </c>
    </row>
    <row r="27" spans="1:19" ht="30" customHeight="1" x14ac:dyDescent="0.25">
      <c r="A27" s="41" t="str">
        <f>NumberToWords(O32)</f>
        <v>Zero Rupees Only</v>
      </c>
      <c r="B27" s="27"/>
      <c r="C27" s="27"/>
      <c r="D27" s="27"/>
      <c r="E27" s="27"/>
      <c r="F27" s="27"/>
      <c r="G27" s="27"/>
      <c r="H27" s="27"/>
      <c r="I27" s="27"/>
      <c r="J27" s="27"/>
      <c r="K27" s="6" t="s">
        <v>242</v>
      </c>
      <c r="L27" s="26"/>
      <c r="M27" s="26"/>
      <c r="N27" s="26"/>
      <c r="O27" s="55">
        <f>SUM(J19:J24)</f>
        <v>0</v>
      </c>
    </row>
    <row r="28" spans="1:19" ht="30" customHeight="1" x14ac:dyDescent="0.25">
      <c r="A28" s="42"/>
      <c r="B28" s="27"/>
      <c r="C28" s="27"/>
      <c r="D28" s="27"/>
      <c r="E28" s="27"/>
      <c r="F28" s="27"/>
      <c r="G28" s="27"/>
      <c r="H28" s="27"/>
      <c r="I28" s="27"/>
      <c r="J28" s="27"/>
      <c r="K28" s="6" t="s">
        <v>243</v>
      </c>
      <c r="L28" s="26"/>
      <c r="M28" s="26"/>
      <c r="N28" s="26"/>
      <c r="O28" s="55">
        <f>SUM(L19:L24)</f>
        <v>0</v>
      </c>
    </row>
    <row r="29" spans="1:19" ht="25" customHeight="1" x14ac:dyDescent="0.35">
      <c r="A29" s="104" t="s">
        <v>248</v>
      </c>
      <c r="B29" s="25"/>
      <c r="C29" s="25"/>
      <c r="D29" s="25"/>
      <c r="E29" s="25"/>
      <c r="F29" s="25"/>
      <c r="G29" s="25"/>
      <c r="H29" s="25"/>
      <c r="I29" s="25"/>
      <c r="J29" s="25"/>
      <c r="K29" s="28" t="s">
        <v>244</v>
      </c>
      <c r="L29" s="26"/>
      <c r="M29" s="26"/>
      <c r="N29" s="26"/>
      <c r="O29" s="56">
        <f>SUM(N19:N24)</f>
        <v>0</v>
      </c>
    </row>
    <row r="30" spans="1:19" ht="25" customHeight="1" x14ac:dyDescent="0.25">
      <c r="A30" s="43" t="s">
        <v>249</v>
      </c>
      <c r="B30" s="29"/>
      <c r="C30" s="29"/>
      <c r="D30" s="29"/>
      <c r="E30" s="29"/>
      <c r="F30" s="29"/>
      <c r="G30" s="29"/>
      <c r="H30" s="29"/>
      <c r="I30" s="29"/>
      <c r="J30" s="29"/>
      <c r="K30" s="6" t="s">
        <v>245</v>
      </c>
      <c r="L30" s="26"/>
      <c r="M30" s="26"/>
      <c r="N30" s="26"/>
      <c r="O30" s="55">
        <v>0</v>
      </c>
    </row>
    <row r="31" spans="1:19" ht="25" customHeight="1" x14ac:dyDescent="0.25">
      <c r="A31" s="44"/>
      <c r="B31" s="29"/>
      <c r="C31" s="29"/>
      <c r="D31" s="29"/>
      <c r="E31" s="29"/>
      <c r="F31" s="29"/>
      <c r="G31" s="29"/>
      <c r="H31" s="29"/>
      <c r="I31" s="29"/>
      <c r="J31" s="29"/>
      <c r="K31" s="30" t="s">
        <v>246</v>
      </c>
      <c r="L31" s="31"/>
      <c r="M31" s="31"/>
      <c r="N31" s="31"/>
      <c r="O31" s="57">
        <f>O27+O28+O29+O30</f>
        <v>0</v>
      </c>
    </row>
    <row r="32" spans="1:19" ht="25" customHeight="1" x14ac:dyDescent="0.25">
      <c r="A32" s="44"/>
      <c r="B32" s="29"/>
      <c r="C32" s="29"/>
      <c r="D32" s="29"/>
      <c r="E32" s="29"/>
      <c r="F32" s="29"/>
      <c r="G32" s="29"/>
      <c r="H32" s="29"/>
      <c r="I32" s="29"/>
      <c r="J32" s="29"/>
      <c r="K32" s="106" t="s">
        <v>247</v>
      </c>
      <c r="L32" s="32"/>
      <c r="M32" s="32"/>
      <c r="N32" s="32"/>
      <c r="O32" s="107">
        <f>O26+O31</f>
        <v>0</v>
      </c>
    </row>
    <row r="33" spans="1:15" ht="25" customHeight="1" x14ac:dyDescent="0.25">
      <c r="A33" s="44"/>
      <c r="B33" s="29"/>
      <c r="C33" s="29"/>
      <c r="D33" s="29"/>
      <c r="E33" s="29"/>
      <c r="F33" s="29"/>
      <c r="G33" s="29"/>
      <c r="H33" s="29"/>
      <c r="I33" s="29"/>
      <c r="J33" s="29"/>
      <c r="K33" s="32"/>
      <c r="L33" s="32"/>
      <c r="M33" s="32"/>
      <c r="N33" s="32"/>
      <c r="O33" s="58"/>
    </row>
    <row r="34" spans="1:15" ht="55" customHeight="1" x14ac:dyDescent="0.25">
      <c r="A34" s="45" t="s">
        <v>250</v>
      </c>
      <c r="B34" s="32"/>
      <c r="C34" s="32"/>
      <c r="D34" s="32"/>
      <c r="E34" s="32"/>
      <c r="F34" s="33" t="s">
        <v>251</v>
      </c>
      <c r="G34" s="32"/>
      <c r="H34" s="32"/>
      <c r="I34" s="32"/>
      <c r="J34" s="32"/>
      <c r="K34" s="34" t="s">
        <v>252</v>
      </c>
      <c r="L34" s="27"/>
      <c r="M34" s="27"/>
      <c r="N34" s="27"/>
      <c r="O34" s="59"/>
    </row>
    <row r="35" spans="1:15" ht="25" customHeight="1" x14ac:dyDescent="0.25">
      <c r="A35" s="46" t="s">
        <v>253</v>
      </c>
      <c r="B35" s="32"/>
      <c r="C35" s="32"/>
      <c r="D35" s="32"/>
      <c r="E35" s="32"/>
      <c r="F35" s="35" t="s">
        <v>253</v>
      </c>
      <c r="G35" s="32"/>
      <c r="H35" s="32"/>
      <c r="I35" s="32"/>
      <c r="J35" s="32"/>
      <c r="K35" s="35" t="s">
        <v>253</v>
      </c>
      <c r="L35" s="32"/>
      <c r="M35" s="32"/>
      <c r="N35" s="32"/>
      <c r="O35" s="58"/>
    </row>
    <row r="36" spans="1:15" ht="25" customHeight="1" x14ac:dyDescent="0.25">
      <c r="A36" s="47"/>
      <c r="B36" s="32"/>
      <c r="C36" s="32"/>
      <c r="D36" s="32"/>
      <c r="E36" s="32"/>
      <c r="F36" s="32"/>
      <c r="G36" s="32"/>
      <c r="H36" s="32"/>
      <c r="I36" s="32"/>
      <c r="J36" s="32"/>
      <c r="K36" s="32"/>
      <c r="L36" s="32"/>
      <c r="M36" s="32"/>
      <c r="N36" s="32"/>
      <c r="O36" s="58"/>
    </row>
    <row r="37" spans="1:15" ht="45" customHeight="1" x14ac:dyDescent="0.25">
      <c r="A37" s="48"/>
      <c r="B37" s="37"/>
      <c r="C37" s="37"/>
      <c r="D37" s="37"/>
      <c r="E37" s="37"/>
      <c r="F37" s="36"/>
      <c r="G37" s="37"/>
      <c r="H37" s="37"/>
      <c r="I37" s="37"/>
      <c r="J37" s="37"/>
      <c r="K37" s="36"/>
      <c r="L37" s="37"/>
      <c r="M37" s="37"/>
      <c r="N37" s="37"/>
      <c r="O37" s="60"/>
    </row>
    <row r="38" spans="1:15" ht="45" customHeight="1" x14ac:dyDescent="0.25">
      <c r="A38" s="49"/>
      <c r="B38" s="37"/>
      <c r="C38" s="37"/>
      <c r="D38" s="37"/>
      <c r="E38" s="37"/>
      <c r="F38" s="37"/>
      <c r="G38" s="37"/>
      <c r="H38" s="37"/>
      <c r="I38" s="37"/>
      <c r="J38" s="37"/>
      <c r="K38" s="37"/>
      <c r="L38" s="37"/>
      <c r="M38" s="37"/>
      <c r="N38" s="37"/>
      <c r="O38" s="60"/>
    </row>
    <row r="39" spans="1:15" ht="45" customHeight="1" x14ac:dyDescent="0.25">
      <c r="A39" s="49"/>
      <c r="B39" s="37"/>
      <c r="C39" s="37"/>
      <c r="D39" s="37"/>
      <c r="E39" s="37"/>
      <c r="F39" s="37"/>
      <c r="G39" s="37"/>
      <c r="H39" s="37"/>
      <c r="I39" s="37"/>
      <c r="J39" s="37"/>
      <c r="K39" s="37"/>
      <c r="L39" s="37"/>
      <c r="M39" s="37"/>
      <c r="N39" s="37"/>
      <c r="O39" s="60"/>
    </row>
    <row r="40" spans="1:15" ht="25" customHeight="1" thickBot="1" x14ac:dyDescent="0.3">
      <c r="A40" s="64" t="s">
        <v>254</v>
      </c>
      <c r="B40" s="65"/>
      <c r="C40" s="65"/>
      <c r="D40" s="65"/>
      <c r="E40" s="65"/>
      <c r="F40" s="66" t="s">
        <v>255</v>
      </c>
      <c r="G40" s="65"/>
      <c r="H40" s="65"/>
      <c r="I40" s="65"/>
      <c r="J40" s="65"/>
      <c r="K40" s="66" t="s">
        <v>256</v>
      </c>
      <c r="L40" s="65"/>
      <c r="M40" s="65"/>
      <c r="N40" s="65"/>
      <c r="O40" s="67"/>
    </row>
  </sheetData>
  <mergeCells count="95">
    <mergeCell ref="A37:E39"/>
    <mergeCell ref="F37:J39"/>
    <mergeCell ref="K37:O39"/>
    <mergeCell ref="A40:E40"/>
    <mergeCell ref="F40:J40"/>
    <mergeCell ref="K40:O40"/>
    <mergeCell ref="A34:E34"/>
    <mergeCell ref="F34:J34"/>
    <mergeCell ref="K34:O34"/>
    <mergeCell ref="A35:E36"/>
    <mergeCell ref="F35:J36"/>
    <mergeCell ref="K35:O36"/>
    <mergeCell ref="K29:N29"/>
    <mergeCell ref="K30:N30"/>
    <mergeCell ref="K31:N31"/>
    <mergeCell ref="K32:N33"/>
    <mergeCell ref="O32:O33"/>
    <mergeCell ref="A29:J29"/>
    <mergeCell ref="A30:J33"/>
    <mergeCell ref="A25:C25"/>
    <mergeCell ref="E25:F25"/>
    <mergeCell ref="A26:J26"/>
    <mergeCell ref="A27:J28"/>
    <mergeCell ref="K26:N26"/>
    <mergeCell ref="K27:N27"/>
    <mergeCell ref="K28:N28"/>
    <mergeCell ref="G17:G18"/>
    <mergeCell ref="H17:H18"/>
    <mergeCell ref="O17:O18"/>
    <mergeCell ref="I17:J17"/>
    <mergeCell ref="K17:L17"/>
    <mergeCell ref="M17:N17"/>
    <mergeCell ref="A17:A18"/>
    <mergeCell ref="B17:B18"/>
    <mergeCell ref="C17:C18"/>
    <mergeCell ref="D17:D18"/>
    <mergeCell ref="E17:E18"/>
    <mergeCell ref="F17:F18"/>
    <mergeCell ref="A15:B15"/>
    <mergeCell ref="C15:H15"/>
    <mergeCell ref="I15:J15"/>
    <mergeCell ref="K15:O15"/>
    <mergeCell ref="A16:B16"/>
    <mergeCell ref="C16:H16"/>
    <mergeCell ref="I16:J16"/>
    <mergeCell ref="K16:O16"/>
    <mergeCell ref="A13:B13"/>
    <mergeCell ref="C13:H13"/>
    <mergeCell ref="I13:J13"/>
    <mergeCell ref="K13:O13"/>
    <mergeCell ref="A14:B14"/>
    <mergeCell ref="C14:H14"/>
    <mergeCell ref="I14:J14"/>
    <mergeCell ref="K14:O14"/>
    <mergeCell ref="N10:O10"/>
    <mergeCell ref="L7:M7"/>
    <mergeCell ref="N7:O7"/>
    <mergeCell ref="A11:H11"/>
    <mergeCell ref="I11:O11"/>
    <mergeCell ref="A12:B12"/>
    <mergeCell ref="C12:H12"/>
    <mergeCell ref="I12:J12"/>
    <mergeCell ref="K12:O12"/>
    <mergeCell ref="A10:B10"/>
    <mergeCell ref="D10:E10"/>
    <mergeCell ref="F10:G10"/>
    <mergeCell ref="H10:I10"/>
    <mergeCell ref="J10:K10"/>
    <mergeCell ref="L10:M10"/>
    <mergeCell ref="L8:M8"/>
    <mergeCell ref="N8:O8"/>
    <mergeCell ref="A9:B9"/>
    <mergeCell ref="D9:E9"/>
    <mergeCell ref="F9:G9"/>
    <mergeCell ref="H9:I9"/>
    <mergeCell ref="J9:K9"/>
    <mergeCell ref="L9:M9"/>
    <mergeCell ref="N9:O9"/>
    <mergeCell ref="A7:B7"/>
    <mergeCell ref="D7:E7"/>
    <mergeCell ref="F7:G7"/>
    <mergeCell ref="H7:I7"/>
    <mergeCell ref="J7:K7"/>
    <mergeCell ref="A8:B8"/>
    <mergeCell ref="D8:E8"/>
    <mergeCell ref="F8:G8"/>
    <mergeCell ref="H8:I8"/>
    <mergeCell ref="J8:K8"/>
    <mergeCell ref="A1:O1"/>
    <mergeCell ref="A2:O2"/>
    <mergeCell ref="A3:O3"/>
    <mergeCell ref="A4:O4"/>
    <mergeCell ref="A5:O5"/>
    <mergeCell ref="A6:J6"/>
    <mergeCell ref="K6:O6"/>
  </mergeCells>
  <printOptions horizontalCentered="1" verticalCentered="1"/>
  <pageMargins left="0.15" right="0.15" top="0.15" bottom="0.15" header="0.1" footer="0.1"/>
  <pageSetup paperSize="9" scale="58" orientation="portrait" horizontalDpi="0" verticalDpi="0"/>
  <drawing r:id="rId1"/>
  <legacyDrawing r:id="rId2"/>
  <mc:AlternateContent xmlns:mc="http://schemas.openxmlformats.org/markup-compatibility/2006">
    <mc:Choice Requires="x14">
      <controls>
        <mc:AlternateContent xmlns:mc="http://schemas.openxmlformats.org/markup-compatibility/2006">
          <mc:Choice Requires="x14">
            <control shapeId="16385" r:id="rId3" name="Button 1">
              <controlPr defaultSize="0" print="0" autoFill="0" autoPict="0" macro="[0]!AddCustomerToWarehouseButton">
                <anchor moveWithCells="1" sizeWithCells="1">
                  <from>
                    <xdr:col>17</xdr:col>
                    <xdr:colOff>0</xdr:colOff>
                    <xdr:row>6</xdr:row>
                    <xdr:rowOff>0</xdr:rowOff>
                  </from>
                  <to>
                    <xdr:col>19</xdr:col>
                    <xdr:colOff>635000</xdr:colOff>
                    <xdr:row>6</xdr:row>
                    <xdr:rowOff>317500</xdr:rowOff>
                  </to>
                </anchor>
              </controlPr>
            </control>
          </mc:Choice>
        </mc:AlternateContent>
        <mc:AlternateContent xmlns:mc="http://schemas.openxmlformats.org/markup-compatibility/2006">
          <mc:Choice Requires="x14">
            <control shapeId="16386" r:id="rId4" name="Button 2">
              <controlPr defaultSize="0" print="0" autoFill="0" autoPict="0" macro="[0]!SaveInvoiceButton">
                <anchor moveWithCells="1" sizeWithCells="1">
                  <from>
                    <xdr:col>17</xdr:col>
                    <xdr:colOff>0</xdr:colOff>
                    <xdr:row>8</xdr:row>
                    <xdr:rowOff>0</xdr:rowOff>
                  </from>
                  <to>
                    <xdr:col>19</xdr:col>
                    <xdr:colOff>635000</xdr:colOff>
                    <xdr:row>8</xdr:row>
                    <xdr:rowOff>317500</xdr:rowOff>
                  </to>
                </anchor>
              </controlPr>
            </control>
          </mc:Choice>
        </mc:AlternateContent>
        <mc:AlternateContent xmlns:mc="http://schemas.openxmlformats.org/markup-compatibility/2006">
          <mc:Choice Requires="x14">
            <control shapeId="16387" r:id="rId5" name="Button 3">
              <controlPr defaultSize="0" print="0" autoFill="0" autoPict="0" macro="[0]!NewInvoiceButton">
                <anchor moveWithCells="1" sizeWithCells="1">
                  <from>
                    <xdr:col>17</xdr:col>
                    <xdr:colOff>0</xdr:colOff>
                    <xdr:row>10</xdr:row>
                    <xdr:rowOff>0</xdr:rowOff>
                  </from>
                  <to>
                    <xdr:col>19</xdr:col>
                    <xdr:colOff>635000</xdr:colOff>
                    <xdr:row>10</xdr:row>
                    <xdr:rowOff>317500</xdr:rowOff>
                  </to>
                </anchor>
              </controlPr>
            </control>
          </mc:Choice>
        </mc:AlternateContent>
        <mc:AlternateContent xmlns:mc="http://schemas.openxmlformats.org/markup-compatibility/2006">
          <mc:Choice Requires="x14">
            <control shapeId="16388" r:id="rId6" name="Button 4">
              <controlPr defaultSize="0" print="0" autoFill="0" autoPict="0" macro="[0]!RefreshButton">
                <anchor moveWithCells="1" sizeWithCells="1">
                  <from>
                    <xdr:col>17</xdr:col>
                    <xdr:colOff>0</xdr:colOff>
                    <xdr:row>12</xdr:row>
                    <xdr:rowOff>0</xdr:rowOff>
                  </from>
                  <to>
                    <xdr:col>19</xdr:col>
                    <xdr:colOff>635000</xdr:colOff>
                    <xdr:row>12</xdr:row>
                    <xdr:rowOff>317500</xdr:rowOff>
                  </to>
                </anchor>
              </controlPr>
            </control>
          </mc:Choice>
        </mc:AlternateContent>
        <mc:AlternateContent xmlns:mc="http://schemas.openxmlformats.org/markup-compatibility/2006">
          <mc:Choice Requires="x14">
            <control shapeId="16389" r:id="rId7" name="Button 5">
              <controlPr defaultSize="0" print="0" autoFill="0" autoPict="0" macro="[0]!PrintAsPDFButton">
                <anchor moveWithCells="1" sizeWithCells="1">
                  <from>
                    <xdr:col>17</xdr:col>
                    <xdr:colOff>0</xdr:colOff>
                    <xdr:row>18</xdr:row>
                    <xdr:rowOff>0</xdr:rowOff>
                  </from>
                  <to>
                    <xdr:col>19</xdr:col>
                    <xdr:colOff>635000</xdr:colOff>
                    <xdr:row>18</xdr:row>
                    <xdr:rowOff>317500</xdr:rowOff>
                  </to>
                </anchor>
              </controlPr>
            </control>
          </mc:Choice>
        </mc:AlternateContent>
        <mc:AlternateContent xmlns:mc="http://schemas.openxmlformats.org/markup-compatibility/2006">
          <mc:Choice Requires="x14">
            <control shapeId="16390" r:id="rId8" name="Button 6">
              <controlPr defaultSize="0" print="0" autoFill="0" autoPict="0" macro="[0]!PrintButton">
                <anchor moveWithCells="1" sizeWithCells="1">
                  <from>
                    <xdr:col>17</xdr:col>
                    <xdr:colOff>0</xdr:colOff>
                    <xdr:row>20</xdr:row>
                    <xdr:rowOff>0</xdr:rowOff>
                  </from>
                  <to>
                    <xdr:col>19</xdr:col>
                    <xdr:colOff>635000</xdr:colOff>
                    <xdr:row>20</xdr:row>
                    <xdr:rowOff>317500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1">
        <x14:dataValidation type="list" errorStyle="warning" allowBlank="1" showInputMessage="1" xr:uid="{EBCE4943-0FCE-694E-A97C-A13FD2DA30EC}">
          <x14:formula1>
            <xm:f>warehouse!$A$2:$A$20</xm:f>
          </x14:formula1>
          <xm:sqref>C12</xm:sqref>
        </x14:dataValidation>
        <x14:dataValidation type="list" errorStyle="warning" allowBlank="1" showInputMessage="1" xr:uid="{EDB31110-7A5C-6541-A840-D1A3AC0F216F}">
          <x14:formula1>
            <xm:f>warehouse!$A$2:$A$20</xm:f>
          </x14:formula1>
          <xm:sqref>K12</xm:sqref>
        </x14:dataValidation>
        <x14:dataValidation type="list" errorStyle="warning" allowBlank="1" showInputMessage="1" xr:uid="{E26563E3-7914-D343-8C63-CDCFA284003F}">
          <x14:formula1>
            <xm:f>Dropdowns!$S$2:$S$3</xm:f>
          </x14:formula1>
          <xm:sqref>N7</xm:sqref>
        </x14:dataValidation>
        <x14:dataValidation type="list" errorStyle="warning" allowBlank="1" showInputMessage="1" xr:uid="{05B5E5C5-70BB-2441-BC39-56440A2A8AE4}">
          <x14:formula1>
            <xm:f>Dropdowns!$M$2:$M$9</xm:f>
          </x14:formula1>
          <xm:sqref>F7</xm:sqref>
        </x14:dataValidation>
        <x14:dataValidation type="list" errorStyle="warning" allowBlank="1" showInputMessage="1" xr:uid="{87448DA4-4AAE-FB4A-994C-923AC7855567}">
          <x14:formula1>
            <xm:f>Dropdowns!$K$2:$K$39</xm:f>
          </x14:formula1>
          <xm:sqref>E19:E24</xm:sqref>
        </x14:dataValidation>
        <x14:dataValidation type="list" errorStyle="warning" allowBlank="1" showInputMessage="1" xr:uid="{6098FB66-63DA-9C4E-B6CD-19A0BB4A56D5}">
          <x14:formula1>
            <xm:f>Dropdowns!$A$2:$A$28</xm:f>
          </x14:formula1>
          <xm:sqref>C19:C24</xm:sqref>
        </x14:dataValidation>
        <x14:dataValidation type="list" errorStyle="warning" allowBlank="1" showInputMessage="1" xr:uid="{EEA456AA-E762-7E4A-889F-4710D3776613}">
          <x14:formula1>
            <xm:f>Dropdowns!$Q$2:$Q$6</xm:f>
          </x14:formula1>
          <xm:sqref>B19:B24</xm:sqref>
        </x14:dataValidation>
        <x14:dataValidation type="list" errorStyle="warning" allowBlank="1" showInputMessage="1" xr:uid="{1A93926D-781E-844C-A457-39FB42B536EF}">
          <x14:formula1>
            <xm:f>Dropdowns!$H$2:$H$39</xm:f>
          </x14:formula1>
          <xm:sqref>C15</xm:sqref>
        </x14:dataValidation>
        <x14:dataValidation type="list" errorStyle="warning" allowBlank="1" showInputMessage="1" xr:uid="{CEF49A14-5545-B245-A0B2-B588016BE00A}">
          <x14:formula1>
            <xm:f>Dropdowns!$H$2:$H$39</xm:f>
          </x14:formula1>
          <xm:sqref>K15</xm:sqref>
        </x14:dataValidation>
        <x14:dataValidation type="list" errorStyle="warning" allowBlank="1" showInputMessage="1" xr:uid="{C6036489-AE7B-FA4E-85DC-D4CF85C09A0C}">
          <x14:formula1>
            <xm:f>Dropdowns!$O$2:$O$5</xm:f>
          </x14:formula1>
          <xm:sqref>C14</xm:sqref>
        </x14:dataValidation>
        <x14:dataValidation type="list" errorStyle="warning" allowBlank="1" showInputMessage="1" xr:uid="{4093E963-0546-FA48-B6A7-CF173C6FB539}">
          <x14:formula1>
            <xm:f>Dropdowns!$O$2:$O$5</xm:f>
          </x14:formula1>
          <xm:sqref>K14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Master</vt:lpstr>
      <vt:lpstr>warehouse</vt:lpstr>
      <vt:lpstr>Dropdowns</vt:lpstr>
      <vt:lpstr>GST_Tax_Invoice</vt:lpstr>
      <vt:lpstr>GST_Tax_Invoice!Print_Area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Chowdary</dc:creator>
  <cp:lastModifiedBy>Narendra Chowdary</cp:lastModifiedBy>
  <cp:lastPrinted>2025-09-03T17:00:11Z</cp:lastPrinted>
  <dcterms:created xsi:type="dcterms:W3CDTF">2025-09-03T15:20:09Z</dcterms:created>
  <dcterms:modified xsi:type="dcterms:W3CDTF">2025-09-03T17:04:36Z</dcterms:modified>
</cp:coreProperties>
</file>