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enico/Documents/Pro/Articles/2020_EvolExp/AnalysisEvolExp2020/reports/"/>
    </mc:Choice>
  </mc:AlternateContent>
  <xr:revisionPtr revIDLastSave="0" documentId="13_ncr:1_{32BEB193-B95F-A74E-87BC-83B6C4F804D1}" xr6:coauthVersionLast="36" xr6:coauthVersionMax="36" xr10:uidLastSave="{00000000-0000-0000-0000-000000000000}"/>
  <bookViews>
    <workbookView xWindow="0" yWindow="460" windowWidth="25600" windowHeight="14180" activeTab="1" xr2:uid="{9FCF8C29-C92B-334A-B851-EEB54088983C}"/>
  </bookViews>
  <sheets>
    <sheet name="AverageFitness" sheetId="4" r:id="rId1"/>
    <sheet name="PopulationFitness" sheetId="7" r:id="rId2"/>
    <sheet name="Feuil2" sheetId="8" r:id="rId3"/>
    <sheet name="Nb_eggs" sheetId="5" r:id="rId4"/>
    <sheet name="Lavalviability" sheetId="6" r:id="rId5"/>
  </sheets>
  <definedNames>
    <definedName name="_xlnm._FilterDatabase" localSheetId="1" hidden="1">PopulationFitness!$A$1:$N$79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7" i="7"/>
  <c r="I8" i="7"/>
  <c r="I9" i="7"/>
  <c r="I10" i="7"/>
  <c r="I11" i="7"/>
  <c r="I12" i="7"/>
  <c r="I13" i="7"/>
  <c r="I14" i="7"/>
  <c r="I15" i="7"/>
  <c r="I16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U5" i="7"/>
  <c r="T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5" i="7"/>
</calcChain>
</file>

<file path=xl/sharedStrings.xml><?xml version="1.0" encoding="utf-8"?>
<sst xmlns="http://schemas.openxmlformats.org/spreadsheetml/2006/main" count="916" uniqueCount="153">
  <si>
    <t>sigma.Line</t>
  </si>
  <si>
    <t>Estimate</t>
  </si>
  <si>
    <t>X2.5..</t>
  </si>
  <si>
    <t>X97.5..</t>
  </si>
  <si>
    <t>beta.Generation_Fruit_s_Treatmentrel0_GF_Cherry</t>
  </si>
  <si>
    <t>beta.Generation_Fruit_s_Treatmentrel0_GF_Cranberry</t>
  </si>
  <si>
    <t>beta.Generation_Fruit_s_Treatmentrel0_GF_Strawberry</t>
  </si>
  <si>
    <t>beta.Generation_Fruit_s_Treatmentrel7_Cherry_Cherry</t>
  </si>
  <si>
    <t>beta.Generation_Fruit_s_Treatmentrel7_Cherry_Cranberry</t>
  </si>
  <si>
    <t>beta.Generation_Fruit_s_Treatmentrel7_Cherry_Strawberry</t>
  </si>
  <si>
    <t>beta.Generation_Fruit_s_Treatmentrel7_Cranberry_Cherry</t>
  </si>
  <si>
    <t>beta.Generation_Fruit_s_Treatmentrel7_Cranberry_Cranberry</t>
  </si>
  <si>
    <t>beta.Generation_Fruit_s_Treatmentrel7_Cranberry_Strawberry</t>
  </si>
  <si>
    <t>beta.Generation_Fruit_s_Treatmentrel7_Strawberry_Cherry</t>
  </si>
  <si>
    <t>beta.Generation_Fruit_s_Treatmentrel7_Strawberry_Cranberry</t>
  </si>
  <si>
    <t>beta.Generation_Fruit_s_Treatmentrel7_Strawberry_Strawberry</t>
  </si>
  <si>
    <t>beta.Generation_Fruit_s_Treatmentrel29_Cherry_Cherry</t>
  </si>
  <si>
    <t>beta.Generation_Fruit_s_Treatmentrel29_Cherry_Cranberry</t>
  </si>
  <si>
    <t>beta.Generation_Fruit_s_Treatmentrel29_Cherry_Strawberry</t>
  </si>
  <si>
    <t>beta.Generation_Fruit_s_Treatmentrel29_Cranberry_Cherry</t>
  </si>
  <si>
    <t>beta.Generation_Fruit_s_Treatmentrel29_Cranberry_Cranberry</t>
  </si>
  <si>
    <t>beta.Generation_Fruit_s_Treatmentrel29_Cranberry_Strawberry</t>
  </si>
  <si>
    <t>beta.Generation_Fruit_s_Treatmentrel29_Strawberry_Cherry</t>
  </si>
  <si>
    <t>beta.Generation_Fruit_s_Treatmentrel29_Strawberry_Cranberry</t>
  </si>
  <si>
    <t>beta.Generation_Fruit_s_Treatmentrel29_Strawberry_Strawberry</t>
  </si>
  <si>
    <t>E</t>
  </si>
  <si>
    <t>stimate</t>
  </si>
  <si>
    <t>TreatmentCherry</t>
  </si>
  <si>
    <t>TreatmentCranberry</t>
  </si>
  <si>
    <t>TreatmentStrawberry</t>
  </si>
  <si>
    <t>TreatmentCherry:LineCE1</t>
  </si>
  <si>
    <t>TreatmentCranberry:LineCE1</t>
  </si>
  <si>
    <t>TreatmentStrawberry:LineCE1</t>
  </si>
  <si>
    <t>TreatmentCherry:LineCE2</t>
  </si>
  <si>
    <t>TreatmentCranberry:LineCE2</t>
  </si>
  <si>
    <t>TreatmentStrawberry:LineCE2</t>
  </si>
  <si>
    <t>TreatmentCherry:LineCE3</t>
  </si>
  <si>
    <t>TreatmentCranberry:LineCE3</t>
  </si>
  <si>
    <t>TreatmentStrawberry:LineCE3</t>
  </si>
  <si>
    <t>TreatmentCherry:LineCE4</t>
  </si>
  <si>
    <t>TreatmentCranberry:LineCE4</t>
  </si>
  <si>
    <t>TreatmentStrawberry:LineCE4</t>
  </si>
  <si>
    <t>TreatmentCherry:LineCR1</t>
  </si>
  <si>
    <t>TreatmentCranberry:LineCR1</t>
  </si>
  <si>
    <t>TreatmentStrawberry:LineCR1</t>
  </si>
  <si>
    <t>TreatmentCherry:LineCR2</t>
  </si>
  <si>
    <t>TreatmentCranberry:LineCR2</t>
  </si>
  <si>
    <t>TreatmentStrawberry:LineCR2</t>
  </si>
  <si>
    <t>TreatmentCherry:LineCR3</t>
  </si>
  <si>
    <t>TreatmentCranberry:LineCR3</t>
  </si>
  <si>
    <t>TreatmentStrawberry:LineCR3</t>
  </si>
  <si>
    <t>TreatmentCherry:LineCR4</t>
  </si>
  <si>
    <t>TreatmentCranberry:LineCR4</t>
  </si>
  <si>
    <t>TreatmentStrawberry:LineCR4</t>
  </si>
  <si>
    <t>TreatmentCherry:LineCR5</t>
  </si>
  <si>
    <t>TreatmentCranberry:LineCR5</t>
  </si>
  <si>
    <t>TreatmentStrawberry:LineCR5</t>
  </si>
  <si>
    <t>TreatmentCherry:LineFR1</t>
  </si>
  <si>
    <t>TreatmentCranberry:LineFR1</t>
  </si>
  <si>
    <t>TreatmentStrawberry:LineFR1</t>
  </si>
  <si>
    <t>TreatmentCherry:LineFR2</t>
  </si>
  <si>
    <t>TreatmentCranberry:LineFR2</t>
  </si>
  <si>
    <t>TreatmentStrawberry:LineFR2</t>
  </si>
  <si>
    <t>TreatmentCherry:LineFR3</t>
  </si>
  <si>
    <t>TreatmentCranberry:LineFR3</t>
  </si>
  <si>
    <t>TreatmentStrawberry:LineFR3</t>
  </si>
  <si>
    <t>TreatmentCherry:LineFR4</t>
  </si>
  <si>
    <t>TreatmentCranberry:LineFR4</t>
  </si>
  <si>
    <t>TreatmentStrawberry:LineFR4</t>
  </si>
  <si>
    <t>TreatmentCherry:LineFR5</t>
  </si>
  <si>
    <t>TreatmentCranberry:LineFR5</t>
  </si>
  <si>
    <t>TreatmentStrawberry:LineFR5</t>
  </si>
  <si>
    <t>TreatmentCherry:LineCEA</t>
  </si>
  <si>
    <t>TreatmentCranberry:LineCEA</t>
  </si>
  <si>
    <t>TreatmentStrawberry:LineCEA</t>
  </si>
  <si>
    <t>TreatmentCherry:LineCEB</t>
  </si>
  <si>
    <t>TreatmentCranberry:LineCEB</t>
  </si>
  <si>
    <t>TreatmentStrawberry:LineCEB</t>
  </si>
  <si>
    <t>TreatmentCherry:LineCEC</t>
  </si>
  <si>
    <t>TreatmentCranberry:LineCEC</t>
  </si>
  <si>
    <t>TreatmentStrawberry:LineCEC</t>
  </si>
  <si>
    <t>TreatmentCherry:LineCRA</t>
  </si>
  <si>
    <t>TreatmentCranberry:LineCRA</t>
  </si>
  <si>
    <t>TreatmentStrawberry:LineCRA</t>
  </si>
  <si>
    <t>TreatmentCherry:LineCRB</t>
  </si>
  <si>
    <t>TreatmentCranberry:LineCRB</t>
  </si>
  <si>
    <t>TreatmentStrawberry:LineCRB</t>
  </si>
  <si>
    <t>TreatmentCherry:LineCRC</t>
  </si>
  <si>
    <t>TreatmentCranberry:LineCRC</t>
  </si>
  <si>
    <t>TreatmentStrawberry:LineCRC</t>
  </si>
  <si>
    <t>TreatmentCherry:LineCRD</t>
  </si>
  <si>
    <t>TreatmentCranberry:LineCRD</t>
  </si>
  <si>
    <t>TreatmentStrawberry:LineCRD</t>
  </si>
  <si>
    <t>TreatmentCherry:LineCRE</t>
  </si>
  <si>
    <t>TreatmentCranberry:LineCRE</t>
  </si>
  <si>
    <t>TreatmentStrawberry:LineCRE</t>
  </si>
  <si>
    <t>TreatmentCherry:LineFRA</t>
  </si>
  <si>
    <t>TreatmentCranberry:LineFRA</t>
  </si>
  <si>
    <t>TreatmentStrawberry:LineFRA</t>
  </si>
  <si>
    <t>TreatmentCherry:LineFRB</t>
  </si>
  <si>
    <t>TreatmentCranberry:LineFRB</t>
  </si>
  <si>
    <t>TreatmentStrawberry:LineFRB</t>
  </si>
  <si>
    <t>TreatmentCherry:LineFRC</t>
  </si>
  <si>
    <t>TreatmentCranberry:LineFRC</t>
  </si>
  <si>
    <t>TreatmentStrawberry:LineFRC</t>
  </si>
  <si>
    <t>Anc</t>
  </si>
  <si>
    <t>Cherry</t>
  </si>
  <si>
    <t>Cranberry</t>
  </si>
  <si>
    <t>Strawberry</t>
  </si>
  <si>
    <t>Treatment</t>
  </si>
  <si>
    <t>Line</t>
  </si>
  <si>
    <t>CE1</t>
  </si>
  <si>
    <t>CE2</t>
  </si>
  <si>
    <t>CE3</t>
  </si>
  <si>
    <t>CE4</t>
  </si>
  <si>
    <t>CR1</t>
  </si>
  <si>
    <t>CR2</t>
  </si>
  <si>
    <t>CR3</t>
  </si>
  <si>
    <t>CR4</t>
  </si>
  <si>
    <t>CR5</t>
  </si>
  <si>
    <t>FR1</t>
  </si>
  <si>
    <t>FR2</t>
  </si>
  <si>
    <t>FR3</t>
  </si>
  <si>
    <t>FR4</t>
  </si>
  <si>
    <t>FR5</t>
  </si>
  <si>
    <t>CEA</t>
  </si>
  <si>
    <t>CEB</t>
  </si>
  <si>
    <t>CEC</t>
  </si>
  <si>
    <t>CRA</t>
  </si>
  <si>
    <t>CRB</t>
  </si>
  <si>
    <t>CRC</t>
  </si>
  <si>
    <t>CRD</t>
  </si>
  <si>
    <t>CRE</t>
  </si>
  <si>
    <t>FRA</t>
  </si>
  <si>
    <t>FRB</t>
  </si>
  <si>
    <t>FRC</t>
  </si>
  <si>
    <t>Fruit_s</t>
  </si>
  <si>
    <t>Generation</t>
  </si>
  <si>
    <t>N</t>
  </si>
  <si>
    <t>logchange</t>
  </si>
  <si>
    <t>sd_logchange</t>
  </si>
  <si>
    <t>SA</t>
  </si>
  <si>
    <t>Symp</t>
  </si>
  <si>
    <t>Allop</t>
  </si>
  <si>
    <t>Line_type</t>
  </si>
  <si>
    <t>dashed</t>
  </si>
  <si>
    <t>solid</t>
  </si>
  <si>
    <t>NA</t>
  </si>
  <si>
    <t>DifEstimates</t>
  </si>
  <si>
    <t>Dif2.5%</t>
  </si>
  <si>
    <t>Dif97.5%</t>
  </si>
  <si>
    <t>InterGLMzero</t>
  </si>
  <si>
    <t>Interdeltazero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</si>
</sst>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1026-5ED4-3146-9E7E-32A898A43D80}">
  <dimension ref="A1:D23"/>
  <sheetViews>
    <sheetView workbookViewId="0">
      <selection activeCell="B22" sqref="B20:B22"/>
    </sheetView>
  </sheetViews>
  <sheetFormatPr baseColWidth="10" defaultRowHeight="16" x14ac:dyDescent="0.2"/>
  <cols>
    <col min="1" max="1" width="56.33203125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3.22</v>
      </c>
      <c r="C2" s="1">
        <v>2.9528442400000001</v>
      </c>
      <c r="D2" s="1">
        <v>3.4989484100000001</v>
      </c>
    </row>
    <row r="3" spans="1:4" x14ac:dyDescent="0.2">
      <c r="A3" t="s">
        <v>5</v>
      </c>
      <c r="B3" s="1">
        <v>3.2637867100000002</v>
      </c>
      <c r="C3" s="1">
        <v>3.0213384900000002</v>
      </c>
      <c r="D3" s="1">
        <v>3.5437133300000001</v>
      </c>
    </row>
    <row r="4" spans="1:4" x14ac:dyDescent="0.2">
      <c r="A4" t="s">
        <v>6</v>
      </c>
      <c r="B4" s="1">
        <v>3.3543990699999999</v>
      </c>
      <c r="C4" s="1">
        <v>3.0980855699999998</v>
      </c>
      <c r="D4" s="1">
        <v>3.6352444400000001</v>
      </c>
    </row>
    <row r="5" spans="1:4" x14ac:dyDescent="0.2">
      <c r="A5" t="s">
        <v>7</v>
      </c>
      <c r="B5" s="1">
        <v>-2.3961079999999999E-2</v>
      </c>
      <c r="C5" s="1">
        <v>-0.44044485</v>
      </c>
      <c r="D5" s="1">
        <v>0.36512313000000002</v>
      </c>
    </row>
    <row r="6" spans="1:4" x14ac:dyDescent="0.2">
      <c r="A6" t="s">
        <v>8</v>
      </c>
      <c r="B6" s="1">
        <v>-0.17263265</v>
      </c>
      <c r="C6" s="1">
        <v>-0.61141330000000005</v>
      </c>
      <c r="D6" s="1">
        <v>0.23987095999999999</v>
      </c>
    </row>
    <row r="7" spans="1:4" x14ac:dyDescent="0.2">
      <c r="A7" t="s">
        <v>9</v>
      </c>
      <c r="B7" s="1">
        <v>0.15048578000000001</v>
      </c>
      <c r="C7" s="1">
        <v>-0.32100282000000002</v>
      </c>
      <c r="D7" s="1">
        <v>0.53831879000000005</v>
      </c>
    </row>
    <row r="8" spans="1:4" x14ac:dyDescent="0.2">
      <c r="A8" t="s">
        <v>10</v>
      </c>
      <c r="B8" s="1">
        <v>-1.335955E-2</v>
      </c>
      <c r="C8" s="1">
        <v>-0.46484025000000001</v>
      </c>
      <c r="D8" s="1">
        <v>0.42455867000000003</v>
      </c>
    </row>
    <row r="9" spans="1:4" x14ac:dyDescent="0.2">
      <c r="A9" t="s">
        <v>11</v>
      </c>
      <c r="B9" s="1">
        <v>0.18271762999999999</v>
      </c>
      <c r="C9" s="1">
        <v>-0.25505401999999999</v>
      </c>
      <c r="D9" s="1">
        <v>0.52098255000000004</v>
      </c>
    </row>
    <row r="10" spans="1:4" x14ac:dyDescent="0.2">
      <c r="A10" t="s">
        <v>12</v>
      </c>
      <c r="B10" s="1">
        <v>0.24637782</v>
      </c>
      <c r="C10" s="1">
        <v>-0.16791987</v>
      </c>
      <c r="D10" s="1">
        <v>0.61468223</v>
      </c>
    </row>
    <row r="11" spans="1:4" x14ac:dyDescent="0.2">
      <c r="A11" t="s">
        <v>13</v>
      </c>
      <c r="B11" s="1">
        <v>0.45999087</v>
      </c>
      <c r="C11" s="1">
        <v>5.5928730000000003E-2</v>
      </c>
      <c r="D11" s="1">
        <v>0.80569124999999997</v>
      </c>
    </row>
    <row r="12" spans="1:4" x14ac:dyDescent="0.2">
      <c r="A12" t="s">
        <v>14</v>
      </c>
      <c r="B12" s="1">
        <v>0.26818924</v>
      </c>
      <c r="C12" s="1">
        <v>-7.7175540000000001E-2</v>
      </c>
      <c r="D12" s="1">
        <v>0.64552127000000004</v>
      </c>
    </row>
    <row r="13" spans="1:4" x14ac:dyDescent="0.2">
      <c r="A13" t="s">
        <v>15</v>
      </c>
      <c r="B13" s="1">
        <v>0.33168852999999998</v>
      </c>
      <c r="C13" s="1">
        <v>-1.901125E-2</v>
      </c>
      <c r="D13" s="1">
        <v>0.67611494000000005</v>
      </c>
    </row>
    <row r="14" spans="1:4" x14ac:dyDescent="0.2">
      <c r="A14" t="s">
        <v>16</v>
      </c>
      <c r="B14" s="1">
        <v>0.25572536000000001</v>
      </c>
      <c r="C14" s="1">
        <v>-0.11748425999999999</v>
      </c>
      <c r="D14" s="1">
        <v>0.59766143999999999</v>
      </c>
    </row>
    <row r="15" spans="1:4" x14ac:dyDescent="0.2">
      <c r="A15" t="s">
        <v>17</v>
      </c>
      <c r="B15" s="1">
        <v>-0.33262760000000002</v>
      </c>
      <c r="C15" s="1">
        <v>-0.68029885999999995</v>
      </c>
      <c r="D15" s="1">
        <v>5.1980350000000002E-2</v>
      </c>
    </row>
    <row r="16" spans="1:4" x14ac:dyDescent="0.2">
      <c r="A16" t="s">
        <v>18</v>
      </c>
      <c r="B16" s="1">
        <v>2.632313E-2</v>
      </c>
      <c r="C16" s="1">
        <v>-0.36868841000000002</v>
      </c>
      <c r="D16" s="1">
        <v>0.37977064999999999</v>
      </c>
    </row>
    <row r="17" spans="1:4" x14ac:dyDescent="0.2">
      <c r="A17" t="s">
        <v>19</v>
      </c>
      <c r="B17" s="1">
        <v>0.24819431</v>
      </c>
      <c r="C17" s="1">
        <v>-0.11203730000000001</v>
      </c>
      <c r="D17" s="1">
        <v>0.60361122</v>
      </c>
    </row>
    <row r="18" spans="1:4" x14ac:dyDescent="0.2">
      <c r="A18" t="s">
        <v>20</v>
      </c>
      <c r="B18" s="1">
        <v>0.18147832</v>
      </c>
      <c r="C18" s="1">
        <v>-0.16357070000000001</v>
      </c>
      <c r="D18" s="1">
        <v>0.52395563000000001</v>
      </c>
    </row>
    <row r="19" spans="1:4" x14ac:dyDescent="0.2">
      <c r="A19" t="s">
        <v>21</v>
      </c>
      <c r="B19" s="1">
        <v>-0.37561420000000001</v>
      </c>
      <c r="C19" s="1">
        <v>-0.74663933999999998</v>
      </c>
      <c r="D19" s="1">
        <v>-5.7502419999999999E-2</v>
      </c>
    </row>
    <row r="20" spans="1:4" x14ac:dyDescent="0.2">
      <c r="A20" t="s">
        <v>22</v>
      </c>
      <c r="B20" s="1">
        <v>1.818883E-2</v>
      </c>
      <c r="C20" s="1">
        <v>-0.36359652999999997</v>
      </c>
      <c r="D20" s="1">
        <v>0.40843452000000002</v>
      </c>
    </row>
    <row r="21" spans="1:4" x14ac:dyDescent="0.2">
      <c r="A21" t="s">
        <v>23</v>
      </c>
      <c r="B21" s="1">
        <v>0.11827014</v>
      </c>
      <c r="C21" s="1">
        <v>-0.24403630000000001</v>
      </c>
      <c r="D21" s="1">
        <v>0.51328032999999995</v>
      </c>
    </row>
    <row r="22" spans="1:4" x14ac:dyDescent="0.2">
      <c r="A22" t="s">
        <v>24</v>
      </c>
      <c r="B22" s="1">
        <v>0.36944052999999999</v>
      </c>
      <c r="C22" s="1">
        <v>-6.5312549999999997E-2</v>
      </c>
      <c r="D22" s="1">
        <v>0.73693335999999998</v>
      </c>
    </row>
    <row r="23" spans="1:4" x14ac:dyDescent="0.2">
      <c r="A23" t="s">
        <v>0</v>
      </c>
      <c r="B23" s="1">
        <v>0.14312860999999999</v>
      </c>
      <c r="C23" s="1">
        <v>1.2263069999999999E-2</v>
      </c>
      <c r="D23" s="1">
        <v>0.17040980999999999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68C2-89C3-7A49-9244-CFBC6EE624C9}">
  <dimension ref="A1:Y79"/>
  <sheetViews>
    <sheetView tabSelected="1" topLeftCell="C1" workbookViewId="0">
      <selection activeCell="I5" sqref="I5:I79"/>
    </sheetView>
  </sheetViews>
  <sheetFormatPr baseColWidth="10" defaultRowHeight="16" x14ac:dyDescent="0.2"/>
  <cols>
    <col min="1" max="2" width="26.33203125" bestFit="1" customWidth="1"/>
    <col min="3" max="3" width="26.33203125" customWidth="1"/>
    <col min="18" max="21" width="10.83203125" style="1"/>
  </cols>
  <sheetData>
    <row r="1" spans="1:25" x14ac:dyDescent="0.2">
      <c r="B1" t="s">
        <v>109</v>
      </c>
      <c r="C1" t="s">
        <v>136</v>
      </c>
      <c r="D1" t="s">
        <v>110</v>
      </c>
      <c r="E1" t="s">
        <v>1</v>
      </c>
      <c r="F1" t="s">
        <v>2</v>
      </c>
      <c r="G1" t="s">
        <v>3</v>
      </c>
      <c r="H1" t="s">
        <v>151</v>
      </c>
      <c r="I1" t="s">
        <v>152</v>
      </c>
      <c r="J1" t="s">
        <v>148</v>
      </c>
      <c r="K1" t="s">
        <v>149</v>
      </c>
      <c r="L1" t="s">
        <v>150</v>
      </c>
      <c r="M1" t="s">
        <v>109</v>
      </c>
      <c r="N1" t="s">
        <v>110</v>
      </c>
      <c r="O1" t="s">
        <v>136</v>
      </c>
      <c r="P1" t="s">
        <v>137</v>
      </c>
      <c r="Q1" t="s">
        <v>138</v>
      </c>
      <c r="R1" s="1" t="s">
        <v>139</v>
      </c>
      <c r="S1" s="1" t="s">
        <v>140</v>
      </c>
      <c r="T1" s="1" t="s">
        <v>2</v>
      </c>
      <c r="U1" s="1" t="s">
        <v>3</v>
      </c>
      <c r="V1" t="s">
        <v>141</v>
      </c>
      <c r="W1" t="s">
        <v>142</v>
      </c>
      <c r="X1" t="s">
        <v>143</v>
      </c>
      <c r="Y1" t="s">
        <v>144</v>
      </c>
    </row>
    <row r="2" spans="1:25" x14ac:dyDescent="0.2">
      <c r="A2" t="s">
        <v>27</v>
      </c>
      <c r="B2" t="s">
        <v>106</v>
      </c>
      <c r="C2" t="s">
        <v>105</v>
      </c>
      <c r="D2" t="s">
        <v>105</v>
      </c>
      <c r="E2" s="1">
        <v>3.2184757400000001</v>
      </c>
      <c r="F2" s="1">
        <v>3.0875554799999998</v>
      </c>
      <c r="G2" s="1">
        <v>3.354304655</v>
      </c>
      <c r="H2" s="1"/>
      <c r="I2" s="1"/>
      <c r="J2" t="s">
        <v>147</v>
      </c>
      <c r="K2" t="s">
        <v>147</v>
      </c>
      <c r="L2" t="s">
        <v>147</v>
      </c>
      <c r="M2" t="s">
        <v>147</v>
      </c>
      <c r="N2" t="s">
        <v>147</v>
      </c>
      <c r="O2" t="s">
        <v>147</v>
      </c>
      <c r="P2" t="s">
        <v>147</v>
      </c>
      <c r="Q2" t="s">
        <v>147</v>
      </c>
      <c r="R2" s="1" t="s">
        <v>147</v>
      </c>
      <c r="S2" s="1" t="s">
        <v>147</v>
      </c>
      <c r="T2" s="1" t="s">
        <v>147</v>
      </c>
      <c r="U2" s="1" t="s">
        <v>147</v>
      </c>
      <c r="V2" t="s">
        <v>147</v>
      </c>
      <c r="W2" t="s">
        <v>147</v>
      </c>
      <c r="X2" t="s">
        <v>147</v>
      </c>
      <c r="Y2" t="s">
        <v>147</v>
      </c>
    </row>
    <row r="3" spans="1:25" x14ac:dyDescent="0.2">
      <c r="A3" t="s">
        <v>28</v>
      </c>
      <c r="B3" t="s">
        <v>107</v>
      </c>
      <c r="C3" t="s">
        <v>105</v>
      </c>
      <c r="D3" t="s">
        <v>105</v>
      </c>
      <c r="E3" s="1">
        <v>3.2638491900000002</v>
      </c>
      <c r="F3" s="1">
        <v>3.1331964600000002</v>
      </c>
      <c r="G3" s="1">
        <v>3.3994333229999998</v>
      </c>
      <c r="H3" s="1"/>
      <c r="I3" s="1"/>
      <c r="J3" t="s">
        <v>147</v>
      </c>
      <c r="K3" t="s">
        <v>147</v>
      </c>
      <c r="L3" t="s">
        <v>147</v>
      </c>
      <c r="M3" t="s">
        <v>147</v>
      </c>
      <c r="N3" t="s">
        <v>147</v>
      </c>
      <c r="O3" t="s">
        <v>147</v>
      </c>
      <c r="P3" t="s">
        <v>147</v>
      </c>
      <c r="Q3" t="s">
        <v>147</v>
      </c>
      <c r="R3" s="1" t="s">
        <v>147</v>
      </c>
      <c r="S3" s="1" t="s">
        <v>147</v>
      </c>
      <c r="T3" s="1" t="s">
        <v>147</v>
      </c>
      <c r="U3" s="1" t="s">
        <v>147</v>
      </c>
      <c r="V3" t="s">
        <v>147</v>
      </c>
      <c r="W3" t="s">
        <v>147</v>
      </c>
      <c r="X3" t="s">
        <v>147</v>
      </c>
      <c r="Y3" t="s">
        <v>147</v>
      </c>
    </row>
    <row r="4" spans="1:25" x14ac:dyDescent="0.2">
      <c r="A4" t="s">
        <v>29</v>
      </c>
      <c r="B4" t="s">
        <v>108</v>
      </c>
      <c r="C4" t="s">
        <v>105</v>
      </c>
      <c r="D4" t="s">
        <v>105</v>
      </c>
      <c r="E4" s="1">
        <v>3.3544551199999999</v>
      </c>
      <c r="F4" s="1">
        <v>3.2243029399999998</v>
      </c>
      <c r="G4" s="1">
        <v>3.4895811490000002</v>
      </c>
      <c r="H4" s="1"/>
      <c r="I4" s="1"/>
      <c r="J4" t="s">
        <v>147</v>
      </c>
      <c r="K4" t="s">
        <v>147</v>
      </c>
      <c r="L4" t="s">
        <v>147</v>
      </c>
      <c r="M4" t="s">
        <v>147</v>
      </c>
      <c r="N4" t="s">
        <v>147</v>
      </c>
      <c r="O4" t="s">
        <v>147</v>
      </c>
      <c r="P4" t="s">
        <v>147</v>
      </c>
      <c r="Q4" t="s">
        <v>147</v>
      </c>
      <c r="R4" s="1" t="s">
        <v>147</v>
      </c>
      <c r="S4" s="1" t="s">
        <v>147</v>
      </c>
      <c r="T4" s="1" t="s">
        <v>147</v>
      </c>
      <c r="U4" s="1" t="s">
        <v>147</v>
      </c>
      <c r="V4" t="s">
        <v>147</v>
      </c>
      <c r="W4" t="s">
        <v>147</v>
      </c>
      <c r="X4" t="s">
        <v>147</v>
      </c>
      <c r="Y4" t="s">
        <v>147</v>
      </c>
    </row>
    <row r="5" spans="1:25" x14ac:dyDescent="0.2">
      <c r="A5" t="s">
        <v>30</v>
      </c>
      <c r="B5" t="s">
        <v>106</v>
      </c>
      <c r="C5" t="s">
        <v>106</v>
      </c>
      <c r="D5" t="s">
        <v>111</v>
      </c>
      <c r="E5" s="1">
        <v>-0.27403676999999999</v>
      </c>
      <c r="F5" s="1">
        <v>-0.70210174000000003</v>
      </c>
      <c r="G5" s="1">
        <v>0.19699988900000001</v>
      </c>
      <c r="H5" s="1">
        <f>IF(F5*G5&lt;0,1,0)</f>
        <v>1</v>
      </c>
      <c r="I5" s="1">
        <f>IF(T5*U5&lt;0,1,0)</f>
        <v>1</v>
      </c>
      <c r="J5" s="1">
        <f>E5-R5</f>
        <v>0</v>
      </c>
      <c r="K5" s="1">
        <f>F5-(R5-1.96*S5)</f>
        <v>7.6266177599999985E-2</v>
      </c>
      <c r="L5" s="1">
        <f>F5-(R5-1.96*S5)</f>
        <v>7.6266177599999985E-2</v>
      </c>
      <c r="M5" t="s">
        <v>106</v>
      </c>
      <c r="N5" t="s">
        <v>111</v>
      </c>
      <c r="O5" t="s">
        <v>106</v>
      </c>
      <c r="P5">
        <v>7</v>
      </c>
      <c r="Q5">
        <v>10</v>
      </c>
      <c r="R5" s="1">
        <v>-0.27403676999999999</v>
      </c>
      <c r="S5" s="1">
        <v>0.25731180999999997</v>
      </c>
      <c r="T5" s="1">
        <f>R5-1.96*S5</f>
        <v>-0.77836791760000001</v>
      </c>
      <c r="U5" s="1">
        <f>R5+1.96*S5</f>
        <v>0.23029437759999999</v>
      </c>
      <c r="V5">
        <v>1</v>
      </c>
      <c r="W5" t="s">
        <v>106</v>
      </c>
      <c r="X5" t="s">
        <v>106</v>
      </c>
      <c r="Y5" t="s">
        <v>145</v>
      </c>
    </row>
    <row r="6" spans="1:25" x14ac:dyDescent="0.2">
      <c r="A6" t="s">
        <v>31</v>
      </c>
      <c r="B6" t="s">
        <v>107</v>
      </c>
      <c r="C6" t="s">
        <v>106</v>
      </c>
      <c r="D6" t="s">
        <v>111</v>
      </c>
      <c r="E6" s="1">
        <v>-0.91247392999999999</v>
      </c>
      <c r="F6" s="1">
        <v>-1.4069619600000001</v>
      </c>
      <c r="G6" s="1">
        <v>-0.36903256899999998</v>
      </c>
      <c r="H6" s="1">
        <f t="shared" ref="H6:H69" si="0">IF(F6*G6&lt;0,1,0)</f>
        <v>0</v>
      </c>
      <c r="I6" s="1">
        <f t="shared" ref="I6:I69" si="1">IF(T6*U6&lt;0,1,0)</f>
        <v>0</v>
      </c>
      <c r="J6" s="1">
        <f t="shared" ref="J6:J69" si="2">E6-R6</f>
        <v>0</v>
      </c>
      <c r="K6" s="1">
        <f t="shared" ref="K6:K69" si="3">F6-(R6-1.96*S6)</f>
        <v>0.20771830839999983</v>
      </c>
      <c r="L6" s="1">
        <f t="shared" ref="L6:L69" si="4">F6-(R6-1.96*S6)</f>
        <v>0.20771830839999983</v>
      </c>
      <c r="M6" t="s">
        <v>107</v>
      </c>
      <c r="N6" t="s">
        <v>111</v>
      </c>
      <c r="O6" t="s">
        <v>106</v>
      </c>
      <c r="P6">
        <v>7</v>
      </c>
      <c r="Q6">
        <v>8</v>
      </c>
      <c r="R6" s="1">
        <v>-0.91247392999999999</v>
      </c>
      <c r="S6" s="1">
        <v>0.35826854000000002</v>
      </c>
      <c r="T6" s="1">
        <f t="shared" ref="T6:T69" si="5">R6-1.96*S6</f>
        <v>-1.6146802683999999</v>
      </c>
      <c r="U6" s="1">
        <f t="shared" ref="U6:U69" si="6">R6+1.96*S6</f>
        <v>-0.21026759159999997</v>
      </c>
      <c r="V6">
        <v>0</v>
      </c>
      <c r="W6" t="s">
        <v>106</v>
      </c>
      <c r="X6" t="s">
        <v>107</v>
      </c>
      <c r="Y6" t="s">
        <v>145</v>
      </c>
    </row>
    <row r="7" spans="1:25" x14ac:dyDescent="0.2">
      <c r="A7" t="s">
        <v>32</v>
      </c>
      <c r="B7" t="s">
        <v>108</v>
      </c>
      <c r="C7" t="s">
        <v>106</v>
      </c>
      <c r="D7" t="s">
        <v>111</v>
      </c>
      <c r="E7" s="1">
        <v>9.5532430000000002E-2</v>
      </c>
      <c r="F7" s="1">
        <v>-0.36375738000000002</v>
      </c>
      <c r="G7" s="1">
        <v>0.61273659800000002</v>
      </c>
      <c r="H7" s="1">
        <f t="shared" si="0"/>
        <v>1</v>
      </c>
      <c r="I7" s="1">
        <f t="shared" si="1"/>
        <v>1</v>
      </c>
      <c r="J7" s="1">
        <f t="shared" si="2"/>
        <v>0</v>
      </c>
      <c r="K7" s="1">
        <f t="shared" si="3"/>
        <v>-0.25900193760000001</v>
      </c>
      <c r="L7" s="1">
        <f t="shared" si="4"/>
        <v>-0.25900193760000001</v>
      </c>
      <c r="M7" t="s">
        <v>108</v>
      </c>
      <c r="N7" t="s">
        <v>111</v>
      </c>
      <c r="O7" t="s">
        <v>106</v>
      </c>
      <c r="P7">
        <v>7</v>
      </c>
      <c r="Q7">
        <v>8</v>
      </c>
      <c r="R7" s="1">
        <v>9.5532430000000002E-2</v>
      </c>
      <c r="S7" s="1">
        <v>0.10218769</v>
      </c>
      <c r="T7" s="1">
        <f t="shared" si="5"/>
        <v>-0.10475544239999998</v>
      </c>
      <c r="U7" s="1">
        <f t="shared" si="6"/>
        <v>0.29582030240000001</v>
      </c>
      <c r="V7">
        <v>0</v>
      </c>
      <c r="W7" t="s">
        <v>106</v>
      </c>
      <c r="X7" t="s">
        <v>108</v>
      </c>
      <c r="Y7" t="s">
        <v>145</v>
      </c>
    </row>
    <row r="8" spans="1:25" x14ac:dyDescent="0.2">
      <c r="A8" t="s">
        <v>33</v>
      </c>
      <c r="B8" t="s">
        <v>106</v>
      </c>
      <c r="C8" t="s">
        <v>106</v>
      </c>
      <c r="D8" t="s">
        <v>112</v>
      </c>
      <c r="E8" s="1">
        <v>-0.56171884000000005</v>
      </c>
      <c r="F8" s="1">
        <v>-1.21534852</v>
      </c>
      <c r="G8" s="1">
        <v>0.201958471</v>
      </c>
      <c r="H8" s="1">
        <f t="shared" si="0"/>
        <v>1</v>
      </c>
      <c r="I8" s="1">
        <f t="shared" si="1"/>
        <v>1</v>
      </c>
      <c r="J8" s="1">
        <f t="shared" si="2"/>
        <v>0</v>
      </c>
      <c r="K8" s="1">
        <f t="shared" si="3"/>
        <v>0.47041848159999988</v>
      </c>
      <c r="L8" s="1">
        <f t="shared" si="4"/>
        <v>0.47041848159999988</v>
      </c>
      <c r="M8" t="s">
        <v>106</v>
      </c>
      <c r="N8" t="s">
        <v>112</v>
      </c>
      <c r="O8" t="s">
        <v>106</v>
      </c>
      <c r="P8">
        <v>7</v>
      </c>
      <c r="Q8">
        <v>4</v>
      </c>
      <c r="R8" s="1">
        <v>-0.56171884000000005</v>
      </c>
      <c r="S8" s="1">
        <v>0.57349395999999997</v>
      </c>
      <c r="T8" s="1">
        <f t="shared" si="5"/>
        <v>-1.6857670015999999</v>
      </c>
      <c r="U8" s="1">
        <f t="shared" si="6"/>
        <v>0.56232932159999993</v>
      </c>
      <c r="V8">
        <v>1</v>
      </c>
      <c r="W8" t="s">
        <v>106</v>
      </c>
      <c r="X8" t="s">
        <v>106</v>
      </c>
      <c r="Y8" t="s">
        <v>146</v>
      </c>
    </row>
    <row r="9" spans="1:25" x14ac:dyDescent="0.2">
      <c r="A9" t="s">
        <v>34</v>
      </c>
      <c r="B9" t="s">
        <v>107</v>
      </c>
      <c r="C9" t="s">
        <v>106</v>
      </c>
      <c r="D9" t="s">
        <v>112</v>
      </c>
      <c r="E9" s="1">
        <v>-0.20357839999999999</v>
      </c>
      <c r="F9" s="1">
        <v>-0.92300815999999997</v>
      </c>
      <c r="G9" s="1">
        <v>0.67400129099999995</v>
      </c>
      <c r="H9" s="1">
        <f t="shared" si="0"/>
        <v>1</v>
      </c>
      <c r="I9" s="1">
        <f t="shared" si="1"/>
        <v>1</v>
      </c>
      <c r="J9" s="1">
        <f t="shared" si="2"/>
        <v>0</v>
      </c>
      <c r="K9" s="1">
        <f t="shared" si="3"/>
        <v>-0.40323324999999999</v>
      </c>
      <c r="L9" s="1">
        <f t="shared" si="4"/>
        <v>-0.40323324999999999</v>
      </c>
      <c r="M9" t="s">
        <v>107</v>
      </c>
      <c r="N9" t="s">
        <v>112</v>
      </c>
      <c r="O9" t="s">
        <v>106</v>
      </c>
      <c r="P9">
        <v>7</v>
      </c>
      <c r="Q9">
        <v>3</v>
      </c>
      <c r="R9" s="1">
        <v>-0.20357839999999999</v>
      </c>
      <c r="S9" s="1">
        <v>0.16132474999999999</v>
      </c>
      <c r="T9" s="1">
        <f t="shared" si="5"/>
        <v>-0.51977490999999998</v>
      </c>
      <c r="U9" s="1">
        <f t="shared" si="6"/>
        <v>0.11261810999999999</v>
      </c>
      <c r="V9">
        <v>0</v>
      </c>
      <c r="W9" t="s">
        <v>106</v>
      </c>
      <c r="X9" t="s">
        <v>107</v>
      </c>
      <c r="Y9" t="s">
        <v>146</v>
      </c>
    </row>
    <row r="10" spans="1:25" x14ac:dyDescent="0.2">
      <c r="A10" t="s">
        <v>35</v>
      </c>
      <c r="B10" t="s">
        <v>108</v>
      </c>
      <c r="C10" t="s">
        <v>106</v>
      </c>
      <c r="D10" t="s">
        <v>112</v>
      </c>
      <c r="E10" s="1">
        <v>0.22906382</v>
      </c>
      <c r="F10" s="1">
        <v>-0.60523673</v>
      </c>
      <c r="G10" s="1">
        <v>1.316309156</v>
      </c>
      <c r="H10" s="1">
        <f t="shared" si="0"/>
        <v>1</v>
      </c>
      <c r="I10" s="1">
        <f t="shared" si="1"/>
        <v>0</v>
      </c>
      <c r="J10" s="1">
        <f t="shared" si="2"/>
        <v>0</v>
      </c>
      <c r="K10" s="1">
        <f t="shared" si="3"/>
        <v>-0.64798361640000002</v>
      </c>
      <c r="L10" s="1">
        <f t="shared" si="4"/>
        <v>-0.64798361640000002</v>
      </c>
      <c r="M10" t="s">
        <v>108</v>
      </c>
      <c r="N10" t="s">
        <v>112</v>
      </c>
      <c r="O10" t="s">
        <v>106</v>
      </c>
      <c r="P10">
        <v>7</v>
      </c>
      <c r="Q10">
        <v>2</v>
      </c>
      <c r="R10" s="1">
        <v>0.22906382</v>
      </c>
      <c r="S10" s="1">
        <v>9.5059660000000004E-2</v>
      </c>
      <c r="T10" s="1">
        <f t="shared" si="5"/>
        <v>4.2746886399999989E-2</v>
      </c>
      <c r="U10" s="1">
        <f t="shared" si="6"/>
        <v>0.41538075360000004</v>
      </c>
      <c r="V10">
        <v>0</v>
      </c>
      <c r="W10" t="s">
        <v>106</v>
      </c>
      <c r="X10" t="s">
        <v>108</v>
      </c>
      <c r="Y10" t="s">
        <v>146</v>
      </c>
    </row>
    <row r="11" spans="1:25" x14ac:dyDescent="0.2">
      <c r="A11" t="s">
        <v>36</v>
      </c>
      <c r="B11" t="s">
        <v>106</v>
      </c>
      <c r="C11" t="s">
        <v>106</v>
      </c>
      <c r="D11" t="s">
        <v>113</v>
      </c>
      <c r="E11" s="1">
        <v>0.18528246000000001</v>
      </c>
      <c r="F11" s="1">
        <v>-0.18979610999999999</v>
      </c>
      <c r="G11" s="1">
        <v>0.59381655200000005</v>
      </c>
      <c r="H11" s="1">
        <f t="shared" si="0"/>
        <v>1</v>
      </c>
      <c r="I11" s="1">
        <f t="shared" si="1"/>
        <v>1</v>
      </c>
      <c r="J11" s="1">
        <f t="shared" si="2"/>
        <v>0</v>
      </c>
      <c r="K11" s="1">
        <f t="shared" si="3"/>
        <v>-0.14326088320000002</v>
      </c>
      <c r="L11" s="1">
        <f t="shared" si="4"/>
        <v>-0.14326088320000002</v>
      </c>
      <c r="M11" t="s">
        <v>106</v>
      </c>
      <c r="N11" t="s">
        <v>113</v>
      </c>
      <c r="O11" t="s">
        <v>106</v>
      </c>
      <c r="P11">
        <v>7</v>
      </c>
      <c r="Q11">
        <v>13</v>
      </c>
      <c r="R11" s="1">
        <v>0.18528246000000001</v>
      </c>
      <c r="S11" s="1">
        <v>0.11827433</v>
      </c>
      <c r="T11" s="1">
        <f t="shared" si="5"/>
        <v>-4.6535226799999968E-2</v>
      </c>
      <c r="U11" s="1">
        <f t="shared" si="6"/>
        <v>0.41710014679999996</v>
      </c>
      <c r="V11">
        <v>1</v>
      </c>
      <c r="W11" t="s">
        <v>106</v>
      </c>
      <c r="X11" t="s">
        <v>106</v>
      </c>
      <c r="Y11" t="s">
        <v>145</v>
      </c>
    </row>
    <row r="12" spans="1:25" x14ac:dyDescent="0.2">
      <c r="A12" t="s">
        <v>37</v>
      </c>
      <c r="B12" t="s">
        <v>107</v>
      </c>
      <c r="C12" t="s">
        <v>106</v>
      </c>
      <c r="D12" t="s">
        <v>113</v>
      </c>
      <c r="E12" s="1">
        <v>-0.11040117000000001</v>
      </c>
      <c r="F12" s="1">
        <v>-0.50219515000000003</v>
      </c>
      <c r="G12" s="1">
        <v>0.317269686</v>
      </c>
      <c r="H12" s="1">
        <f t="shared" si="0"/>
        <v>1</v>
      </c>
      <c r="I12" s="1">
        <f t="shared" si="1"/>
        <v>1</v>
      </c>
      <c r="J12" s="1">
        <f t="shared" si="2"/>
        <v>0</v>
      </c>
      <c r="K12" s="1">
        <f t="shared" si="3"/>
        <v>-0.10436552680000005</v>
      </c>
      <c r="L12" s="1">
        <f t="shared" si="4"/>
        <v>-0.10436552680000005</v>
      </c>
      <c r="M12" t="s">
        <v>107</v>
      </c>
      <c r="N12" t="s">
        <v>113</v>
      </c>
      <c r="O12" t="s">
        <v>106</v>
      </c>
      <c r="P12">
        <v>7</v>
      </c>
      <c r="Q12">
        <v>12</v>
      </c>
      <c r="R12" s="1">
        <v>-0.11040117000000001</v>
      </c>
      <c r="S12" s="1">
        <v>0.14664716999999999</v>
      </c>
      <c r="T12" s="1">
        <f t="shared" si="5"/>
        <v>-0.39782962319999998</v>
      </c>
      <c r="U12" s="1">
        <f t="shared" si="6"/>
        <v>0.1770272832</v>
      </c>
      <c r="V12">
        <v>0</v>
      </c>
      <c r="W12" t="s">
        <v>106</v>
      </c>
      <c r="X12" t="s">
        <v>107</v>
      </c>
      <c r="Y12" t="s">
        <v>145</v>
      </c>
    </row>
    <row r="13" spans="1:25" x14ac:dyDescent="0.2">
      <c r="A13" t="s">
        <v>38</v>
      </c>
      <c r="B13" t="s">
        <v>108</v>
      </c>
      <c r="C13" t="s">
        <v>106</v>
      </c>
      <c r="D13" t="s">
        <v>113</v>
      </c>
      <c r="E13" s="1">
        <v>-1.404263E-2</v>
      </c>
      <c r="F13" s="1">
        <v>-0.38975754000000001</v>
      </c>
      <c r="G13" s="1">
        <v>0.39500155199999998</v>
      </c>
      <c r="H13" s="1">
        <f t="shared" si="0"/>
        <v>1</v>
      </c>
      <c r="I13" s="1">
        <f t="shared" si="1"/>
        <v>1</v>
      </c>
      <c r="J13" s="1">
        <f t="shared" si="2"/>
        <v>0</v>
      </c>
      <c r="K13" s="1">
        <f t="shared" si="3"/>
        <v>-0.14663357920000003</v>
      </c>
      <c r="L13" s="1">
        <f t="shared" si="4"/>
        <v>-0.14663357920000003</v>
      </c>
      <c r="M13" t="s">
        <v>108</v>
      </c>
      <c r="N13" t="s">
        <v>113</v>
      </c>
      <c r="O13" t="s">
        <v>106</v>
      </c>
      <c r="P13">
        <v>7</v>
      </c>
      <c r="Q13">
        <v>13</v>
      </c>
      <c r="R13" s="1">
        <v>-1.404263E-2</v>
      </c>
      <c r="S13" s="1">
        <v>0.11687823</v>
      </c>
      <c r="T13" s="1">
        <f t="shared" si="5"/>
        <v>-0.24312396079999998</v>
      </c>
      <c r="U13" s="1">
        <f t="shared" si="6"/>
        <v>0.21503870079999998</v>
      </c>
      <c r="V13">
        <v>0</v>
      </c>
      <c r="W13" t="s">
        <v>106</v>
      </c>
      <c r="X13" t="s">
        <v>108</v>
      </c>
      <c r="Y13" t="s">
        <v>145</v>
      </c>
    </row>
    <row r="14" spans="1:25" x14ac:dyDescent="0.2">
      <c r="A14" t="s">
        <v>39</v>
      </c>
      <c r="B14" t="s">
        <v>106</v>
      </c>
      <c r="C14" t="s">
        <v>106</v>
      </c>
      <c r="D14" t="s">
        <v>114</v>
      </c>
      <c r="E14" s="1">
        <v>0.12791340000000001</v>
      </c>
      <c r="F14" s="1">
        <v>-0.43781492999999999</v>
      </c>
      <c r="G14" s="1">
        <v>0.78883149299999999</v>
      </c>
      <c r="H14" s="1">
        <f t="shared" si="0"/>
        <v>1</v>
      </c>
      <c r="I14" s="1">
        <f t="shared" si="1"/>
        <v>1</v>
      </c>
      <c r="J14" s="1">
        <f t="shared" si="2"/>
        <v>0</v>
      </c>
      <c r="K14" s="1">
        <f t="shared" si="3"/>
        <v>-8.9216442399999984E-2</v>
      </c>
      <c r="L14" s="1">
        <f t="shared" si="4"/>
        <v>-8.9216442399999984E-2</v>
      </c>
      <c r="M14" t="s">
        <v>106</v>
      </c>
      <c r="N14" t="s">
        <v>114</v>
      </c>
      <c r="O14" t="s">
        <v>106</v>
      </c>
      <c r="P14">
        <v>7</v>
      </c>
      <c r="Q14">
        <v>5</v>
      </c>
      <c r="R14" s="1">
        <v>0.12791340000000001</v>
      </c>
      <c r="S14" s="1">
        <v>0.24311831</v>
      </c>
      <c r="T14" s="1">
        <f t="shared" si="5"/>
        <v>-0.34859848760000001</v>
      </c>
      <c r="U14" s="1">
        <f t="shared" si="6"/>
        <v>0.60442528760000003</v>
      </c>
      <c r="V14">
        <v>1</v>
      </c>
      <c r="W14" t="s">
        <v>106</v>
      </c>
      <c r="X14" t="s">
        <v>106</v>
      </c>
      <c r="Y14" t="s">
        <v>145</v>
      </c>
    </row>
    <row r="15" spans="1:25" x14ac:dyDescent="0.2">
      <c r="A15" t="s">
        <v>40</v>
      </c>
      <c r="B15" t="s">
        <v>107</v>
      </c>
      <c r="C15" t="s">
        <v>106</v>
      </c>
      <c r="D15" t="s">
        <v>114</v>
      </c>
      <c r="E15" s="1">
        <v>0.46904715000000002</v>
      </c>
      <c r="F15" s="1">
        <v>-8.8074490000000005E-2</v>
      </c>
      <c r="G15" s="1">
        <v>1.1240012290000001</v>
      </c>
      <c r="H15" s="1">
        <f t="shared" si="0"/>
        <v>1</v>
      </c>
      <c r="I15" s="1">
        <f t="shared" si="1"/>
        <v>0</v>
      </c>
      <c r="J15" s="1">
        <f t="shared" si="2"/>
        <v>0</v>
      </c>
      <c r="K15" s="1">
        <f t="shared" si="3"/>
        <v>-0.24525729839999999</v>
      </c>
      <c r="L15" s="1">
        <f t="shared" si="4"/>
        <v>-0.24525729839999999</v>
      </c>
      <c r="M15" t="s">
        <v>107</v>
      </c>
      <c r="N15" t="s">
        <v>114</v>
      </c>
      <c r="O15" t="s">
        <v>106</v>
      </c>
      <c r="P15">
        <v>7</v>
      </c>
      <c r="Q15">
        <v>5</v>
      </c>
      <c r="R15" s="1">
        <v>0.46904715000000002</v>
      </c>
      <c r="S15" s="1">
        <v>0.15911446000000001</v>
      </c>
      <c r="T15" s="1">
        <f t="shared" si="5"/>
        <v>0.15718280839999998</v>
      </c>
      <c r="U15" s="1">
        <f t="shared" si="6"/>
        <v>0.78091149160000006</v>
      </c>
      <c r="V15">
        <v>0</v>
      </c>
      <c r="W15" t="s">
        <v>106</v>
      </c>
      <c r="X15" t="s">
        <v>107</v>
      </c>
      <c r="Y15" t="s">
        <v>145</v>
      </c>
    </row>
    <row r="16" spans="1:25" x14ac:dyDescent="0.2">
      <c r="A16" t="s">
        <v>41</v>
      </c>
      <c r="B16" t="s">
        <v>108</v>
      </c>
      <c r="C16" t="s">
        <v>106</v>
      </c>
      <c r="D16" t="s">
        <v>114</v>
      </c>
      <c r="E16" s="1">
        <v>0.58712668999999995</v>
      </c>
      <c r="F16" s="1">
        <v>-2.2641649999999999E-2</v>
      </c>
      <c r="G16" s="1">
        <v>1.3221018879999999</v>
      </c>
      <c r="H16" s="1">
        <f t="shared" si="0"/>
        <v>1</v>
      </c>
      <c r="I16" s="1">
        <f t="shared" si="1"/>
        <v>0</v>
      </c>
      <c r="J16" s="1">
        <f t="shared" si="2"/>
        <v>0</v>
      </c>
      <c r="K16" s="1">
        <f t="shared" si="3"/>
        <v>-0.12194196039999998</v>
      </c>
      <c r="L16" s="1">
        <f t="shared" si="4"/>
        <v>-0.12194196039999998</v>
      </c>
      <c r="M16" t="s">
        <v>108</v>
      </c>
      <c r="N16" t="s">
        <v>114</v>
      </c>
      <c r="O16" t="s">
        <v>106</v>
      </c>
      <c r="P16">
        <v>7</v>
      </c>
      <c r="Q16">
        <v>4</v>
      </c>
      <c r="R16" s="1">
        <v>0.58712668999999995</v>
      </c>
      <c r="S16" s="1">
        <v>0.24889101</v>
      </c>
      <c r="T16" s="1">
        <f t="shared" si="5"/>
        <v>9.930031039999998E-2</v>
      </c>
      <c r="U16" s="1">
        <f t="shared" si="6"/>
        <v>1.0749530695999998</v>
      </c>
      <c r="V16">
        <v>0</v>
      </c>
      <c r="W16" t="s">
        <v>106</v>
      </c>
      <c r="X16" t="s">
        <v>108</v>
      </c>
      <c r="Y16" t="s">
        <v>145</v>
      </c>
    </row>
    <row r="17" spans="1:25" x14ac:dyDescent="0.2">
      <c r="A17" t="s">
        <v>42</v>
      </c>
      <c r="B17" t="s">
        <v>106</v>
      </c>
      <c r="C17" t="s">
        <v>107</v>
      </c>
      <c r="D17" t="s">
        <v>115</v>
      </c>
      <c r="E17" s="1">
        <v>0.63167185999999997</v>
      </c>
      <c r="F17" s="1">
        <v>-0.47636996999999998</v>
      </c>
      <c r="G17" s="1">
        <v>2.268489465</v>
      </c>
      <c r="H17" s="1">
        <f t="shared" si="0"/>
        <v>1</v>
      </c>
      <c r="I17" s="1" t="s">
        <v>147</v>
      </c>
      <c r="J17" s="1">
        <f t="shared" si="2"/>
        <v>0</v>
      </c>
      <c r="K17" s="1" t="e">
        <f t="shared" si="3"/>
        <v>#VALUE!</v>
      </c>
      <c r="L17" s="1" t="e">
        <f t="shared" si="4"/>
        <v>#VALUE!</v>
      </c>
      <c r="M17" t="s">
        <v>106</v>
      </c>
      <c r="N17" t="s">
        <v>115</v>
      </c>
      <c r="O17" t="s">
        <v>107</v>
      </c>
      <c r="P17">
        <v>7</v>
      </c>
      <c r="Q17">
        <v>1</v>
      </c>
      <c r="R17" s="1">
        <v>0.63167185999999997</v>
      </c>
      <c r="S17" s="1" t="s">
        <v>147</v>
      </c>
      <c r="T17" s="1" t="e">
        <f t="shared" si="5"/>
        <v>#VALUE!</v>
      </c>
      <c r="U17" s="1" t="e">
        <f t="shared" si="6"/>
        <v>#VALUE!</v>
      </c>
      <c r="V17">
        <v>0</v>
      </c>
      <c r="W17" t="s">
        <v>107</v>
      </c>
      <c r="X17" t="s">
        <v>106</v>
      </c>
      <c r="Y17" t="s">
        <v>145</v>
      </c>
    </row>
    <row r="18" spans="1:25" x14ac:dyDescent="0.2">
      <c r="A18" t="s">
        <v>43</v>
      </c>
      <c r="B18" t="s">
        <v>107</v>
      </c>
      <c r="C18" t="s">
        <v>107</v>
      </c>
      <c r="D18" t="s">
        <v>115</v>
      </c>
      <c r="E18" s="1">
        <v>0.26983737000000002</v>
      </c>
      <c r="F18" s="1">
        <v>-0.34857897999999998</v>
      </c>
      <c r="G18" s="1">
        <v>1.010543977</v>
      </c>
      <c r="H18" s="1">
        <f t="shared" si="0"/>
        <v>1</v>
      </c>
      <c r="I18" s="1">
        <f t="shared" si="1"/>
        <v>1</v>
      </c>
      <c r="J18" s="1">
        <f t="shared" si="2"/>
        <v>0</v>
      </c>
      <c r="K18" s="1">
        <f t="shared" si="3"/>
        <v>-0.2005775132</v>
      </c>
      <c r="L18" s="1">
        <f t="shared" si="4"/>
        <v>-0.2005775132</v>
      </c>
      <c r="M18" t="s">
        <v>107</v>
      </c>
      <c r="N18" t="s">
        <v>115</v>
      </c>
      <c r="O18" t="s">
        <v>107</v>
      </c>
      <c r="P18">
        <v>7</v>
      </c>
      <c r="Q18">
        <v>4</v>
      </c>
      <c r="R18" s="1">
        <v>0.26983737000000002</v>
      </c>
      <c r="S18" s="1">
        <v>0.21318308</v>
      </c>
      <c r="T18" s="1">
        <f t="shared" si="5"/>
        <v>-0.14800146679999998</v>
      </c>
      <c r="U18" s="1">
        <f t="shared" si="6"/>
        <v>0.68767620679999997</v>
      </c>
      <c r="V18">
        <v>1</v>
      </c>
      <c r="W18" t="s">
        <v>107</v>
      </c>
      <c r="X18" t="s">
        <v>107</v>
      </c>
      <c r="Y18" t="s">
        <v>145</v>
      </c>
    </row>
    <row r="19" spans="1:25" x14ac:dyDescent="0.2">
      <c r="A19" t="s">
        <v>44</v>
      </c>
      <c r="B19" t="s">
        <v>108</v>
      </c>
      <c r="C19" t="s">
        <v>107</v>
      </c>
      <c r="D19" t="s">
        <v>115</v>
      </c>
      <c r="E19" s="1">
        <v>-0.46408336</v>
      </c>
      <c r="F19" s="1">
        <v>-1.33564433</v>
      </c>
      <c r="G19" s="1">
        <v>0.643353124</v>
      </c>
      <c r="H19" s="1">
        <f t="shared" si="0"/>
        <v>1</v>
      </c>
      <c r="I19" s="1">
        <f t="shared" si="1"/>
        <v>1</v>
      </c>
      <c r="J19" s="1">
        <f t="shared" si="2"/>
        <v>0</v>
      </c>
      <c r="K19" s="1">
        <f t="shared" si="3"/>
        <v>-0.21210615160000001</v>
      </c>
      <c r="L19" s="1">
        <f t="shared" si="4"/>
        <v>-0.21210615160000001</v>
      </c>
      <c r="M19" t="s">
        <v>108</v>
      </c>
      <c r="N19" t="s">
        <v>115</v>
      </c>
      <c r="O19" t="s">
        <v>107</v>
      </c>
      <c r="P19">
        <v>7</v>
      </c>
      <c r="Q19">
        <v>2</v>
      </c>
      <c r="R19" s="1">
        <v>-0.46408336</v>
      </c>
      <c r="S19" s="1">
        <v>0.33645654000000003</v>
      </c>
      <c r="T19" s="1">
        <f t="shared" si="5"/>
        <v>-1.1235381784</v>
      </c>
      <c r="U19" s="1">
        <f t="shared" si="6"/>
        <v>0.19537145840000009</v>
      </c>
      <c r="V19">
        <v>0</v>
      </c>
      <c r="W19" t="s">
        <v>107</v>
      </c>
      <c r="X19" t="s">
        <v>108</v>
      </c>
      <c r="Y19" t="s">
        <v>145</v>
      </c>
    </row>
    <row r="20" spans="1:25" x14ac:dyDescent="0.2">
      <c r="A20" t="s">
        <v>45</v>
      </c>
      <c r="B20" t="s">
        <v>106</v>
      </c>
      <c r="C20" t="s">
        <v>107</v>
      </c>
      <c r="D20" t="s">
        <v>116</v>
      </c>
      <c r="E20" s="1">
        <v>0.37883652000000001</v>
      </c>
      <c r="F20" s="1">
        <v>-0.23807323999999999</v>
      </c>
      <c r="G20" s="1">
        <v>1.1185500209999999</v>
      </c>
      <c r="H20" s="1">
        <f t="shared" si="0"/>
        <v>1</v>
      </c>
      <c r="I20" s="1">
        <f t="shared" si="1"/>
        <v>0</v>
      </c>
      <c r="J20" s="1">
        <f t="shared" si="2"/>
        <v>0</v>
      </c>
      <c r="K20" s="1">
        <f t="shared" si="3"/>
        <v>-0.28268760040000007</v>
      </c>
      <c r="L20" s="1">
        <f t="shared" si="4"/>
        <v>-0.28268760040000007</v>
      </c>
      <c r="M20" t="s">
        <v>106</v>
      </c>
      <c r="N20" t="s">
        <v>116</v>
      </c>
      <c r="O20" t="s">
        <v>107</v>
      </c>
      <c r="P20">
        <v>7</v>
      </c>
      <c r="Q20">
        <v>4</v>
      </c>
      <c r="R20" s="1">
        <v>0.37883652000000001</v>
      </c>
      <c r="S20" s="1">
        <v>0.17052150999999999</v>
      </c>
      <c r="T20" s="1">
        <f t="shared" si="5"/>
        <v>4.4614360400000053E-2</v>
      </c>
      <c r="U20" s="1">
        <f t="shared" si="6"/>
        <v>0.71305867960000002</v>
      </c>
      <c r="V20">
        <v>0</v>
      </c>
      <c r="W20" t="s">
        <v>107</v>
      </c>
      <c r="X20" t="s">
        <v>106</v>
      </c>
      <c r="Y20" t="s">
        <v>146</v>
      </c>
    </row>
    <row r="21" spans="1:25" x14ac:dyDescent="0.2">
      <c r="A21" t="s">
        <v>46</v>
      </c>
      <c r="B21" t="s">
        <v>107</v>
      </c>
      <c r="C21" t="s">
        <v>107</v>
      </c>
      <c r="D21" t="s">
        <v>116</v>
      </c>
      <c r="E21" s="1">
        <v>-0.10684877</v>
      </c>
      <c r="F21" s="1">
        <v>-0.63425447999999995</v>
      </c>
      <c r="G21" s="1">
        <v>0.49753183200000001</v>
      </c>
      <c r="H21" s="1">
        <f t="shared" si="0"/>
        <v>1</v>
      </c>
      <c r="I21" s="1">
        <f t="shared" si="1"/>
        <v>1</v>
      </c>
      <c r="J21" s="1">
        <f t="shared" si="2"/>
        <v>0</v>
      </c>
      <c r="K21" s="1">
        <f t="shared" si="3"/>
        <v>0.38272477839999997</v>
      </c>
      <c r="L21" s="1">
        <f t="shared" si="4"/>
        <v>0.38272477839999997</v>
      </c>
      <c r="M21" t="s">
        <v>107</v>
      </c>
      <c r="N21" t="s">
        <v>116</v>
      </c>
      <c r="O21" t="s">
        <v>107</v>
      </c>
      <c r="P21">
        <v>7</v>
      </c>
      <c r="Q21">
        <v>6</v>
      </c>
      <c r="R21" s="1">
        <v>-0.10684877</v>
      </c>
      <c r="S21" s="1">
        <v>0.46435229</v>
      </c>
      <c r="T21" s="1">
        <f t="shared" si="5"/>
        <v>-1.0169792583999999</v>
      </c>
      <c r="U21" s="1">
        <f t="shared" si="6"/>
        <v>0.80328171839999996</v>
      </c>
      <c r="V21">
        <v>1</v>
      </c>
      <c r="W21" t="s">
        <v>107</v>
      </c>
      <c r="X21" t="s">
        <v>107</v>
      </c>
      <c r="Y21" t="s">
        <v>146</v>
      </c>
    </row>
    <row r="22" spans="1:25" x14ac:dyDescent="0.2">
      <c r="A22" t="s">
        <v>47</v>
      </c>
      <c r="B22" t="s">
        <v>108</v>
      </c>
      <c r="C22" t="s">
        <v>107</v>
      </c>
      <c r="D22" t="s">
        <v>116</v>
      </c>
      <c r="E22" s="1">
        <v>0.23598426</v>
      </c>
      <c r="F22" s="1">
        <v>-0.38091861999999999</v>
      </c>
      <c r="G22" s="1">
        <v>0.97568674</v>
      </c>
      <c r="H22" s="1">
        <f t="shared" si="0"/>
        <v>1</v>
      </c>
      <c r="I22" s="1">
        <f t="shared" si="1"/>
        <v>1</v>
      </c>
      <c r="J22" s="1">
        <f t="shared" si="2"/>
        <v>0</v>
      </c>
      <c r="K22" s="1">
        <f t="shared" si="3"/>
        <v>-0.27933735240000002</v>
      </c>
      <c r="L22" s="1">
        <f t="shared" si="4"/>
        <v>-0.27933735240000002</v>
      </c>
      <c r="M22" t="s">
        <v>108</v>
      </c>
      <c r="N22" t="s">
        <v>116</v>
      </c>
      <c r="O22" t="s">
        <v>107</v>
      </c>
      <c r="P22">
        <v>7</v>
      </c>
      <c r="Q22">
        <v>4</v>
      </c>
      <c r="R22" s="1">
        <v>0.23598426</v>
      </c>
      <c r="S22" s="1">
        <v>0.17222730999999999</v>
      </c>
      <c r="T22" s="1">
        <f t="shared" si="5"/>
        <v>-0.10158126759999997</v>
      </c>
      <c r="U22" s="1">
        <f t="shared" si="6"/>
        <v>0.57354978759999997</v>
      </c>
      <c r="V22">
        <v>0</v>
      </c>
      <c r="W22" t="s">
        <v>107</v>
      </c>
      <c r="X22" t="s">
        <v>108</v>
      </c>
      <c r="Y22" t="s">
        <v>146</v>
      </c>
    </row>
    <row r="23" spans="1:25" x14ac:dyDescent="0.2">
      <c r="A23" t="s">
        <v>48</v>
      </c>
      <c r="B23" t="s">
        <v>106</v>
      </c>
      <c r="C23" t="s">
        <v>107</v>
      </c>
      <c r="D23" t="s">
        <v>117</v>
      </c>
      <c r="E23" s="1">
        <v>-0.62165117999999997</v>
      </c>
      <c r="F23" s="1">
        <v>-0.95669479999999996</v>
      </c>
      <c r="G23" s="1">
        <v>-0.26731839200000002</v>
      </c>
      <c r="H23" s="1">
        <f t="shared" si="0"/>
        <v>0</v>
      </c>
      <c r="I23" s="1">
        <f t="shared" si="1"/>
        <v>0</v>
      </c>
      <c r="J23" s="1">
        <f t="shared" si="2"/>
        <v>0</v>
      </c>
      <c r="K23" s="1">
        <f t="shared" si="3"/>
        <v>-1.7823225599999937E-2</v>
      </c>
      <c r="L23" s="1">
        <f t="shared" si="4"/>
        <v>-1.7823225599999937E-2</v>
      </c>
      <c r="M23" t="s">
        <v>106</v>
      </c>
      <c r="N23" t="s">
        <v>117</v>
      </c>
      <c r="O23" t="s">
        <v>107</v>
      </c>
      <c r="P23">
        <v>7</v>
      </c>
      <c r="Q23">
        <v>19</v>
      </c>
      <c r="R23" s="1">
        <v>-0.62165117999999997</v>
      </c>
      <c r="S23" s="1">
        <v>0.16184714</v>
      </c>
      <c r="T23" s="1">
        <f t="shared" si="5"/>
        <v>-0.93887157440000002</v>
      </c>
      <c r="U23" s="1">
        <f t="shared" si="6"/>
        <v>-0.30443078559999998</v>
      </c>
      <c r="V23">
        <v>0</v>
      </c>
      <c r="W23" t="s">
        <v>107</v>
      </c>
      <c r="X23" t="s">
        <v>106</v>
      </c>
      <c r="Y23" t="s">
        <v>145</v>
      </c>
    </row>
    <row r="24" spans="1:25" x14ac:dyDescent="0.2">
      <c r="A24" t="s">
        <v>49</v>
      </c>
      <c r="B24" t="s">
        <v>107</v>
      </c>
      <c r="C24" t="s">
        <v>107</v>
      </c>
      <c r="D24" t="s">
        <v>117</v>
      </c>
      <c r="E24" s="1">
        <v>5.8098820000000002E-2</v>
      </c>
      <c r="F24" s="1">
        <v>-0.25199416000000002</v>
      </c>
      <c r="G24" s="1">
        <v>0.38687020300000002</v>
      </c>
      <c r="H24" s="1">
        <f t="shared" si="0"/>
        <v>1</v>
      </c>
      <c r="I24" s="1">
        <f t="shared" si="1"/>
        <v>1</v>
      </c>
      <c r="J24" s="1">
        <f t="shared" si="2"/>
        <v>0</v>
      </c>
      <c r="K24" s="1">
        <f t="shared" si="3"/>
        <v>-4.2023799600000022E-2</v>
      </c>
      <c r="L24" s="1">
        <f t="shared" si="4"/>
        <v>-4.2023799600000022E-2</v>
      </c>
      <c r="M24" t="s">
        <v>107</v>
      </c>
      <c r="N24" t="s">
        <v>117</v>
      </c>
      <c r="O24" t="s">
        <v>107</v>
      </c>
      <c r="P24">
        <v>7</v>
      </c>
      <c r="Q24">
        <v>21</v>
      </c>
      <c r="R24" s="1">
        <v>5.8098820000000002E-2</v>
      </c>
      <c r="S24" s="1">
        <v>0.13676999000000001</v>
      </c>
      <c r="T24" s="1">
        <f t="shared" si="5"/>
        <v>-0.2099703604</v>
      </c>
      <c r="U24" s="1">
        <f t="shared" si="6"/>
        <v>0.32616800039999999</v>
      </c>
      <c r="V24">
        <v>1</v>
      </c>
      <c r="W24" t="s">
        <v>107</v>
      </c>
      <c r="X24" t="s">
        <v>107</v>
      </c>
      <c r="Y24" t="s">
        <v>145</v>
      </c>
    </row>
    <row r="25" spans="1:25" x14ac:dyDescent="0.2">
      <c r="A25" t="s">
        <v>50</v>
      </c>
      <c r="B25" t="s">
        <v>108</v>
      </c>
      <c r="C25" t="s">
        <v>107</v>
      </c>
      <c r="D25" t="s">
        <v>117</v>
      </c>
      <c r="E25" s="1">
        <v>0.10658226</v>
      </c>
      <c r="F25" s="1">
        <v>-0.20778492000000001</v>
      </c>
      <c r="G25" s="1">
        <v>0.44104048600000001</v>
      </c>
      <c r="H25" s="1">
        <f t="shared" si="0"/>
        <v>1</v>
      </c>
      <c r="I25" s="1">
        <f t="shared" si="1"/>
        <v>1</v>
      </c>
      <c r="J25" s="1">
        <f t="shared" si="2"/>
        <v>0</v>
      </c>
      <c r="K25" s="1">
        <f t="shared" si="3"/>
        <v>-9.2196809200000021E-2</v>
      </c>
      <c r="L25" s="1">
        <f t="shared" si="4"/>
        <v>-9.2196809200000021E-2</v>
      </c>
      <c r="M25" t="s">
        <v>108</v>
      </c>
      <c r="N25" t="s">
        <v>117</v>
      </c>
      <c r="O25" t="s">
        <v>107</v>
      </c>
      <c r="P25">
        <v>7</v>
      </c>
      <c r="Q25">
        <v>20</v>
      </c>
      <c r="R25" s="1">
        <v>0.10658226</v>
      </c>
      <c r="S25" s="1">
        <v>0.11335223</v>
      </c>
      <c r="T25" s="1">
        <f t="shared" si="5"/>
        <v>-0.11558811079999999</v>
      </c>
      <c r="U25" s="1">
        <f t="shared" si="6"/>
        <v>0.3287526308</v>
      </c>
      <c r="V25">
        <v>0</v>
      </c>
      <c r="W25" t="s">
        <v>107</v>
      </c>
      <c r="X25" t="s">
        <v>108</v>
      </c>
      <c r="Y25" t="s">
        <v>145</v>
      </c>
    </row>
    <row r="26" spans="1:25" x14ac:dyDescent="0.2">
      <c r="A26" t="s">
        <v>51</v>
      </c>
      <c r="B26" t="s">
        <v>106</v>
      </c>
      <c r="C26" t="s">
        <v>107</v>
      </c>
      <c r="D26" t="s">
        <v>118</v>
      </c>
      <c r="E26" s="1">
        <v>0.20903895</v>
      </c>
      <c r="F26" s="1">
        <v>-0.35461963000000002</v>
      </c>
      <c r="G26" s="1">
        <v>0.86852680400000004</v>
      </c>
      <c r="H26" s="1">
        <f t="shared" si="0"/>
        <v>1</v>
      </c>
      <c r="I26" s="1">
        <f t="shared" si="1"/>
        <v>0</v>
      </c>
      <c r="J26" s="1">
        <f t="shared" si="2"/>
        <v>0</v>
      </c>
      <c r="K26" s="1">
        <f t="shared" si="3"/>
        <v>-0.38318724840000001</v>
      </c>
      <c r="L26" s="1">
        <f t="shared" si="4"/>
        <v>-0.38318724840000001</v>
      </c>
      <c r="M26" t="s">
        <v>106</v>
      </c>
      <c r="N26" t="s">
        <v>118</v>
      </c>
      <c r="O26" t="s">
        <v>107</v>
      </c>
      <c r="P26">
        <v>7</v>
      </c>
      <c r="Q26">
        <v>5</v>
      </c>
      <c r="R26" s="1">
        <v>0.20903895</v>
      </c>
      <c r="S26" s="1">
        <v>9.2077210000000007E-2</v>
      </c>
      <c r="T26" s="1">
        <f t="shared" si="5"/>
        <v>2.8567618399999994E-2</v>
      </c>
      <c r="U26" s="1">
        <f t="shared" si="6"/>
        <v>0.38951028160000001</v>
      </c>
      <c r="V26">
        <v>0</v>
      </c>
      <c r="W26" t="s">
        <v>107</v>
      </c>
      <c r="X26" t="s">
        <v>106</v>
      </c>
      <c r="Y26" t="s">
        <v>145</v>
      </c>
    </row>
    <row r="27" spans="1:25" x14ac:dyDescent="0.2">
      <c r="A27" t="s">
        <v>52</v>
      </c>
      <c r="B27" t="s">
        <v>107</v>
      </c>
      <c r="C27" t="s">
        <v>107</v>
      </c>
      <c r="D27" t="s">
        <v>118</v>
      </c>
      <c r="E27" s="1">
        <v>0.35156311000000001</v>
      </c>
      <c r="F27" s="1">
        <v>-0.16530602999999999</v>
      </c>
      <c r="G27" s="1">
        <v>0.94839711100000001</v>
      </c>
      <c r="H27" s="1">
        <f t="shared" si="0"/>
        <v>1</v>
      </c>
      <c r="I27" s="1">
        <f t="shared" si="1"/>
        <v>0</v>
      </c>
      <c r="J27" s="1">
        <f t="shared" si="2"/>
        <v>0</v>
      </c>
      <c r="K27" s="1">
        <f t="shared" si="3"/>
        <v>-0.26765643360000002</v>
      </c>
      <c r="L27" s="1">
        <f t="shared" si="4"/>
        <v>-0.26765643360000002</v>
      </c>
      <c r="M27" t="s">
        <v>107</v>
      </c>
      <c r="N27" t="s">
        <v>118</v>
      </c>
      <c r="O27" t="s">
        <v>107</v>
      </c>
      <c r="P27">
        <v>7</v>
      </c>
      <c r="Q27">
        <v>6</v>
      </c>
      <c r="R27" s="1">
        <v>0.35156311000000001</v>
      </c>
      <c r="S27" s="1">
        <v>0.12714934</v>
      </c>
      <c r="T27" s="1">
        <f t="shared" si="5"/>
        <v>0.10235040360000003</v>
      </c>
      <c r="U27" s="1">
        <f t="shared" si="6"/>
        <v>0.6007758164</v>
      </c>
      <c r="V27">
        <v>1</v>
      </c>
      <c r="W27" t="s">
        <v>107</v>
      </c>
      <c r="X27" t="s">
        <v>107</v>
      </c>
      <c r="Y27" t="s">
        <v>145</v>
      </c>
    </row>
    <row r="28" spans="1:25" x14ac:dyDescent="0.2">
      <c r="A28" t="s">
        <v>53</v>
      </c>
      <c r="B28" t="s">
        <v>108</v>
      </c>
      <c r="C28" t="s">
        <v>107</v>
      </c>
      <c r="D28" t="s">
        <v>118</v>
      </c>
      <c r="E28" s="1">
        <v>0.52916841000000003</v>
      </c>
      <c r="F28" s="1">
        <v>-2.5283460000000001E-2</v>
      </c>
      <c r="G28" s="1">
        <v>1.1822621209999999</v>
      </c>
      <c r="H28" s="1">
        <f t="shared" si="0"/>
        <v>1</v>
      </c>
      <c r="I28" s="1">
        <f t="shared" si="1"/>
        <v>0</v>
      </c>
      <c r="J28" s="1">
        <f t="shared" si="2"/>
        <v>0</v>
      </c>
      <c r="K28" s="1">
        <f t="shared" si="3"/>
        <v>-0.28241351320000002</v>
      </c>
      <c r="L28" s="1">
        <f t="shared" si="4"/>
        <v>-0.28241351320000002</v>
      </c>
      <c r="M28" t="s">
        <v>108</v>
      </c>
      <c r="N28" t="s">
        <v>118</v>
      </c>
      <c r="O28" t="s">
        <v>107</v>
      </c>
      <c r="P28">
        <v>7</v>
      </c>
      <c r="Q28">
        <v>5</v>
      </c>
      <c r="R28" s="1">
        <v>0.52916841000000003</v>
      </c>
      <c r="S28" s="1">
        <v>0.13879507999999999</v>
      </c>
      <c r="T28" s="1">
        <f t="shared" si="5"/>
        <v>0.25713005320000004</v>
      </c>
      <c r="U28" s="1">
        <f t="shared" si="6"/>
        <v>0.80120676680000003</v>
      </c>
      <c r="V28">
        <v>0</v>
      </c>
      <c r="W28" t="s">
        <v>107</v>
      </c>
      <c r="X28" t="s">
        <v>108</v>
      </c>
      <c r="Y28" t="s">
        <v>145</v>
      </c>
    </row>
    <row r="29" spans="1:25" x14ac:dyDescent="0.2">
      <c r="A29" t="s">
        <v>54</v>
      </c>
      <c r="B29" t="s">
        <v>106</v>
      </c>
      <c r="C29" t="s">
        <v>107</v>
      </c>
      <c r="D29" t="s">
        <v>119</v>
      </c>
      <c r="E29" s="1">
        <v>0.53337851000000003</v>
      </c>
      <c r="F29" s="1">
        <v>-2.3467470000000001E-2</v>
      </c>
      <c r="G29" s="1">
        <v>1.1881430589999999</v>
      </c>
      <c r="H29" s="1">
        <f t="shared" si="0"/>
        <v>1</v>
      </c>
      <c r="I29" s="1">
        <f t="shared" si="1"/>
        <v>1</v>
      </c>
      <c r="J29" s="1">
        <f t="shared" si="2"/>
        <v>0</v>
      </c>
      <c r="K29" s="1">
        <f t="shared" si="3"/>
        <v>8.1904770399999924E-2</v>
      </c>
      <c r="L29" s="1">
        <f t="shared" si="4"/>
        <v>8.1904770399999924E-2</v>
      </c>
      <c r="M29" t="s">
        <v>106</v>
      </c>
      <c r="N29" t="s">
        <v>119</v>
      </c>
      <c r="O29" t="s">
        <v>107</v>
      </c>
      <c r="P29">
        <v>7</v>
      </c>
      <c r="Q29">
        <v>5</v>
      </c>
      <c r="R29" s="1">
        <v>0.53337851000000003</v>
      </c>
      <c r="S29" s="1">
        <v>0.32589323999999997</v>
      </c>
      <c r="T29" s="1">
        <f t="shared" si="5"/>
        <v>-0.10537224039999993</v>
      </c>
      <c r="U29" s="1">
        <f t="shared" si="6"/>
        <v>1.1721292604</v>
      </c>
      <c r="V29">
        <v>0</v>
      </c>
      <c r="W29" t="s">
        <v>107</v>
      </c>
      <c r="X29" t="s">
        <v>106</v>
      </c>
      <c r="Y29" t="s">
        <v>145</v>
      </c>
    </row>
    <row r="30" spans="1:25" x14ac:dyDescent="0.2">
      <c r="A30" t="s">
        <v>55</v>
      </c>
      <c r="B30" t="s">
        <v>107</v>
      </c>
      <c r="C30" t="s">
        <v>107</v>
      </c>
      <c r="D30" t="s">
        <v>119</v>
      </c>
      <c r="E30" s="1">
        <v>0.18840335999999999</v>
      </c>
      <c r="F30" s="1">
        <v>-0.29814126000000002</v>
      </c>
      <c r="G30" s="1">
        <v>0.74190346600000001</v>
      </c>
      <c r="H30" s="1">
        <f t="shared" si="0"/>
        <v>1</v>
      </c>
      <c r="I30" s="1">
        <f t="shared" si="1"/>
        <v>1</v>
      </c>
      <c r="J30" s="1">
        <f t="shared" si="2"/>
        <v>0</v>
      </c>
      <c r="K30" s="1">
        <f t="shared" si="3"/>
        <v>-0.20239955880000002</v>
      </c>
      <c r="L30" s="1">
        <f t="shared" si="4"/>
        <v>-0.20239955880000002</v>
      </c>
      <c r="M30" t="s">
        <v>107</v>
      </c>
      <c r="N30" t="s">
        <v>119</v>
      </c>
      <c r="O30" t="s">
        <v>107</v>
      </c>
      <c r="P30">
        <v>7</v>
      </c>
      <c r="Q30">
        <v>7</v>
      </c>
      <c r="R30" s="1">
        <v>0.18840335999999999</v>
      </c>
      <c r="S30" s="1">
        <v>0.14497197000000001</v>
      </c>
      <c r="T30" s="1">
        <f t="shared" si="5"/>
        <v>-9.5741701200000001E-2</v>
      </c>
      <c r="U30" s="1">
        <f t="shared" si="6"/>
        <v>0.47254842119999996</v>
      </c>
      <c r="V30">
        <v>1</v>
      </c>
      <c r="W30" t="s">
        <v>107</v>
      </c>
      <c r="X30" t="s">
        <v>107</v>
      </c>
      <c r="Y30" t="s">
        <v>145</v>
      </c>
    </row>
    <row r="31" spans="1:25" x14ac:dyDescent="0.2">
      <c r="A31" t="s">
        <v>56</v>
      </c>
      <c r="B31" t="s">
        <v>108</v>
      </c>
      <c r="C31" t="s">
        <v>107</v>
      </c>
      <c r="D31" t="s">
        <v>119</v>
      </c>
      <c r="E31" s="1">
        <v>0.10343761</v>
      </c>
      <c r="F31" s="1">
        <v>-0.51686597000000001</v>
      </c>
      <c r="G31" s="1">
        <v>0.84538475599999996</v>
      </c>
      <c r="H31" s="1">
        <f t="shared" si="0"/>
        <v>1</v>
      </c>
      <c r="I31" s="1">
        <f t="shared" si="1"/>
        <v>1</v>
      </c>
      <c r="J31" s="1">
        <f t="shared" si="2"/>
        <v>0</v>
      </c>
      <c r="K31" s="1">
        <f t="shared" si="3"/>
        <v>-6.2415648000000046E-2</v>
      </c>
      <c r="L31" s="1">
        <f t="shared" si="4"/>
        <v>-6.2415648000000046E-2</v>
      </c>
      <c r="M31" t="s">
        <v>108</v>
      </c>
      <c r="N31" t="s">
        <v>119</v>
      </c>
      <c r="O31" t="s">
        <v>107</v>
      </c>
      <c r="P31">
        <v>7</v>
      </c>
      <c r="Q31">
        <v>4</v>
      </c>
      <c r="R31" s="1">
        <v>0.10343761</v>
      </c>
      <c r="S31" s="1">
        <v>0.28463670000000002</v>
      </c>
      <c r="T31" s="1">
        <f t="shared" si="5"/>
        <v>-0.45445032199999996</v>
      </c>
      <c r="U31" s="1">
        <f t="shared" si="6"/>
        <v>0.66132554199999993</v>
      </c>
      <c r="V31">
        <v>0</v>
      </c>
      <c r="W31" t="s">
        <v>107</v>
      </c>
      <c r="X31" t="s">
        <v>108</v>
      </c>
      <c r="Y31" t="s">
        <v>145</v>
      </c>
    </row>
    <row r="32" spans="1:25" x14ac:dyDescent="0.2">
      <c r="A32" t="s">
        <v>57</v>
      </c>
      <c r="B32" t="s">
        <v>106</v>
      </c>
      <c r="C32" t="s">
        <v>108</v>
      </c>
      <c r="D32" t="s">
        <v>120</v>
      </c>
      <c r="E32" s="1">
        <v>0.34257033999999997</v>
      </c>
      <c r="F32" s="1">
        <v>7.3218400000000003E-2</v>
      </c>
      <c r="G32" s="1">
        <v>0.62367752099999996</v>
      </c>
      <c r="H32" s="1">
        <f t="shared" si="0"/>
        <v>0</v>
      </c>
      <c r="I32" s="1">
        <f t="shared" si="1"/>
        <v>0</v>
      </c>
      <c r="J32" s="1">
        <f t="shared" si="2"/>
        <v>0</v>
      </c>
      <c r="K32" s="1">
        <f t="shared" si="3"/>
        <v>-2.1638163199999991E-2</v>
      </c>
      <c r="L32" s="1">
        <f t="shared" si="4"/>
        <v>-2.1638163199999991E-2</v>
      </c>
      <c r="M32" t="s">
        <v>106</v>
      </c>
      <c r="N32" t="s">
        <v>120</v>
      </c>
      <c r="O32" t="s">
        <v>108</v>
      </c>
      <c r="P32">
        <v>7</v>
      </c>
      <c r="Q32">
        <v>30</v>
      </c>
      <c r="R32" s="1">
        <v>0.34257033999999997</v>
      </c>
      <c r="S32" s="1">
        <v>0.12638458</v>
      </c>
      <c r="T32" s="1">
        <f t="shared" si="5"/>
        <v>9.4856563199999994E-2</v>
      </c>
      <c r="U32" s="1">
        <f t="shared" si="6"/>
        <v>0.59028411679999993</v>
      </c>
      <c r="V32">
        <v>0</v>
      </c>
      <c r="W32" t="s">
        <v>108</v>
      </c>
      <c r="X32" t="s">
        <v>106</v>
      </c>
      <c r="Y32" t="s">
        <v>145</v>
      </c>
    </row>
    <row r="33" spans="1:25" x14ac:dyDescent="0.2">
      <c r="A33" t="s">
        <v>58</v>
      </c>
      <c r="B33" t="s">
        <v>107</v>
      </c>
      <c r="C33" t="s">
        <v>108</v>
      </c>
      <c r="D33" t="s">
        <v>120</v>
      </c>
      <c r="E33" s="1">
        <v>0.35171773000000001</v>
      </c>
      <c r="F33" s="1">
        <v>7.9542089999999996E-2</v>
      </c>
      <c r="G33" s="1">
        <v>0.63627744600000002</v>
      </c>
      <c r="H33" s="1">
        <f t="shared" si="0"/>
        <v>0</v>
      </c>
      <c r="I33" s="1">
        <f t="shared" si="1"/>
        <v>0</v>
      </c>
      <c r="J33" s="1">
        <f t="shared" si="2"/>
        <v>0</v>
      </c>
      <c r="K33" s="1">
        <f t="shared" si="3"/>
        <v>-4.3072612000000024E-2</v>
      </c>
      <c r="L33" s="1">
        <f t="shared" si="4"/>
        <v>-4.3072612000000024E-2</v>
      </c>
      <c r="M33" t="s">
        <v>107</v>
      </c>
      <c r="N33" t="s">
        <v>120</v>
      </c>
      <c r="O33" t="s">
        <v>108</v>
      </c>
      <c r="P33">
        <v>7</v>
      </c>
      <c r="Q33">
        <v>29</v>
      </c>
      <c r="R33" s="1">
        <v>0.35171773000000001</v>
      </c>
      <c r="S33" s="1">
        <v>0.1168893</v>
      </c>
      <c r="T33" s="1">
        <f t="shared" si="5"/>
        <v>0.12261470200000002</v>
      </c>
      <c r="U33" s="1">
        <f t="shared" si="6"/>
        <v>0.58082075799999999</v>
      </c>
      <c r="V33">
        <v>0</v>
      </c>
      <c r="W33" t="s">
        <v>108</v>
      </c>
      <c r="X33" t="s">
        <v>107</v>
      </c>
      <c r="Y33" t="s">
        <v>145</v>
      </c>
    </row>
    <row r="34" spans="1:25" x14ac:dyDescent="0.2">
      <c r="A34" t="s">
        <v>59</v>
      </c>
      <c r="B34" t="s">
        <v>108</v>
      </c>
      <c r="C34" t="s">
        <v>108</v>
      </c>
      <c r="D34" t="s">
        <v>120</v>
      </c>
      <c r="E34" s="1">
        <v>0.33051044000000002</v>
      </c>
      <c r="F34" s="1">
        <v>6.8467440000000004E-2</v>
      </c>
      <c r="G34" s="1">
        <v>0.60335386999999996</v>
      </c>
      <c r="H34" s="1">
        <f t="shared" si="0"/>
        <v>0</v>
      </c>
      <c r="I34" s="1">
        <f t="shared" si="1"/>
        <v>0</v>
      </c>
      <c r="J34" s="1">
        <f t="shared" si="2"/>
        <v>0</v>
      </c>
      <c r="K34" s="1">
        <f t="shared" si="3"/>
        <v>-0.1008874684</v>
      </c>
      <c r="L34" s="1">
        <f t="shared" si="4"/>
        <v>-0.1008874684</v>
      </c>
      <c r="M34" t="s">
        <v>108</v>
      </c>
      <c r="N34" t="s">
        <v>120</v>
      </c>
      <c r="O34" t="s">
        <v>108</v>
      </c>
      <c r="P34">
        <v>7</v>
      </c>
      <c r="Q34">
        <v>32</v>
      </c>
      <c r="R34" s="1">
        <v>0.33051044000000002</v>
      </c>
      <c r="S34" s="1">
        <v>8.2222210000000004E-2</v>
      </c>
      <c r="T34" s="1">
        <f t="shared" si="5"/>
        <v>0.1693549084</v>
      </c>
      <c r="U34" s="1">
        <f t="shared" si="6"/>
        <v>0.49166597160000003</v>
      </c>
      <c r="V34">
        <v>1</v>
      </c>
      <c r="W34" t="s">
        <v>108</v>
      </c>
      <c r="X34" t="s">
        <v>108</v>
      </c>
      <c r="Y34" t="s">
        <v>145</v>
      </c>
    </row>
    <row r="35" spans="1:25" x14ac:dyDescent="0.2">
      <c r="A35" t="s">
        <v>60</v>
      </c>
      <c r="B35" t="s">
        <v>106</v>
      </c>
      <c r="C35" t="s">
        <v>108</v>
      </c>
      <c r="D35" t="s">
        <v>121</v>
      </c>
      <c r="E35" s="1">
        <v>0.35574080000000002</v>
      </c>
      <c r="F35" s="1">
        <v>-0.16196443999999999</v>
      </c>
      <c r="G35" s="1">
        <v>0.95317833799999996</v>
      </c>
      <c r="H35" s="1">
        <f t="shared" si="0"/>
        <v>1</v>
      </c>
      <c r="I35" s="1">
        <f t="shared" si="1"/>
        <v>0</v>
      </c>
      <c r="J35" s="1">
        <f t="shared" si="2"/>
        <v>0</v>
      </c>
      <c r="K35" s="1">
        <f t="shared" si="3"/>
        <v>-0.17276068480000001</v>
      </c>
      <c r="L35" s="1">
        <f t="shared" si="4"/>
        <v>-0.17276068480000001</v>
      </c>
      <c r="M35" t="s">
        <v>106</v>
      </c>
      <c r="N35" t="s">
        <v>121</v>
      </c>
      <c r="O35" t="s">
        <v>108</v>
      </c>
      <c r="P35">
        <v>7</v>
      </c>
      <c r="Q35">
        <v>6</v>
      </c>
      <c r="R35" s="1">
        <v>0.35574080000000002</v>
      </c>
      <c r="S35" s="1">
        <v>0.17599212</v>
      </c>
      <c r="T35" s="1">
        <f t="shared" si="5"/>
        <v>1.0796244800000021E-2</v>
      </c>
      <c r="U35" s="1">
        <f t="shared" si="6"/>
        <v>0.70068535520000008</v>
      </c>
      <c r="V35">
        <v>0</v>
      </c>
      <c r="W35" t="s">
        <v>108</v>
      </c>
      <c r="X35" t="s">
        <v>106</v>
      </c>
      <c r="Y35" t="s">
        <v>145</v>
      </c>
    </row>
    <row r="36" spans="1:25" x14ac:dyDescent="0.2">
      <c r="A36" t="s">
        <v>61</v>
      </c>
      <c r="B36" t="s">
        <v>107</v>
      </c>
      <c r="C36" t="s">
        <v>108</v>
      </c>
      <c r="D36" t="s">
        <v>121</v>
      </c>
      <c r="E36" s="1">
        <v>-0.16525952999999999</v>
      </c>
      <c r="F36" s="1">
        <v>-0.69437758999999999</v>
      </c>
      <c r="G36" s="1">
        <v>0.44034172100000002</v>
      </c>
      <c r="H36" s="1">
        <f t="shared" si="0"/>
        <v>1</v>
      </c>
      <c r="I36" s="1">
        <f t="shared" si="1"/>
        <v>1</v>
      </c>
      <c r="J36" s="1">
        <f t="shared" si="2"/>
        <v>0</v>
      </c>
      <c r="K36" s="1">
        <f t="shared" si="3"/>
        <v>8.632176359999999E-2</v>
      </c>
      <c r="L36" s="1">
        <f t="shared" si="4"/>
        <v>8.632176359999999E-2</v>
      </c>
      <c r="M36" t="s">
        <v>107</v>
      </c>
      <c r="N36" t="s">
        <v>121</v>
      </c>
      <c r="O36" t="s">
        <v>108</v>
      </c>
      <c r="P36">
        <v>7</v>
      </c>
      <c r="Q36">
        <v>6</v>
      </c>
      <c r="R36" s="1">
        <v>-0.16525952999999999</v>
      </c>
      <c r="S36" s="1">
        <v>0.31399990999999999</v>
      </c>
      <c r="T36" s="1">
        <f t="shared" si="5"/>
        <v>-0.78069935359999998</v>
      </c>
      <c r="U36" s="1">
        <f t="shared" si="6"/>
        <v>0.45018029359999995</v>
      </c>
      <c r="V36">
        <v>0</v>
      </c>
      <c r="W36" t="s">
        <v>108</v>
      </c>
      <c r="X36" t="s">
        <v>107</v>
      </c>
      <c r="Y36" t="s">
        <v>145</v>
      </c>
    </row>
    <row r="37" spans="1:25" x14ac:dyDescent="0.2">
      <c r="A37" t="s">
        <v>62</v>
      </c>
      <c r="B37" t="s">
        <v>108</v>
      </c>
      <c r="C37" t="s">
        <v>108</v>
      </c>
      <c r="D37" t="s">
        <v>121</v>
      </c>
      <c r="E37" s="1">
        <v>9.0227370000000001E-2</v>
      </c>
      <c r="F37" s="1">
        <v>-0.42989762999999998</v>
      </c>
      <c r="G37" s="1">
        <v>0.68939487600000005</v>
      </c>
      <c r="H37" s="1">
        <f t="shared" si="0"/>
        <v>1</v>
      </c>
      <c r="I37" s="1">
        <f t="shared" si="1"/>
        <v>1</v>
      </c>
      <c r="J37" s="1">
        <f t="shared" si="2"/>
        <v>0</v>
      </c>
      <c r="K37" s="1">
        <f t="shared" si="3"/>
        <v>-0.16942772720000004</v>
      </c>
      <c r="L37" s="1">
        <f t="shared" si="4"/>
        <v>-0.16942772720000004</v>
      </c>
      <c r="M37" t="s">
        <v>108</v>
      </c>
      <c r="N37" t="s">
        <v>121</v>
      </c>
      <c r="O37" t="s">
        <v>108</v>
      </c>
      <c r="P37">
        <v>7</v>
      </c>
      <c r="Q37">
        <v>6</v>
      </c>
      <c r="R37" s="1">
        <v>9.0227370000000001E-2</v>
      </c>
      <c r="S37" s="1">
        <v>0.17892717999999999</v>
      </c>
      <c r="T37" s="1">
        <f t="shared" si="5"/>
        <v>-0.26046990279999993</v>
      </c>
      <c r="U37" s="1">
        <f t="shared" si="6"/>
        <v>0.44092464279999999</v>
      </c>
      <c r="V37">
        <v>1</v>
      </c>
      <c r="W37" t="s">
        <v>108</v>
      </c>
      <c r="X37" t="s">
        <v>108</v>
      </c>
      <c r="Y37" t="s">
        <v>145</v>
      </c>
    </row>
    <row r="38" spans="1:25" x14ac:dyDescent="0.2">
      <c r="A38" t="s">
        <v>63</v>
      </c>
      <c r="B38" t="s">
        <v>106</v>
      </c>
      <c r="C38" t="s">
        <v>108</v>
      </c>
      <c r="D38" t="s">
        <v>122</v>
      </c>
      <c r="E38" s="1">
        <v>0.57925811000000005</v>
      </c>
      <c r="F38" s="1">
        <v>2.3212409999999999E-2</v>
      </c>
      <c r="G38" s="1">
        <v>1.2334662219999999</v>
      </c>
      <c r="H38" s="1">
        <f t="shared" si="0"/>
        <v>0</v>
      </c>
      <c r="I38" s="1">
        <f t="shared" si="1"/>
        <v>0</v>
      </c>
      <c r="J38" s="1">
        <f t="shared" si="2"/>
        <v>0</v>
      </c>
      <c r="K38" s="1">
        <f t="shared" si="3"/>
        <v>-2.5009826800000041E-2</v>
      </c>
      <c r="L38" s="1">
        <f t="shared" si="4"/>
        <v>-2.5009826800000041E-2</v>
      </c>
      <c r="M38" t="s">
        <v>106</v>
      </c>
      <c r="N38" t="s">
        <v>122</v>
      </c>
      <c r="O38" t="s">
        <v>108</v>
      </c>
      <c r="P38">
        <v>7</v>
      </c>
      <c r="Q38">
        <v>5</v>
      </c>
      <c r="R38" s="1">
        <v>0.57925811000000005</v>
      </c>
      <c r="S38" s="1">
        <v>0.27093666999999999</v>
      </c>
      <c r="T38" s="1">
        <f t="shared" si="5"/>
        <v>4.822223680000004E-2</v>
      </c>
      <c r="U38" s="1">
        <f t="shared" si="6"/>
        <v>1.1102939832000001</v>
      </c>
      <c r="V38">
        <v>0</v>
      </c>
      <c r="W38" t="s">
        <v>108</v>
      </c>
      <c r="X38" t="s">
        <v>106</v>
      </c>
      <c r="Y38" t="s">
        <v>145</v>
      </c>
    </row>
    <row r="39" spans="1:25" x14ac:dyDescent="0.2">
      <c r="A39" t="s">
        <v>64</v>
      </c>
      <c r="B39" t="s">
        <v>107</v>
      </c>
      <c r="C39" t="s">
        <v>108</v>
      </c>
      <c r="D39" t="s">
        <v>122</v>
      </c>
      <c r="E39" s="1">
        <v>0.17013801000000001</v>
      </c>
      <c r="F39" s="1">
        <v>-0.39329758999999997</v>
      </c>
      <c r="G39" s="1">
        <v>0.82946898999999996</v>
      </c>
      <c r="H39" s="1">
        <f t="shared" si="0"/>
        <v>1</v>
      </c>
      <c r="I39" s="1">
        <f t="shared" si="1"/>
        <v>1</v>
      </c>
      <c r="J39" s="1">
        <f t="shared" si="2"/>
        <v>0</v>
      </c>
      <c r="K39" s="1">
        <f t="shared" si="3"/>
        <v>-0.12242656439999999</v>
      </c>
      <c r="L39" s="1">
        <f t="shared" si="4"/>
        <v>-0.12242656439999999</v>
      </c>
      <c r="M39" t="s">
        <v>107</v>
      </c>
      <c r="N39" t="s">
        <v>122</v>
      </c>
      <c r="O39" t="s">
        <v>108</v>
      </c>
      <c r="P39">
        <v>7</v>
      </c>
      <c r="Q39">
        <v>5</v>
      </c>
      <c r="R39" s="1">
        <v>0.17013801000000001</v>
      </c>
      <c r="S39" s="1">
        <v>0.22500460999999999</v>
      </c>
      <c r="T39" s="1">
        <f t="shared" si="5"/>
        <v>-0.27087102559999998</v>
      </c>
      <c r="U39" s="1">
        <f t="shared" si="6"/>
        <v>0.61114704559999999</v>
      </c>
      <c r="V39">
        <v>0</v>
      </c>
      <c r="W39" t="s">
        <v>108</v>
      </c>
      <c r="X39" t="s">
        <v>107</v>
      </c>
      <c r="Y39" t="s">
        <v>145</v>
      </c>
    </row>
    <row r="40" spans="1:25" x14ac:dyDescent="0.2">
      <c r="A40" t="s">
        <v>65</v>
      </c>
      <c r="B40" t="s">
        <v>108</v>
      </c>
      <c r="C40" t="s">
        <v>108</v>
      </c>
      <c r="D40" t="s">
        <v>122</v>
      </c>
      <c r="E40" s="1">
        <v>0.13335674</v>
      </c>
      <c r="F40" s="1">
        <v>-0.35237020000000002</v>
      </c>
      <c r="G40" s="1">
        <v>0.68624806199999999</v>
      </c>
      <c r="H40" s="1">
        <f t="shared" si="0"/>
        <v>1</v>
      </c>
      <c r="I40" s="1">
        <f t="shared" si="1"/>
        <v>1</v>
      </c>
      <c r="J40" s="1">
        <f t="shared" si="2"/>
        <v>0</v>
      </c>
      <c r="K40" s="1">
        <f t="shared" si="3"/>
        <v>-0.15478928960000002</v>
      </c>
      <c r="L40" s="1">
        <f t="shared" si="4"/>
        <v>-0.15478928960000002</v>
      </c>
      <c r="M40" t="s">
        <v>108</v>
      </c>
      <c r="N40" t="s">
        <v>122</v>
      </c>
      <c r="O40" t="s">
        <v>108</v>
      </c>
      <c r="P40">
        <v>7</v>
      </c>
      <c r="Q40">
        <v>7</v>
      </c>
      <c r="R40" s="1">
        <v>0.13335674</v>
      </c>
      <c r="S40" s="1">
        <v>0.16884573999999999</v>
      </c>
      <c r="T40" s="1">
        <f t="shared" si="5"/>
        <v>-0.1975809104</v>
      </c>
      <c r="U40" s="1">
        <f t="shared" si="6"/>
        <v>0.46429439039999998</v>
      </c>
      <c r="V40">
        <v>1</v>
      </c>
      <c r="W40" t="s">
        <v>108</v>
      </c>
      <c r="X40" t="s">
        <v>108</v>
      </c>
      <c r="Y40" t="s">
        <v>145</v>
      </c>
    </row>
    <row r="41" spans="1:25" x14ac:dyDescent="0.2">
      <c r="A41" t="s">
        <v>66</v>
      </c>
      <c r="B41" t="s">
        <v>106</v>
      </c>
      <c r="C41" t="s">
        <v>108</v>
      </c>
      <c r="D41" t="s">
        <v>123</v>
      </c>
      <c r="E41" s="1">
        <v>0.72972691999999995</v>
      </c>
      <c r="F41" s="1">
        <v>0.41263773999999998</v>
      </c>
      <c r="G41" s="1">
        <v>1.0687568590000001</v>
      </c>
      <c r="H41" s="1">
        <f t="shared" si="0"/>
        <v>0</v>
      </c>
      <c r="I41" s="1">
        <f t="shared" si="1"/>
        <v>0</v>
      </c>
      <c r="J41" s="1">
        <f t="shared" si="2"/>
        <v>0</v>
      </c>
      <c r="K41" s="1">
        <f t="shared" si="3"/>
        <v>-0.13130499399999995</v>
      </c>
      <c r="L41" s="1">
        <f t="shared" si="4"/>
        <v>-0.13130499399999995</v>
      </c>
      <c r="M41" t="s">
        <v>106</v>
      </c>
      <c r="N41" t="s">
        <v>123</v>
      </c>
      <c r="O41" t="s">
        <v>108</v>
      </c>
      <c r="P41">
        <v>7</v>
      </c>
      <c r="Q41">
        <v>19</v>
      </c>
      <c r="R41" s="1">
        <v>0.72972691999999995</v>
      </c>
      <c r="S41" s="1">
        <v>9.4787850000000007E-2</v>
      </c>
      <c r="T41" s="1">
        <f t="shared" si="5"/>
        <v>0.54394273399999993</v>
      </c>
      <c r="U41" s="1">
        <f t="shared" si="6"/>
        <v>0.91551110599999996</v>
      </c>
      <c r="V41">
        <v>0</v>
      </c>
      <c r="W41" t="s">
        <v>108</v>
      </c>
      <c r="X41" t="s">
        <v>106</v>
      </c>
      <c r="Y41" t="s">
        <v>145</v>
      </c>
    </row>
    <row r="42" spans="1:25" x14ac:dyDescent="0.2">
      <c r="A42" t="s">
        <v>67</v>
      </c>
      <c r="B42" t="s">
        <v>107</v>
      </c>
      <c r="C42" t="s">
        <v>108</v>
      </c>
      <c r="D42" t="s">
        <v>123</v>
      </c>
      <c r="E42" s="1">
        <v>0.36284191999999998</v>
      </c>
      <c r="F42" s="1">
        <v>2.9051879999999999E-2</v>
      </c>
      <c r="G42" s="1">
        <v>0.72139730000000002</v>
      </c>
      <c r="H42" s="1">
        <f t="shared" si="0"/>
        <v>0</v>
      </c>
      <c r="I42" s="1">
        <f t="shared" si="1"/>
        <v>0</v>
      </c>
      <c r="J42" s="1">
        <f t="shared" si="2"/>
        <v>0</v>
      </c>
      <c r="K42" s="1">
        <f t="shared" si="3"/>
        <v>-1.7637590800000023E-2</v>
      </c>
      <c r="L42" s="1">
        <f t="shared" si="4"/>
        <v>-1.7637590800000023E-2</v>
      </c>
      <c r="M42" t="s">
        <v>107</v>
      </c>
      <c r="N42" t="s">
        <v>123</v>
      </c>
      <c r="O42" t="s">
        <v>108</v>
      </c>
      <c r="P42">
        <v>7</v>
      </c>
      <c r="Q42">
        <v>17</v>
      </c>
      <c r="R42" s="1">
        <v>0.36284191999999998</v>
      </c>
      <c r="S42" s="1">
        <v>0.16130227</v>
      </c>
      <c r="T42" s="1">
        <f t="shared" si="5"/>
        <v>4.6689470800000021E-2</v>
      </c>
      <c r="U42" s="1">
        <f t="shared" si="6"/>
        <v>0.6789943692</v>
      </c>
      <c r="V42">
        <v>0</v>
      </c>
      <c r="W42" t="s">
        <v>108</v>
      </c>
      <c r="X42" t="s">
        <v>107</v>
      </c>
      <c r="Y42" t="s">
        <v>145</v>
      </c>
    </row>
    <row r="43" spans="1:25" x14ac:dyDescent="0.2">
      <c r="A43" t="s">
        <v>68</v>
      </c>
      <c r="B43" t="s">
        <v>108</v>
      </c>
      <c r="C43" t="s">
        <v>108</v>
      </c>
      <c r="D43" t="s">
        <v>123</v>
      </c>
      <c r="E43" s="1">
        <v>0.58063315999999998</v>
      </c>
      <c r="F43" s="1">
        <v>0.25696581000000002</v>
      </c>
      <c r="G43" s="1">
        <v>0.92778029799999995</v>
      </c>
      <c r="H43" s="1">
        <f t="shared" si="0"/>
        <v>0</v>
      </c>
      <c r="I43" s="1">
        <f t="shared" si="1"/>
        <v>0</v>
      </c>
      <c r="J43" s="1">
        <f t="shared" si="2"/>
        <v>0</v>
      </c>
      <c r="K43" s="1">
        <f t="shared" si="3"/>
        <v>-6.3084840400000008E-2</v>
      </c>
      <c r="L43" s="1">
        <f t="shared" si="4"/>
        <v>-6.3084840400000008E-2</v>
      </c>
      <c r="M43" t="s">
        <v>108</v>
      </c>
      <c r="N43" t="s">
        <v>123</v>
      </c>
      <c r="O43" t="s">
        <v>108</v>
      </c>
      <c r="P43">
        <v>7</v>
      </c>
      <c r="Q43">
        <v>18</v>
      </c>
      <c r="R43" s="1">
        <v>0.58063315999999998</v>
      </c>
      <c r="S43" s="1">
        <v>0.13295025999999999</v>
      </c>
      <c r="T43" s="1">
        <f t="shared" si="5"/>
        <v>0.32005065040000003</v>
      </c>
      <c r="U43" s="1">
        <f t="shared" si="6"/>
        <v>0.84121566959999994</v>
      </c>
      <c r="V43">
        <v>1</v>
      </c>
      <c r="W43" t="s">
        <v>108</v>
      </c>
      <c r="X43" t="s">
        <v>108</v>
      </c>
      <c r="Y43" t="s">
        <v>145</v>
      </c>
    </row>
    <row r="44" spans="1:25" x14ac:dyDescent="0.2">
      <c r="A44" t="s">
        <v>69</v>
      </c>
      <c r="B44" t="s">
        <v>106</v>
      </c>
      <c r="C44" t="s">
        <v>108</v>
      </c>
      <c r="D44" t="s">
        <v>124</v>
      </c>
      <c r="E44" s="1">
        <v>0.30788478000000002</v>
      </c>
      <c r="F44" s="1">
        <v>-0.81772818999999997</v>
      </c>
      <c r="G44" s="1">
        <v>1.95207997</v>
      </c>
      <c r="H44" s="1">
        <f t="shared" si="0"/>
        <v>1</v>
      </c>
      <c r="I44" s="1" t="s">
        <v>147</v>
      </c>
      <c r="J44" s="1">
        <f t="shared" si="2"/>
        <v>0</v>
      </c>
      <c r="K44" s="1" t="e">
        <f t="shared" si="3"/>
        <v>#VALUE!</v>
      </c>
      <c r="L44" s="1" t="e">
        <f t="shared" si="4"/>
        <v>#VALUE!</v>
      </c>
      <c r="M44" t="s">
        <v>106</v>
      </c>
      <c r="N44" t="s">
        <v>124</v>
      </c>
      <c r="O44" t="s">
        <v>108</v>
      </c>
      <c r="P44">
        <v>7</v>
      </c>
      <c r="Q44">
        <v>1</v>
      </c>
      <c r="R44" s="1">
        <v>0.30788478000000002</v>
      </c>
      <c r="S44" s="1" t="s">
        <v>147</v>
      </c>
      <c r="T44" s="1" t="e">
        <f t="shared" si="5"/>
        <v>#VALUE!</v>
      </c>
      <c r="U44" s="1" t="e">
        <f t="shared" si="6"/>
        <v>#VALUE!</v>
      </c>
      <c r="V44">
        <v>0</v>
      </c>
      <c r="W44" t="s">
        <v>108</v>
      </c>
      <c r="X44" t="s">
        <v>106</v>
      </c>
      <c r="Y44" t="s">
        <v>145</v>
      </c>
    </row>
    <row r="45" spans="1:25" x14ac:dyDescent="0.2">
      <c r="A45" t="s">
        <v>70</v>
      </c>
      <c r="B45" t="s">
        <v>107</v>
      </c>
      <c r="C45" t="s">
        <v>108</v>
      </c>
      <c r="D45" t="s">
        <v>124</v>
      </c>
      <c r="E45" s="1">
        <v>0.39971245999999999</v>
      </c>
      <c r="F45" s="1">
        <v>-0.71772550999999996</v>
      </c>
      <c r="G45" s="1">
        <v>2.040483649</v>
      </c>
      <c r="H45" s="1">
        <f t="shared" si="0"/>
        <v>1</v>
      </c>
      <c r="I45" s="1" t="s">
        <v>147</v>
      </c>
      <c r="J45" s="1">
        <f t="shared" si="2"/>
        <v>0</v>
      </c>
      <c r="K45" s="1" t="e">
        <f t="shared" si="3"/>
        <v>#VALUE!</v>
      </c>
      <c r="L45" s="1" t="e">
        <f t="shared" si="4"/>
        <v>#VALUE!</v>
      </c>
      <c r="M45" t="s">
        <v>107</v>
      </c>
      <c r="N45" t="s">
        <v>124</v>
      </c>
      <c r="O45" t="s">
        <v>108</v>
      </c>
      <c r="P45">
        <v>7</v>
      </c>
      <c r="Q45">
        <v>1</v>
      </c>
      <c r="R45" s="1">
        <v>0.39971245999999999</v>
      </c>
      <c r="S45" s="1" t="s">
        <v>147</v>
      </c>
      <c r="T45" s="1" t="e">
        <f t="shared" si="5"/>
        <v>#VALUE!</v>
      </c>
      <c r="U45" s="1" t="e">
        <f t="shared" si="6"/>
        <v>#VALUE!</v>
      </c>
      <c r="V45">
        <v>0</v>
      </c>
      <c r="W45" t="s">
        <v>108</v>
      </c>
      <c r="X45" t="s">
        <v>107</v>
      </c>
      <c r="Y45" t="s">
        <v>145</v>
      </c>
    </row>
    <row r="46" spans="1:25" x14ac:dyDescent="0.2">
      <c r="A46" t="s">
        <v>71</v>
      </c>
      <c r="B46" t="s">
        <v>108</v>
      </c>
      <c r="C46" t="s">
        <v>108</v>
      </c>
      <c r="D46" t="s">
        <v>124</v>
      </c>
      <c r="E46" s="1">
        <v>0.18650420000000001</v>
      </c>
      <c r="F46" s="1">
        <v>-0.64942692000000002</v>
      </c>
      <c r="G46" s="1">
        <v>1.274640172</v>
      </c>
      <c r="H46" s="1">
        <f t="shared" si="0"/>
        <v>1</v>
      </c>
      <c r="I46" s="1">
        <f t="shared" si="1"/>
        <v>1</v>
      </c>
      <c r="J46" s="1">
        <f t="shared" si="2"/>
        <v>0</v>
      </c>
      <c r="K46" s="1">
        <f t="shared" si="3"/>
        <v>-0.34478222680000004</v>
      </c>
      <c r="L46" s="1">
        <f t="shared" si="4"/>
        <v>-0.34478222680000004</v>
      </c>
      <c r="M46" t="s">
        <v>108</v>
      </c>
      <c r="N46" t="s">
        <v>124</v>
      </c>
      <c r="O46" t="s">
        <v>108</v>
      </c>
      <c r="P46">
        <v>7</v>
      </c>
      <c r="Q46">
        <v>2</v>
      </c>
      <c r="R46" s="1">
        <v>0.18650420000000001</v>
      </c>
      <c r="S46" s="1">
        <v>0.25058617</v>
      </c>
      <c r="T46" s="1">
        <f t="shared" si="5"/>
        <v>-0.30464469319999998</v>
      </c>
      <c r="U46" s="1">
        <f t="shared" si="6"/>
        <v>0.6776530932</v>
      </c>
      <c r="V46">
        <v>1</v>
      </c>
      <c r="W46" t="s">
        <v>108</v>
      </c>
      <c r="X46" t="s">
        <v>108</v>
      </c>
      <c r="Y46" t="s">
        <v>145</v>
      </c>
    </row>
    <row r="47" spans="1:25" x14ac:dyDescent="0.2">
      <c r="A47" t="s">
        <v>72</v>
      </c>
      <c r="B47" t="s">
        <v>106</v>
      </c>
      <c r="C47" t="s">
        <v>106</v>
      </c>
      <c r="D47" t="s">
        <v>125</v>
      </c>
      <c r="E47" s="1">
        <v>0.14767</v>
      </c>
      <c r="F47" s="1">
        <v>-0.12317382</v>
      </c>
      <c r="G47" s="1">
        <v>0.43012164400000003</v>
      </c>
      <c r="H47" s="1">
        <f t="shared" si="0"/>
        <v>1</v>
      </c>
      <c r="I47" s="1">
        <f t="shared" si="1"/>
        <v>1</v>
      </c>
      <c r="J47" s="1">
        <f t="shared" si="2"/>
        <v>0</v>
      </c>
      <c r="K47" s="1">
        <f t="shared" si="3"/>
        <v>3.7715844000000012E-2</v>
      </c>
      <c r="L47" s="1">
        <f t="shared" si="4"/>
        <v>3.7715844000000012E-2</v>
      </c>
      <c r="M47" t="s">
        <v>106</v>
      </c>
      <c r="N47" t="s">
        <v>125</v>
      </c>
      <c r="O47" t="s">
        <v>106</v>
      </c>
      <c r="P47">
        <v>29</v>
      </c>
      <c r="Q47">
        <v>30</v>
      </c>
      <c r="R47" s="1">
        <v>0.14767</v>
      </c>
      <c r="S47" s="1">
        <v>0.1574284</v>
      </c>
      <c r="T47" s="1">
        <f t="shared" si="5"/>
        <v>-0.16088966400000002</v>
      </c>
      <c r="U47" s="1">
        <f t="shared" si="6"/>
        <v>0.45622966399999998</v>
      </c>
      <c r="V47">
        <v>1</v>
      </c>
      <c r="W47" t="s">
        <v>106</v>
      </c>
      <c r="X47" t="s">
        <v>106</v>
      </c>
      <c r="Y47" t="s">
        <v>145</v>
      </c>
    </row>
    <row r="48" spans="1:25" x14ac:dyDescent="0.2">
      <c r="A48" t="s">
        <v>73</v>
      </c>
      <c r="B48" t="s">
        <v>107</v>
      </c>
      <c r="C48" t="s">
        <v>106</v>
      </c>
      <c r="D48" t="s">
        <v>125</v>
      </c>
      <c r="E48" s="1">
        <v>-0.21774071</v>
      </c>
      <c r="F48" s="1">
        <v>-0.49161649000000002</v>
      </c>
      <c r="G48" s="1">
        <v>6.7430168999999998E-2</v>
      </c>
      <c r="H48" s="1">
        <f t="shared" si="0"/>
        <v>1</v>
      </c>
      <c r="I48" s="1">
        <f t="shared" si="1"/>
        <v>1</v>
      </c>
      <c r="J48" s="1">
        <f t="shared" si="2"/>
        <v>0</v>
      </c>
      <c r="K48" s="1">
        <f t="shared" si="3"/>
        <v>-1.3562476400000023E-2</v>
      </c>
      <c r="L48" s="1">
        <f t="shared" si="4"/>
        <v>-1.3562476400000023E-2</v>
      </c>
      <c r="M48" t="s">
        <v>107</v>
      </c>
      <c r="N48" t="s">
        <v>125</v>
      </c>
      <c r="O48" t="s">
        <v>106</v>
      </c>
      <c r="P48">
        <v>29</v>
      </c>
      <c r="Q48">
        <v>30</v>
      </c>
      <c r="R48" s="1">
        <v>-0.21774071</v>
      </c>
      <c r="S48" s="1">
        <v>0.13281291000000001</v>
      </c>
      <c r="T48" s="1">
        <f t="shared" si="5"/>
        <v>-0.47805401359999999</v>
      </c>
      <c r="U48" s="1">
        <f t="shared" si="6"/>
        <v>4.2572593599999986E-2</v>
      </c>
      <c r="V48">
        <v>0</v>
      </c>
      <c r="W48" t="s">
        <v>106</v>
      </c>
      <c r="X48" t="s">
        <v>107</v>
      </c>
      <c r="Y48" t="s">
        <v>145</v>
      </c>
    </row>
    <row r="49" spans="1:25" x14ac:dyDescent="0.2">
      <c r="A49" t="s">
        <v>74</v>
      </c>
      <c r="B49" t="s">
        <v>108</v>
      </c>
      <c r="C49" t="s">
        <v>106</v>
      </c>
      <c r="D49" t="s">
        <v>125</v>
      </c>
      <c r="E49" s="1">
        <v>1.971359E-2</v>
      </c>
      <c r="F49" s="1">
        <v>-0.25069639999999999</v>
      </c>
      <c r="G49" s="1">
        <v>0.30176531499999998</v>
      </c>
      <c r="H49" s="1">
        <f t="shared" si="0"/>
        <v>1</v>
      </c>
      <c r="I49" s="1">
        <f t="shared" si="1"/>
        <v>1</v>
      </c>
      <c r="J49" s="1">
        <f t="shared" si="2"/>
        <v>0</v>
      </c>
      <c r="K49" s="1">
        <f t="shared" si="3"/>
        <v>1.8724447199999994E-2</v>
      </c>
      <c r="L49" s="1">
        <f t="shared" si="4"/>
        <v>1.8724447199999994E-2</v>
      </c>
      <c r="M49" t="s">
        <v>108</v>
      </c>
      <c r="N49" t="s">
        <v>125</v>
      </c>
      <c r="O49" t="s">
        <v>106</v>
      </c>
      <c r="P49">
        <v>29</v>
      </c>
      <c r="Q49">
        <v>30</v>
      </c>
      <c r="R49" s="1">
        <v>1.971359E-2</v>
      </c>
      <c r="S49" s="1">
        <v>0.14751756999999999</v>
      </c>
      <c r="T49" s="1">
        <f t="shared" si="5"/>
        <v>-0.26942084719999998</v>
      </c>
      <c r="U49" s="1">
        <f t="shared" si="6"/>
        <v>0.30884802719999999</v>
      </c>
      <c r="V49">
        <v>0</v>
      </c>
      <c r="W49" t="s">
        <v>106</v>
      </c>
      <c r="X49" t="s">
        <v>108</v>
      </c>
      <c r="Y49" t="s">
        <v>145</v>
      </c>
    </row>
    <row r="50" spans="1:25" x14ac:dyDescent="0.2">
      <c r="A50" t="s">
        <v>75</v>
      </c>
      <c r="B50" t="s">
        <v>106</v>
      </c>
      <c r="C50" t="s">
        <v>106</v>
      </c>
      <c r="D50" t="s">
        <v>126</v>
      </c>
      <c r="E50" s="1">
        <v>0.25038029000000001</v>
      </c>
      <c r="F50" s="1">
        <v>-1.9641909999999999E-2</v>
      </c>
      <c r="G50" s="1">
        <v>0.532091859</v>
      </c>
      <c r="H50" s="1">
        <f t="shared" si="0"/>
        <v>1</v>
      </c>
      <c r="I50" s="1">
        <f t="shared" si="1"/>
        <v>0</v>
      </c>
      <c r="J50" s="1">
        <f t="shared" si="2"/>
        <v>0</v>
      </c>
      <c r="K50" s="1">
        <f t="shared" si="3"/>
        <v>-7.2088797200000013E-2</v>
      </c>
      <c r="L50" s="1">
        <f t="shared" si="4"/>
        <v>-7.2088797200000013E-2</v>
      </c>
      <c r="M50" t="s">
        <v>106</v>
      </c>
      <c r="N50" t="s">
        <v>126</v>
      </c>
      <c r="O50" t="s">
        <v>106</v>
      </c>
      <c r="P50">
        <v>29</v>
      </c>
      <c r="Q50">
        <v>30</v>
      </c>
      <c r="R50" s="1">
        <v>0.25038029000000001</v>
      </c>
      <c r="S50" s="1">
        <v>0.10098643</v>
      </c>
      <c r="T50" s="1">
        <f t="shared" si="5"/>
        <v>5.2446887200000014E-2</v>
      </c>
      <c r="U50" s="1">
        <f t="shared" si="6"/>
        <v>0.4483136928</v>
      </c>
      <c r="V50">
        <v>1</v>
      </c>
      <c r="W50" t="s">
        <v>106</v>
      </c>
      <c r="X50" t="s">
        <v>106</v>
      </c>
      <c r="Y50" t="s">
        <v>145</v>
      </c>
    </row>
    <row r="51" spans="1:25" x14ac:dyDescent="0.2">
      <c r="A51" t="s">
        <v>76</v>
      </c>
      <c r="B51" t="s">
        <v>107</v>
      </c>
      <c r="C51" t="s">
        <v>106</v>
      </c>
      <c r="D51" t="s">
        <v>126</v>
      </c>
      <c r="E51" s="1">
        <v>-0.59200204000000001</v>
      </c>
      <c r="F51" s="1">
        <v>-0.87105790999999999</v>
      </c>
      <c r="G51" s="1">
        <v>-0.30220653600000003</v>
      </c>
      <c r="H51" s="1">
        <f t="shared" si="0"/>
        <v>0</v>
      </c>
      <c r="I51" s="1">
        <f t="shared" si="1"/>
        <v>0</v>
      </c>
      <c r="J51" s="1">
        <f t="shared" si="2"/>
        <v>0</v>
      </c>
      <c r="K51" s="1">
        <f t="shared" si="3"/>
        <v>-9.0211045999999961E-2</v>
      </c>
      <c r="L51" s="1">
        <f t="shared" si="4"/>
        <v>-9.0211045999999961E-2</v>
      </c>
      <c r="M51" t="s">
        <v>107</v>
      </c>
      <c r="N51" t="s">
        <v>126</v>
      </c>
      <c r="O51" t="s">
        <v>106</v>
      </c>
      <c r="P51">
        <v>29</v>
      </c>
      <c r="Q51">
        <v>30</v>
      </c>
      <c r="R51" s="1">
        <v>-0.59200204000000001</v>
      </c>
      <c r="S51" s="1">
        <v>9.6349400000000002E-2</v>
      </c>
      <c r="T51" s="1">
        <f t="shared" si="5"/>
        <v>-0.78084686400000003</v>
      </c>
      <c r="U51" s="1">
        <f t="shared" si="6"/>
        <v>-0.40315721599999998</v>
      </c>
      <c r="V51">
        <v>0</v>
      </c>
      <c r="W51" t="s">
        <v>106</v>
      </c>
      <c r="X51" t="s">
        <v>107</v>
      </c>
      <c r="Y51" t="s">
        <v>145</v>
      </c>
    </row>
    <row r="52" spans="1:25" x14ac:dyDescent="0.2">
      <c r="A52" t="s">
        <v>77</v>
      </c>
      <c r="B52" t="s">
        <v>108</v>
      </c>
      <c r="C52" t="s">
        <v>106</v>
      </c>
      <c r="D52" t="s">
        <v>126</v>
      </c>
      <c r="E52" s="1">
        <v>-0.1585068</v>
      </c>
      <c r="F52" s="1">
        <v>-0.43054313999999999</v>
      </c>
      <c r="G52" s="1">
        <v>0.12500691</v>
      </c>
      <c r="H52" s="1">
        <f t="shared" si="0"/>
        <v>1</v>
      </c>
      <c r="I52" s="1">
        <f t="shared" si="1"/>
        <v>1</v>
      </c>
      <c r="J52" s="1">
        <f t="shared" si="2"/>
        <v>0</v>
      </c>
      <c r="K52" s="1">
        <f t="shared" si="3"/>
        <v>-7.9269556000000019E-2</v>
      </c>
      <c r="L52" s="1">
        <f t="shared" si="4"/>
        <v>-7.9269556000000019E-2</v>
      </c>
      <c r="M52" t="s">
        <v>108</v>
      </c>
      <c r="N52" t="s">
        <v>126</v>
      </c>
      <c r="O52" t="s">
        <v>106</v>
      </c>
      <c r="P52">
        <v>29</v>
      </c>
      <c r="Q52">
        <v>30</v>
      </c>
      <c r="R52" s="1">
        <v>-0.1585068</v>
      </c>
      <c r="S52" s="1">
        <v>9.8350400000000004E-2</v>
      </c>
      <c r="T52" s="1">
        <f t="shared" si="5"/>
        <v>-0.35127358399999997</v>
      </c>
      <c r="U52" s="1">
        <f t="shared" si="6"/>
        <v>3.4259983999999993E-2</v>
      </c>
      <c r="V52">
        <v>0</v>
      </c>
      <c r="W52" t="s">
        <v>106</v>
      </c>
      <c r="X52" t="s">
        <v>108</v>
      </c>
      <c r="Y52" t="s">
        <v>145</v>
      </c>
    </row>
    <row r="53" spans="1:25" x14ac:dyDescent="0.2">
      <c r="A53" t="s">
        <v>78</v>
      </c>
      <c r="B53" t="s">
        <v>106</v>
      </c>
      <c r="C53" t="s">
        <v>106</v>
      </c>
      <c r="D53" t="s">
        <v>127</v>
      </c>
      <c r="E53" s="1">
        <v>0.35854061999999998</v>
      </c>
      <c r="F53" s="1">
        <v>8.9298749999999996E-2</v>
      </c>
      <c r="G53" s="1">
        <v>0.63954848500000006</v>
      </c>
      <c r="H53" s="1">
        <f t="shared" si="0"/>
        <v>0</v>
      </c>
      <c r="I53" s="1">
        <f t="shared" si="1"/>
        <v>0</v>
      </c>
      <c r="J53" s="1">
        <f t="shared" si="2"/>
        <v>0</v>
      </c>
      <c r="K53" s="1">
        <f t="shared" si="3"/>
        <v>-4.0059128799999996E-2</v>
      </c>
      <c r="L53" s="1">
        <f t="shared" si="4"/>
        <v>-4.0059128799999996E-2</v>
      </c>
      <c r="M53" t="s">
        <v>106</v>
      </c>
      <c r="N53" t="s">
        <v>127</v>
      </c>
      <c r="O53" t="s">
        <v>106</v>
      </c>
      <c r="P53">
        <v>29</v>
      </c>
      <c r="Q53">
        <v>30</v>
      </c>
      <c r="R53" s="1">
        <v>0.35854061999999998</v>
      </c>
      <c r="S53" s="1">
        <v>0.11692996999999999</v>
      </c>
      <c r="T53" s="1">
        <f t="shared" si="5"/>
        <v>0.12935787879999999</v>
      </c>
      <c r="U53" s="1">
        <f t="shared" si="6"/>
        <v>0.58772336119999991</v>
      </c>
      <c r="V53">
        <v>1</v>
      </c>
      <c r="W53" t="s">
        <v>106</v>
      </c>
      <c r="X53" t="s">
        <v>106</v>
      </c>
      <c r="Y53" t="s">
        <v>145</v>
      </c>
    </row>
    <row r="54" spans="1:25" x14ac:dyDescent="0.2">
      <c r="A54" t="s">
        <v>79</v>
      </c>
      <c r="B54" t="s">
        <v>107</v>
      </c>
      <c r="C54" t="s">
        <v>106</v>
      </c>
      <c r="D54" t="s">
        <v>127</v>
      </c>
      <c r="E54" s="1">
        <v>-0.20670828999999999</v>
      </c>
      <c r="F54" s="1">
        <v>-0.48045799</v>
      </c>
      <c r="G54" s="1">
        <v>7.8349611E-2</v>
      </c>
      <c r="H54" s="1">
        <f t="shared" si="0"/>
        <v>1</v>
      </c>
      <c r="I54" s="1">
        <f t="shared" si="1"/>
        <v>1</v>
      </c>
      <c r="J54" s="1">
        <f t="shared" si="2"/>
        <v>0</v>
      </c>
      <c r="K54" s="1">
        <f t="shared" si="3"/>
        <v>-2.6960435600000054E-2</v>
      </c>
      <c r="L54" s="1">
        <f t="shared" si="4"/>
        <v>-2.6960435600000054E-2</v>
      </c>
      <c r="M54" t="s">
        <v>107</v>
      </c>
      <c r="N54" t="s">
        <v>127</v>
      </c>
      <c r="O54" t="s">
        <v>106</v>
      </c>
      <c r="P54">
        <v>29</v>
      </c>
      <c r="Q54">
        <v>30</v>
      </c>
      <c r="R54" s="1">
        <v>-0.20670828999999999</v>
      </c>
      <c r="S54" s="1">
        <v>0.12591289</v>
      </c>
      <c r="T54" s="1">
        <f t="shared" si="5"/>
        <v>-0.45349755439999995</v>
      </c>
      <c r="U54" s="1">
        <f t="shared" si="6"/>
        <v>4.0080974399999997E-2</v>
      </c>
      <c r="V54">
        <v>0</v>
      </c>
      <c r="W54" t="s">
        <v>106</v>
      </c>
      <c r="X54" t="s">
        <v>107</v>
      </c>
      <c r="Y54" t="s">
        <v>145</v>
      </c>
    </row>
    <row r="55" spans="1:25" x14ac:dyDescent="0.2">
      <c r="A55" t="s">
        <v>80</v>
      </c>
      <c r="B55" t="s">
        <v>108</v>
      </c>
      <c r="C55" t="s">
        <v>106</v>
      </c>
      <c r="D55" t="s">
        <v>127</v>
      </c>
      <c r="E55" s="1">
        <v>0.21131464</v>
      </c>
      <c r="F55" s="1">
        <v>-5.7635810000000003E-2</v>
      </c>
      <c r="G55" s="1">
        <v>0.49205138900000001</v>
      </c>
      <c r="H55" s="1">
        <f t="shared" si="0"/>
        <v>1</v>
      </c>
      <c r="I55" s="1">
        <f t="shared" si="1"/>
        <v>1</v>
      </c>
      <c r="J55" s="1">
        <f t="shared" si="2"/>
        <v>0</v>
      </c>
      <c r="K55" s="1">
        <f t="shared" si="3"/>
        <v>-2.6337553600000001E-2</v>
      </c>
      <c r="L55" s="1">
        <f t="shared" si="4"/>
        <v>-2.6337553600000001E-2</v>
      </c>
      <c r="M55" t="s">
        <v>108</v>
      </c>
      <c r="N55" t="s">
        <v>127</v>
      </c>
      <c r="O55" t="s">
        <v>106</v>
      </c>
      <c r="P55">
        <v>29</v>
      </c>
      <c r="Q55">
        <v>30</v>
      </c>
      <c r="R55" s="1">
        <v>0.21131464</v>
      </c>
      <c r="S55" s="1">
        <v>0.12378209</v>
      </c>
      <c r="T55" s="1">
        <f t="shared" si="5"/>
        <v>-3.1298256400000002E-2</v>
      </c>
      <c r="U55" s="1">
        <f t="shared" si="6"/>
        <v>0.4539275364</v>
      </c>
      <c r="V55">
        <v>0</v>
      </c>
      <c r="W55" t="s">
        <v>106</v>
      </c>
      <c r="X55" t="s">
        <v>108</v>
      </c>
      <c r="Y55" t="s">
        <v>145</v>
      </c>
    </row>
    <row r="56" spans="1:25" x14ac:dyDescent="0.2">
      <c r="A56" t="s">
        <v>81</v>
      </c>
      <c r="B56" t="s">
        <v>106</v>
      </c>
      <c r="C56" t="s">
        <v>107</v>
      </c>
      <c r="D56" t="s">
        <v>128</v>
      </c>
      <c r="E56" s="1">
        <v>0.32537793999999998</v>
      </c>
      <c r="F56" s="1">
        <v>5.590556E-2</v>
      </c>
      <c r="G56" s="1">
        <v>0.60659377000000003</v>
      </c>
      <c r="H56" s="1">
        <f t="shared" si="0"/>
        <v>0</v>
      </c>
      <c r="I56" s="1">
        <f t="shared" si="1"/>
        <v>0</v>
      </c>
      <c r="J56" s="1">
        <f t="shared" si="2"/>
        <v>0</v>
      </c>
      <c r="K56" s="1">
        <f t="shared" si="3"/>
        <v>-7.2969267599999998E-2</v>
      </c>
      <c r="L56" s="1">
        <f t="shared" si="4"/>
        <v>-7.2969267599999998E-2</v>
      </c>
      <c r="M56" t="s">
        <v>106</v>
      </c>
      <c r="N56" t="s">
        <v>128</v>
      </c>
      <c r="O56" t="s">
        <v>107</v>
      </c>
      <c r="P56">
        <v>29</v>
      </c>
      <c r="Q56">
        <v>30</v>
      </c>
      <c r="R56" s="1">
        <v>0.32537793999999998</v>
      </c>
      <c r="S56" s="1">
        <v>0.10025669</v>
      </c>
      <c r="T56" s="1">
        <f t="shared" si="5"/>
        <v>0.12887482759999999</v>
      </c>
      <c r="U56" s="1">
        <f t="shared" si="6"/>
        <v>0.52188105239999993</v>
      </c>
      <c r="V56">
        <v>0</v>
      </c>
      <c r="W56" t="s">
        <v>107</v>
      </c>
      <c r="X56" t="s">
        <v>106</v>
      </c>
      <c r="Y56" t="s">
        <v>145</v>
      </c>
    </row>
    <row r="57" spans="1:25" x14ac:dyDescent="0.2">
      <c r="A57" t="s">
        <v>82</v>
      </c>
      <c r="B57" t="s">
        <v>107</v>
      </c>
      <c r="C57" t="s">
        <v>107</v>
      </c>
      <c r="D57" t="s">
        <v>128</v>
      </c>
      <c r="E57" s="1">
        <v>-0.1488535</v>
      </c>
      <c r="F57" s="1">
        <v>-0.42196368000000001</v>
      </c>
      <c r="G57" s="1">
        <v>0.13563102799999999</v>
      </c>
      <c r="H57" s="1">
        <f t="shared" si="0"/>
        <v>1</v>
      </c>
      <c r="I57" s="1">
        <f t="shared" si="1"/>
        <v>1</v>
      </c>
      <c r="J57" s="1">
        <f t="shared" si="2"/>
        <v>0</v>
      </c>
      <c r="K57" s="1">
        <f t="shared" si="3"/>
        <v>-3.9173987999999993E-2</v>
      </c>
      <c r="L57" s="1">
        <f t="shared" si="4"/>
        <v>-3.9173987999999993E-2</v>
      </c>
      <c r="M57" t="s">
        <v>107</v>
      </c>
      <c r="N57" t="s">
        <v>128</v>
      </c>
      <c r="O57" t="s">
        <v>107</v>
      </c>
      <c r="P57">
        <v>29</v>
      </c>
      <c r="Q57">
        <v>30</v>
      </c>
      <c r="R57" s="1">
        <v>-0.1488535</v>
      </c>
      <c r="S57" s="1">
        <v>0.11935519999999999</v>
      </c>
      <c r="T57" s="1">
        <f t="shared" si="5"/>
        <v>-0.38278969200000001</v>
      </c>
      <c r="U57" s="1">
        <f t="shared" si="6"/>
        <v>8.5082691999999988E-2</v>
      </c>
      <c r="V57">
        <v>1</v>
      </c>
      <c r="W57" t="s">
        <v>107</v>
      </c>
      <c r="X57" t="s">
        <v>107</v>
      </c>
      <c r="Y57" t="s">
        <v>145</v>
      </c>
    </row>
    <row r="58" spans="1:25" x14ac:dyDescent="0.2">
      <c r="A58" t="s">
        <v>83</v>
      </c>
      <c r="B58" t="s">
        <v>108</v>
      </c>
      <c r="C58" t="s">
        <v>107</v>
      </c>
      <c r="D58" t="s">
        <v>128</v>
      </c>
      <c r="E58" s="1">
        <v>-0.29731422000000002</v>
      </c>
      <c r="F58" s="1">
        <v>-0.570828</v>
      </c>
      <c r="G58" s="1">
        <v>-1.247535E-2</v>
      </c>
      <c r="H58" s="1">
        <f t="shared" si="0"/>
        <v>0</v>
      </c>
      <c r="I58" s="1">
        <f t="shared" si="1"/>
        <v>0</v>
      </c>
      <c r="J58" s="1">
        <f t="shared" si="2"/>
        <v>0</v>
      </c>
      <c r="K58" s="1">
        <f t="shared" si="3"/>
        <v>-5.8278202799999956E-2</v>
      </c>
      <c r="L58" s="1">
        <f t="shared" si="4"/>
        <v>-5.8278202799999956E-2</v>
      </c>
      <c r="M58" t="s">
        <v>108</v>
      </c>
      <c r="N58" t="s">
        <v>128</v>
      </c>
      <c r="O58" t="s">
        <v>107</v>
      </c>
      <c r="P58">
        <v>29</v>
      </c>
      <c r="Q58">
        <v>30</v>
      </c>
      <c r="R58" s="1">
        <v>-0.29731422000000002</v>
      </c>
      <c r="S58" s="1">
        <v>0.10981407</v>
      </c>
      <c r="T58" s="1">
        <f t="shared" si="5"/>
        <v>-0.51254979720000005</v>
      </c>
      <c r="U58" s="1">
        <f t="shared" si="6"/>
        <v>-8.2078642800000018E-2</v>
      </c>
      <c r="V58">
        <v>0</v>
      </c>
      <c r="W58" t="s">
        <v>107</v>
      </c>
      <c r="X58" t="s">
        <v>108</v>
      </c>
      <c r="Y58" t="s">
        <v>145</v>
      </c>
    </row>
    <row r="59" spans="1:25" x14ac:dyDescent="0.2">
      <c r="A59" t="s">
        <v>84</v>
      </c>
      <c r="B59" t="s">
        <v>106</v>
      </c>
      <c r="C59" t="s">
        <v>107</v>
      </c>
      <c r="D59" t="s">
        <v>129</v>
      </c>
      <c r="E59" s="1">
        <v>0.16929862000000001</v>
      </c>
      <c r="F59" s="1">
        <v>-0.10136525</v>
      </c>
      <c r="G59" s="1">
        <v>0.45158825200000002</v>
      </c>
      <c r="H59" s="1">
        <f t="shared" si="0"/>
        <v>1</v>
      </c>
      <c r="I59" s="1">
        <f t="shared" si="1"/>
        <v>1</v>
      </c>
      <c r="J59" s="1">
        <f t="shared" si="2"/>
        <v>0</v>
      </c>
      <c r="K59" s="1">
        <f t="shared" si="3"/>
        <v>-2.1762882000000025E-2</v>
      </c>
      <c r="L59" s="1">
        <f t="shared" si="4"/>
        <v>-2.1762882000000025E-2</v>
      </c>
      <c r="M59" t="s">
        <v>106</v>
      </c>
      <c r="N59" t="s">
        <v>129</v>
      </c>
      <c r="O59" t="s">
        <v>107</v>
      </c>
      <c r="P59">
        <v>29</v>
      </c>
      <c r="Q59">
        <v>30</v>
      </c>
      <c r="R59" s="1">
        <v>0.16929862000000001</v>
      </c>
      <c r="S59" s="1">
        <v>0.1269903</v>
      </c>
      <c r="T59" s="1">
        <f t="shared" si="5"/>
        <v>-7.9602367999999979E-2</v>
      </c>
      <c r="U59" s="1">
        <f t="shared" si="6"/>
        <v>0.418199608</v>
      </c>
      <c r="V59">
        <v>0</v>
      </c>
      <c r="W59" t="s">
        <v>107</v>
      </c>
      <c r="X59" t="s">
        <v>106</v>
      </c>
      <c r="Y59" t="s">
        <v>145</v>
      </c>
    </row>
    <row r="60" spans="1:25" x14ac:dyDescent="0.2">
      <c r="A60" t="s">
        <v>85</v>
      </c>
      <c r="B60" t="s">
        <v>107</v>
      </c>
      <c r="C60" t="s">
        <v>107</v>
      </c>
      <c r="D60" t="s">
        <v>129</v>
      </c>
      <c r="E60" s="1">
        <v>0.29719688999999999</v>
      </c>
      <c r="F60" s="1">
        <v>2.7973520000000002E-2</v>
      </c>
      <c r="G60" s="1">
        <v>0.57818517300000005</v>
      </c>
      <c r="H60" s="1">
        <f t="shared" si="0"/>
        <v>0</v>
      </c>
      <c r="I60" s="1">
        <f t="shared" si="1"/>
        <v>1</v>
      </c>
      <c r="J60" s="1">
        <f t="shared" si="2"/>
        <v>0</v>
      </c>
      <c r="K60" s="1">
        <f t="shared" si="3"/>
        <v>3.0891300800000049E-2</v>
      </c>
      <c r="L60" s="1">
        <f t="shared" si="4"/>
        <v>3.0891300800000049E-2</v>
      </c>
      <c r="M60" t="s">
        <v>107</v>
      </c>
      <c r="N60" t="s">
        <v>129</v>
      </c>
      <c r="O60" t="s">
        <v>107</v>
      </c>
      <c r="P60">
        <v>29</v>
      </c>
      <c r="Q60">
        <v>30</v>
      </c>
      <c r="R60" s="1">
        <v>0.29719688999999999</v>
      </c>
      <c r="S60" s="1">
        <v>0.15311973000000001</v>
      </c>
      <c r="T60" s="1">
        <f t="shared" si="5"/>
        <v>-2.9177808000000471E-3</v>
      </c>
      <c r="U60" s="1">
        <f t="shared" si="6"/>
        <v>0.59731156080000003</v>
      </c>
      <c r="V60">
        <v>1</v>
      </c>
      <c r="W60" t="s">
        <v>107</v>
      </c>
      <c r="X60" t="s">
        <v>107</v>
      </c>
      <c r="Y60" t="s">
        <v>145</v>
      </c>
    </row>
    <row r="61" spans="1:25" x14ac:dyDescent="0.2">
      <c r="A61" t="s">
        <v>86</v>
      </c>
      <c r="B61" t="s">
        <v>108</v>
      </c>
      <c r="C61" t="s">
        <v>107</v>
      </c>
      <c r="D61" t="s">
        <v>129</v>
      </c>
      <c r="E61" s="1">
        <v>-0.24539416</v>
      </c>
      <c r="F61" s="1">
        <v>-0.51833185999999998</v>
      </c>
      <c r="G61" s="1">
        <v>3.8928334000000002E-2</v>
      </c>
      <c r="H61" s="1">
        <f t="shared" si="0"/>
        <v>1</v>
      </c>
      <c r="I61" s="1">
        <f t="shared" si="1"/>
        <v>1</v>
      </c>
      <c r="J61" s="1">
        <f t="shared" si="2"/>
        <v>0</v>
      </c>
      <c r="K61" s="1">
        <f t="shared" si="3"/>
        <v>-1.0771935999999149E-3</v>
      </c>
      <c r="L61" s="1">
        <f t="shared" si="4"/>
        <v>-1.0771935999999149E-3</v>
      </c>
      <c r="M61" t="s">
        <v>108</v>
      </c>
      <c r="N61" t="s">
        <v>129</v>
      </c>
      <c r="O61" t="s">
        <v>107</v>
      </c>
      <c r="P61">
        <v>29</v>
      </c>
      <c r="Q61">
        <v>30</v>
      </c>
      <c r="R61" s="1">
        <v>-0.24539416</v>
      </c>
      <c r="S61" s="1">
        <v>0.13870434000000001</v>
      </c>
      <c r="T61" s="1">
        <f t="shared" si="5"/>
        <v>-0.51725466640000006</v>
      </c>
      <c r="U61" s="1">
        <f t="shared" si="6"/>
        <v>2.6466346400000035E-2</v>
      </c>
      <c r="V61">
        <v>0</v>
      </c>
      <c r="W61" t="s">
        <v>107</v>
      </c>
      <c r="X61" t="s">
        <v>108</v>
      </c>
      <c r="Y61" t="s">
        <v>145</v>
      </c>
    </row>
    <row r="62" spans="1:25" x14ac:dyDescent="0.2">
      <c r="A62" t="s">
        <v>87</v>
      </c>
      <c r="B62" t="s">
        <v>106</v>
      </c>
      <c r="C62" t="s">
        <v>107</v>
      </c>
      <c r="D62" t="s">
        <v>130</v>
      </c>
      <c r="E62" s="1">
        <v>8.4741230000000001E-2</v>
      </c>
      <c r="F62" s="1">
        <v>-0.18664831000000001</v>
      </c>
      <c r="G62" s="1">
        <v>0.36768393799999999</v>
      </c>
      <c r="H62" s="1">
        <f t="shared" si="0"/>
        <v>1</v>
      </c>
      <c r="I62" s="1">
        <f t="shared" si="1"/>
        <v>1</v>
      </c>
      <c r="J62" s="1">
        <f t="shared" si="2"/>
        <v>0</v>
      </c>
      <c r="K62" s="1">
        <f t="shared" si="3"/>
        <v>-2.9631419200000036E-2</v>
      </c>
      <c r="L62" s="1">
        <f t="shared" si="4"/>
        <v>-2.9631419200000036E-2</v>
      </c>
      <c r="M62" t="s">
        <v>106</v>
      </c>
      <c r="N62" t="s">
        <v>130</v>
      </c>
      <c r="O62" t="s">
        <v>107</v>
      </c>
      <c r="P62">
        <v>29</v>
      </c>
      <c r="Q62">
        <v>30</v>
      </c>
      <c r="R62" s="1">
        <v>8.4741230000000001E-2</v>
      </c>
      <c r="S62" s="1">
        <v>0.12334597999999999</v>
      </c>
      <c r="T62" s="1">
        <f t="shared" si="5"/>
        <v>-0.15701689079999998</v>
      </c>
      <c r="U62" s="1">
        <f t="shared" si="6"/>
        <v>0.32649935079999998</v>
      </c>
      <c r="V62">
        <v>0</v>
      </c>
      <c r="W62" t="s">
        <v>107</v>
      </c>
      <c r="X62" t="s">
        <v>106</v>
      </c>
      <c r="Y62" t="s">
        <v>145</v>
      </c>
    </row>
    <row r="63" spans="1:25" x14ac:dyDescent="0.2">
      <c r="A63" t="s">
        <v>88</v>
      </c>
      <c r="B63" t="s">
        <v>107</v>
      </c>
      <c r="C63" t="s">
        <v>107</v>
      </c>
      <c r="D63" t="s">
        <v>130</v>
      </c>
      <c r="E63" s="1">
        <v>2.7037169999999999E-2</v>
      </c>
      <c r="F63" s="1">
        <v>-0.24433580999999999</v>
      </c>
      <c r="G63" s="1">
        <v>0.30996149099999998</v>
      </c>
      <c r="H63" s="1">
        <f t="shared" si="0"/>
        <v>1</v>
      </c>
      <c r="I63" s="1">
        <f t="shared" si="1"/>
        <v>1</v>
      </c>
      <c r="J63" s="1">
        <f t="shared" si="2"/>
        <v>0</v>
      </c>
      <c r="K63" s="1">
        <f t="shared" si="3"/>
        <v>-4.4722264799999994E-2</v>
      </c>
      <c r="L63" s="1">
        <f t="shared" si="4"/>
        <v>-4.4722264799999994E-2</v>
      </c>
      <c r="M63" t="s">
        <v>107</v>
      </c>
      <c r="N63" t="s">
        <v>130</v>
      </c>
      <c r="O63" t="s">
        <v>107</v>
      </c>
      <c r="P63">
        <v>29</v>
      </c>
      <c r="Q63">
        <v>30</v>
      </c>
      <c r="R63" s="1">
        <v>2.7037169999999999E-2</v>
      </c>
      <c r="S63" s="1">
        <v>0.11563812</v>
      </c>
      <c r="T63" s="1">
        <f t="shared" si="5"/>
        <v>-0.19961354519999999</v>
      </c>
      <c r="U63" s="1">
        <f t="shared" si="6"/>
        <v>0.25368788519999996</v>
      </c>
      <c r="V63">
        <v>1</v>
      </c>
      <c r="W63" t="s">
        <v>107</v>
      </c>
      <c r="X63" t="s">
        <v>107</v>
      </c>
      <c r="Y63" t="s">
        <v>145</v>
      </c>
    </row>
    <row r="64" spans="1:25" x14ac:dyDescent="0.2">
      <c r="A64" t="s">
        <v>89</v>
      </c>
      <c r="B64" t="s">
        <v>108</v>
      </c>
      <c r="C64" t="s">
        <v>107</v>
      </c>
      <c r="D64" t="s">
        <v>130</v>
      </c>
      <c r="E64" s="1">
        <v>-0.28950777999999999</v>
      </c>
      <c r="F64" s="1">
        <v>-0.56293307999999997</v>
      </c>
      <c r="G64" s="1">
        <v>-4.7481930000000004E-3</v>
      </c>
      <c r="H64" s="1">
        <f t="shared" si="0"/>
        <v>0</v>
      </c>
      <c r="I64" s="1">
        <f t="shared" si="1"/>
        <v>1</v>
      </c>
      <c r="J64" s="1">
        <f t="shared" si="2"/>
        <v>0</v>
      </c>
      <c r="K64" s="1">
        <f t="shared" si="3"/>
        <v>0.12100368880000001</v>
      </c>
      <c r="L64" s="1">
        <f t="shared" si="4"/>
        <v>0.12100368880000001</v>
      </c>
      <c r="M64" t="s">
        <v>108</v>
      </c>
      <c r="N64" t="s">
        <v>130</v>
      </c>
      <c r="O64" t="s">
        <v>107</v>
      </c>
      <c r="P64">
        <v>29</v>
      </c>
      <c r="Q64">
        <v>30</v>
      </c>
      <c r="R64" s="1">
        <v>-0.28950777999999999</v>
      </c>
      <c r="S64" s="1">
        <v>0.20123927999999999</v>
      </c>
      <c r="T64" s="1">
        <f t="shared" si="5"/>
        <v>-0.68393676879999998</v>
      </c>
      <c r="U64" s="1">
        <f t="shared" si="6"/>
        <v>0.1049212088</v>
      </c>
      <c r="V64">
        <v>0</v>
      </c>
      <c r="W64" t="s">
        <v>107</v>
      </c>
      <c r="X64" t="s">
        <v>108</v>
      </c>
      <c r="Y64" t="s">
        <v>145</v>
      </c>
    </row>
    <row r="65" spans="1:25" x14ac:dyDescent="0.2">
      <c r="A65" t="s">
        <v>90</v>
      </c>
      <c r="B65" t="s">
        <v>106</v>
      </c>
      <c r="C65" t="s">
        <v>107</v>
      </c>
      <c r="D65" t="s">
        <v>131</v>
      </c>
      <c r="E65" s="1">
        <v>0.54736474999999996</v>
      </c>
      <c r="F65" s="1">
        <v>0.27930142000000002</v>
      </c>
      <c r="G65" s="1">
        <v>0.82730826999999996</v>
      </c>
      <c r="H65" s="1">
        <f t="shared" si="0"/>
        <v>0</v>
      </c>
      <c r="I65" s="1">
        <f t="shared" si="1"/>
        <v>0</v>
      </c>
      <c r="J65" s="1">
        <f t="shared" si="2"/>
        <v>0</v>
      </c>
      <c r="K65" s="1">
        <f t="shared" si="3"/>
        <v>-7.7590177199999943E-2</v>
      </c>
      <c r="L65" s="1">
        <f t="shared" si="4"/>
        <v>-7.7590177199999943E-2</v>
      </c>
      <c r="M65" t="s">
        <v>106</v>
      </c>
      <c r="N65" t="s">
        <v>131</v>
      </c>
      <c r="O65" t="s">
        <v>107</v>
      </c>
      <c r="P65">
        <v>29</v>
      </c>
      <c r="Q65">
        <v>30</v>
      </c>
      <c r="R65" s="1">
        <v>0.54736474999999996</v>
      </c>
      <c r="S65" s="1">
        <v>9.7180180000000005E-2</v>
      </c>
      <c r="T65" s="1">
        <f t="shared" si="5"/>
        <v>0.35689159719999997</v>
      </c>
      <c r="U65" s="1">
        <f t="shared" si="6"/>
        <v>0.73783790279999995</v>
      </c>
      <c r="V65">
        <v>0</v>
      </c>
      <c r="W65" t="s">
        <v>107</v>
      </c>
      <c r="X65" t="s">
        <v>106</v>
      </c>
      <c r="Y65" t="s">
        <v>145</v>
      </c>
    </row>
    <row r="66" spans="1:25" x14ac:dyDescent="0.2">
      <c r="A66" t="s">
        <v>91</v>
      </c>
      <c r="B66" t="s">
        <v>107</v>
      </c>
      <c r="C66" t="s">
        <v>107</v>
      </c>
      <c r="D66" t="s">
        <v>131</v>
      </c>
      <c r="E66" s="1">
        <v>-0.15627743999999999</v>
      </c>
      <c r="F66" s="1">
        <v>-0.42946769000000001</v>
      </c>
      <c r="G66" s="1">
        <v>0.128278904</v>
      </c>
      <c r="H66" s="1">
        <f t="shared" si="0"/>
        <v>1</v>
      </c>
      <c r="I66" s="1">
        <f t="shared" si="1"/>
        <v>1</v>
      </c>
      <c r="J66" s="1">
        <f t="shared" si="2"/>
        <v>0</v>
      </c>
      <c r="K66" s="1">
        <f t="shared" si="3"/>
        <v>-4.6478069200000027E-2</v>
      </c>
      <c r="L66" s="1">
        <f t="shared" si="4"/>
        <v>-4.6478069200000027E-2</v>
      </c>
      <c r="M66" t="s">
        <v>107</v>
      </c>
      <c r="N66" t="s">
        <v>131</v>
      </c>
      <c r="O66" t="s">
        <v>107</v>
      </c>
      <c r="P66">
        <v>29</v>
      </c>
      <c r="Q66">
        <v>30</v>
      </c>
      <c r="R66" s="1">
        <v>-0.15627743999999999</v>
      </c>
      <c r="S66" s="1">
        <v>0.11566948000000001</v>
      </c>
      <c r="T66" s="1">
        <f t="shared" si="5"/>
        <v>-0.38298962079999999</v>
      </c>
      <c r="U66" s="1">
        <f t="shared" si="6"/>
        <v>7.0434740800000006E-2</v>
      </c>
      <c r="V66">
        <v>1</v>
      </c>
      <c r="W66" t="s">
        <v>107</v>
      </c>
      <c r="X66" t="s">
        <v>107</v>
      </c>
      <c r="Y66" t="s">
        <v>145</v>
      </c>
    </row>
    <row r="67" spans="1:25" x14ac:dyDescent="0.2">
      <c r="A67" t="s">
        <v>92</v>
      </c>
      <c r="B67" t="s">
        <v>108</v>
      </c>
      <c r="C67" t="s">
        <v>107</v>
      </c>
      <c r="D67" t="s">
        <v>131</v>
      </c>
      <c r="E67" s="1">
        <v>-1.0255527200000001</v>
      </c>
      <c r="F67" s="1">
        <v>-1.3110679000000001</v>
      </c>
      <c r="G67" s="1">
        <v>-0.73004899599999995</v>
      </c>
      <c r="H67" s="1">
        <f t="shared" si="0"/>
        <v>0</v>
      </c>
      <c r="I67" s="1">
        <f t="shared" si="1"/>
        <v>0</v>
      </c>
      <c r="J67" s="1">
        <f t="shared" si="2"/>
        <v>0</v>
      </c>
      <c r="K67" s="1">
        <f t="shared" si="3"/>
        <v>8.7292931200000146E-2</v>
      </c>
      <c r="L67" s="1">
        <f t="shared" si="4"/>
        <v>8.7292931200000146E-2</v>
      </c>
      <c r="M67" t="s">
        <v>108</v>
      </c>
      <c r="N67" t="s">
        <v>131</v>
      </c>
      <c r="O67" t="s">
        <v>107</v>
      </c>
      <c r="P67">
        <v>29</v>
      </c>
      <c r="Q67">
        <v>30</v>
      </c>
      <c r="R67" s="1">
        <v>-1.0255527200000001</v>
      </c>
      <c r="S67" s="1">
        <v>0.19020822000000001</v>
      </c>
      <c r="T67" s="1">
        <f t="shared" si="5"/>
        <v>-1.3983608312000002</v>
      </c>
      <c r="U67" s="1">
        <f t="shared" si="6"/>
        <v>-0.65274460880000007</v>
      </c>
      <c r="V67">
        <v>0</v>
      </c>
      <c r="W67" t="s">
        <v>107</v>
      </c>
      <c r="X67" t="s">
        <v>108</v>
      </c>
      <c r="Y67" t="s">
        <v>145</v>
      </c>
    </row>
    <row r="68" spans="1:25" x14ac:dyDescent="0.2">
      <c r="A68" t="s">
        <v>93</v>
      </c>
      <c r="B68" t="s">
        <v>106</v>
      </c>
      <c r="C68" t="s">
        <v>107</v>
      </c>
      <c r="D68" t="s">
        <v>132</v>
      </c>
      <c r="E68" s="1">
        <v>-0.10496044</v>
      </c>
      <c r="F68" s="1">
        <v>-0.37821315</v>
      </c>
      <c r="G68" s="1">
        <v>0.179655915</v>
      </c>
      <c r="H68" s="1">
        <f t="shared" si="0"/>
        <v>1</v>
      </c>
      <c r="I68" s="1">
        <f t="shared" si="1"/>
        <v>1</v>
      </c>
      <c r="J68" s="1">
        <f t="shared" si="2"/>
        <v>0</v>
      </c>
      <c r="K68" s="1">
        <f t="shared" si="3"/>
        <v>-4.6749896399999991E-2</v>
      </c>
      <c r="L68" s="1">
        <f t="shared" si="4"/>
        <v>-4.6749896399999991E-2</v>
      </c>
      <c r="M68" t="s">
        <v>106</v>
      </c>
      <c r="N68" t="s">
        <v>132</v>
      </c>
      <c r="O68" t="s">
        <v>107</v>
      </c>
      <c r="P68">
        <v>29</v>
      </c>
      <c r="Q68">
        <v>30</v>
      </c>
      <c r="R68" s="1">
        <v>-0.10496044</v>
      </c>
      <c r="S68" s="1">
        <v>0.11556266</v>
      </c>
      <c r="T68" s="1">
        <f t="shared" si="5"/>
        <v>-0.33146325360000001</v>
      </c>
      <c r="U68" s="1">
        <f t="shared" si="6"/>
        <v>0.12154237359999999</v>
      </c>
      <c r="V68">
        <v>0</v>
      </c>
      <c r="W68" t="s">
        <v>107</v>
      </c>
      <c r="X68" t="s">
        <v>106</v>
      </c>
      <c r="Y68" t="s">
        <v>145</v>
      </c>
    </row>
    <row r="69" spans="1:25" x14ac:dyDescent="0.2">
      <c r="A69" t="s">
        <v>94</v>
      </c>
      <c r="B69" t="s">
        <v>107</v>
      </c>
      <c r="C69" t="s">
        <v>107</v>
      </c>
      <c r="D69" t="s">
        <v>132</v>
      </c>
      <c r="E69" s="1">
        <v>0.72513486000000005</v>
      </c>
      <c r="F69" s="1">
        <v>0.45833897000000001</v>
      </c>
      <c r="G69" s="1">
        <v>1.0039294080000001</v>
      </c>
      <c r="H69" s="1">
        <f t="shared" si="0"/>
        <v>0</v>
      </c>
      <c r="I69" s="1">
        <f t="shared" si="1"/>
        <v>0</v>
      </c>
      <c r="J69" s="1">
        <f t="shared" si="2"/>
        <v>0</v>
      </c>
      <c r="K69" s="1">
        <f t="shared" si="3"/>
        <v>-1.6811610000000088E-2</v>
      </c>
      <c r="L69" s="1">
        <f t="shared" si="4"/>
        <v>-1.6811610000000088E-2</v>
      </c>
      <c r="M69" t="s">
        <v>107</v>
      </c>
      <c r="N69" t="s">
        <v>132</v>
      </c>
      <c r="O69" t="s">
        <v>107</v>
      </c>
      <c r="P69">
        <v>29</v>
      </c>
      <c r="Q69">
        <v>30</v>
      </c>
      <c r="R69" s="1">
        <v>0.72513486000000005</v>
      </c>
      <c r="S69" s="1">
        <v>0.12754299999999999</v>
      </c>
      <c r="T69" s="1">
        <f t="shared" si="5"/>
        <v>0.4751505800000001</v>
      </c>
      <c r="U69" s="1">
        <f t="shared" si="6"/>
        <v>0.97511914</v>
      </c>
      <c r="V69">
        <v>1</v>
      </c>
      <c r="W69" t="s">
        <v>107</v>
      </c>
      <c r="X69" t="s">
        <v>107</v>
      </c>
      <c r="Y69" t="s">
        <v>145</v>
      </c>
    </row>
    <row r="70" spans="1:25" x14ac:dyDescent="0.2">
      <c r="A70" t="s">
        <v>95</v>
      </c>
      <c r="B70" t="s">
        <v>108</v>
      </c>
      <c r="C70" t="s">
        <v>107</v>
      </c>
      <c r="D70" t="s">
        <v>132</v>
      </c>
      <c r="E70" s="1">
        <v>-0.16810248999999999</v>
      </c>
      <c r="F70" s="1">
        <v>-0.44023466999999999</v>
      </c>
      <c r="G70" s="1">
        <v>0.115497271</v>
      </c>
      <c r="H70" s="1">
        <f t="shared" ref="H70:H79" si="7">IF(F70*G70&lt;0,1,0)</f>
        <v>1</v>
      </c>
      <c r="I70" s="1">
        <f t="shared" ref="I70:I79" si="8">IF(T70*U70&lt;0,1,0)</f>
        <v>1</v>
      </c>
      <c r="J70" s="1">
        <f t="shared" ref="J70:J79" si="9">E70-R70</f>
        <v>0</v>
      </c>
      <c r="K70" s="1">
        <f t="shared" ref="K70:K79" si="10">F70-(R70-1.96*S70)</f>
        <v>1.8870115999999881E-3</v>
      </c>
      <c r="L70" s="1">
        <f t="shared" ref="L70:L79" si="11">F70-(R70-1.96*S70)</f>
        <v>1.8870115999999881E-3</v>
      </c>
      <c r="M70" t="s">
        <v>108</v>
      </c>
      <c r="N70" t="s">
        <v>132</v>
      </c>
      <c r="O70" t="s">
        <v>107</v>
      </c>
      <c r="P70">
        <v>29</v>
      </c>
      <c r="Q70">
        <v>30</v>
      </c>
      <c r="R70" s="1">
        <v>-0.16810248999999999</v>
      </c>
      <c r="S70" s="1">
        <v>0.13980571</v>
      </c>
      <c r="T70" s="1">
        <f t="shared" ref="T70:T79" si="12">R70-1.96*S70</f>
        <v>-0.44212168159999998</v>
      </c>
      <c r="U70" s="1">
        <f t="shared" ref="U70:U79" si="13">R70+1.96*S70</f>
        <v>0.1059167016</v>
      </c>
      <c r="V70">
        <v>0</v>
      </c>
      <c r="W70" t="s">
        <v>107</v>
      </c>
      <c r="X70" t="s">
        <v>108</v>
      </c>
      <c r="Y70" t="s">
        <v>145</v>
      </c>
    </row>
    <row r="71" spans="1:25" x14ac:dyDescent="0.2">
      <c r="A71" t="s">
        <v>96</v>
      </c>
      <c r="B71" t="s">
        <v>106</v>
      </c>
      <c r="C71" t="s">
        <v>108</v>
      </c>
      <c r="D71" t="s">
        <v>133</v>
      </c>
      <c r="E71" s="1">
        <v>-0.50599095000000005</v>
      </c>
      <c r="F71" s="1">
        <v>-0.78451398999999999</v>
      </c>
      <c r="G71" s="1">
        <v>-0.21666427499999999</v>
      </c>
      <c r="H71" s="1">
        <f t="shared" si="7"/>
        <v>0</v>
      </c>
      <c r="I71" s="1">
        <f t="shared" si="8"/>
        <v>0</v>
      </c>
      <c r="J71" s="1">
        <f t="shared" si="9"/>
        <v>0</v>
      </c>
      <c r="K71" s="1">
        <f t="shared" si="10"/>
        <v>-8.3072871999999576E-3</v>
      </c>
      <c r="L71" s="1">
        <f t="shared" si="11"/>
        <v>-8.3072871999999576E-3</v>
      </c>
      <c r="M71" t="s">
        <v>106</v>
      </c>
      <c r="N71" t="s">
        <v>133</v>
      </c>
      <c r="O71" t="s">
        <v>108</v>
      </c>
      <c r="P71">
        <v>29</v>
      </c>
      <c r="Q71">
        <v>30</v>
      </c>
      <c r="R71" s="1">
        <v>-0.50599095000000005</v>
      </c>
      <c r="S71" s="1">
        <v>0.13786518</v>
      </c>
      <c r="T71" s="1">
        <f t="shared" si="12"/>
        <v>-0.77620670280000004</v>
      </c>
      <c r="U71" s="1">
        <f t="shared" si="13"/>
        <v>-0.23577519720000006</v>
      </c>
      <c r="V71">
        <v>0</v>
      </c>
      <c r="W71" t="s">
        <v>108</v>
      </c>
      <c r="X71" t="s">
        <v>106</v>
      </c>
      <c r="Y71" t="s">
        <v>145</v>
      </c>
    </row>
    <row r="72" spans="1:25" x14ac:dyDescent="0.2">
      <c r="A72" t="s">
        <v>97</v>
      </c>
      <c r="B72" t="s">
        <v>107</v>
      </c>
      <c r="C72" t="s">
        <v>108</v>
      </c>
      <c r="D72" t="s">
        <v>133</v>
      </c>
      <c r="E72" s="1">
        <v>-0.25158762000000001</v>
      </c>
      <c r="F72" s="1">
        <v>-0.52585873000000005</v>
      </c>
      <c r="G72" s="1">
        <v>3.3937386E-2</v>
      </c>
      <c r="H72" s="1">
        <f t="shared" si="7"/>
        <v>1</v>
      </c>
      <c r="I72" s="1">
        <f t="shared" si="8"/>
        <v>1</v>
      </c>
      <c r="J72" s="1">
        <f t="shared" si="9"/>
        <v>0</v>
      </c>
      <c r="K72" s="1">
        <f t="shared" si="10"/>
        <v>6.1428869999999969E-2</v>
      </c>
      <c r="L72" s="1">
        <f t="shared" si="11"/>
        <v>6.1428869999999969E-2</v>
      </c>
      <c r="M72" t="s">
        <v>107</v>
      </c>
      <c r="N72" t="s">
        <v>133</v>
      </c>
      <c r="O72" t="s">
        <v>108</v>
      </c>
      <c r="P72">
        <v>29</v>
      </c>
      <c r="Q72">
        <v>30</v>
      </c>
      <c r="R72" s="1">
        <v>-0.25158762000000001</v>
      </c>
      <c r="S72" s="1">
        <v>0.1712755</v>
      </c>
      <c r="T72" s="1">
        <f t="shared" si="12"/>
        <v>-0.58728760000000002</v>
      </c>
      <c r="U72" s="1">
        <f t="shared" si="13"/>
        <v>8.4112359999999997E-2</v>
      </c>
      <c r="V72">
        <v>0</v>
      </c>
      <c r="W72" t="s">
        <v>108</v>
      </c>
      <c r="X72" t="s">
        <v>107</v>
      </c>
      <c r="Y72" t="s">
        <v>145</v>
      </c>
    </row>
    <row r="73" spans="1:25" x14ac:dyDescent="0.2">
      <c r="A73" t="s">
        <v>98</v>
      </c>
      <c r="B73" t="s">
        <v>108</v>
      </c>
      <c r="C73" t="s">
        <v>108</v>
      </c>
      <c r="D73" t="s">
        <v>133</v>
      </c>
      <c r="E73" s="1">
        <v>0.15709032000000001</v>
      </c>
      <c r="F73" s="1">
        <v>-0.11224578</v>
      </c>
      <c r="G73" s="1">
        <v>0.43817479300000001</v>
      </c>
      <c r="H73" s="1">
        <f t="shared" si="7"/>
        <v>1</v>
      </c>
      <c r="I73" s="1">
        <f t="shared" si="8"/>
        <v>1</v>
      </c>
      <c r="J73" s="1">
        <f t="shared" si="9"/>
        <v>0</v>
      </c>
      <c r="K73" s="1">
        <f t="shared" si="10"/>
        <v>7.3296404000000176E-3</v>
      </c>
      <c r="L73" s="1">
        <f t="shared" si="11"/>
        <v>7.3296404000000176E-3</v>
      </c>
      <c r="M73" t="s">
        <v>108</v>
      </c>
      <c r="N73" t="s">
        <v>133</v>
      </c>
      <c r="O73" t="s">
        <v>108</v>
      </c>
      <c r="P73">
        <v>29</v>
      </c>
      <c r="Q73">
        <v>30</v>
      </c>
      <c r="R73" s="1">
        <v>0.15709032000000001</v>
      </c>
      <c r="S73" s="1">
        <v>0.14115599000000001</v>
      </c>
      <c r="T73" s="1">
        <f t="shared" si="12"/>
        <v>-0.11957542040000002</v>
      </c>
      <c r="U73" s="1">
        <f t="shared" si="13"/>
        <v>0.43375606040000003</v>
      </c>
      <c r="V73">
        <v>1</v>
      </c>
      <c r="W73" t="s">
        <v>108</v>
      </c>
      <c r="X73" t="s">
        <v>108</v>
      </c>
      <c r="Y73" t="s">
        <v>145</v>
      </c>
    </row>
    <row r="74" spans="1:25" x14ac:dyDescent="0.2">
      <c r="A74" t="s">
        <v>99</v>
      </c>
      <c r="B74" t="s">
        <v>106</v>
      </c>
      <c r="C74" t="s">
        <v>108</v>
      </c>
      <c r="D74" t="s">
        <v>134</v>
      </c>
      <c r="E74" s="1">
        <v>0.19377147</v>
      </c>
      <c r="F74" s="1">
        <v>-7.6693330000000004E-2</v>
      </c>
      <c r="G74" s="1">
        <v>0.47588183099999998</v>
      </c>
      <c r="H74" s="1">
        <f t="shared" si="7"/>
        <v>1</v>
      </c>
      <c r="I74" s="1">
        <f t="shared" si="8"/>
        <v>1</v>
      </c>
      <c r="J74" s="1">
        <f t="shared" si="9"/>
        <v>0</v>
      </c>
      <c r="K74" s="1">
        <f t="shared" si="10"/>
        <v>-5.5880315200000003E-2</v>
      </c>
      <c r="L74" s="1">
        <f t="shared" si="11"/>
        <v>-5.5880315200000003E-2</v>
      </c>
      <c r="M74" t="s">
        <v>106</v>
      </c>
      <c r="N74" t="s">
        <v>134</v>
      </c>
      <c r="O74" t="s">
        <v>108</v>
      </c>
      <c r="P74">
        <v>29</v>
      </c>
      <c r="Q74">
        <v>30</v>
      </c>
      <c r="R74" s="1">
        <v>0.19377147</v>
      </c>
      <c r="S74" s="1">
        <v>0.10948188</v>
      </c>
      <c r="T74" s="1">
        <f t="shared" si="12"/>
        <v>-2.0813014800000001E-2</v>
      </c>
      <c r="U74" s="1">
        <f t="shared" si="13"/>
        <v>0.40835595479999998</v>
      </c>
      <c r="V74">
        <v>0</v>
      </c>
      <c r="W74" t="s">
        <v>108</v>
      </c>
      <c r="X74" t="s">
        <v>106</v>
      </c>
      <c r="Y74" t="s">
        <v>145</v>
      </c>
    </row>
    <row r="75" spans="1:25" x14ac:dyDescent="0.2">
      <c r="A75" t="s">
        <v>100</v>
      </c>
      <c r="B75" t="s">
        <v>107</v>
      </c>
      <c r="C75" t="s">
        <v>108</v>
      </c>
      <c r="D75" t="s">
        <v>134</v>
      </c>
      <c r="E75" s="1">
        <v>4.3037510000000001E-2</v>
      </c>
      <c r="F75" s="1">
        <v>-0.22819171999999999</v>
      </c>
      <c r="G75" s="1">
        <v>0.32583255900000002</v>
      </c>
      <c r="H75" s="1">
        <f t="shared" si="7"/>
        <v>1</v>
      </c>
      <c r="I75" s="1">
        <f t="shared" si="8"/>
        <v>1</v>
      </c>
      <c r="J75" s="1">
        <f t="shared" si="9"/>
        <v>0</v>
      </c>
      <c r="K75" s="1">
        <f t="shared" si="10"/>
        <v>1.1230133199999992E-2</v>
      </c>
      <c r="L75" s="1">
        <f t="shared" si="11"/>
        <v>1.1230133199999992E-2</v>
      </c>
      <c r="M75" t="s">
        <v>107</v>
      </c>
      <c r="N75" t="s">
        <v>134</v>
      </c>
      <c r="O75" t="s">
        <v>108</v>
      </c>
      <c r="P75">
        <v>29</v>
      </c>
      <c r="Q75">
        <v>30</v>
      </c>
      <c r="R75" s="1">
        <v>4.3037510000000001E-2</v>
      </c>
      <c r="S75" s="1">
        <v>0.14411192</v>
      </c>
      <c r="T75" s="1">
        <f t="shared" si="12"/>
        <v>-0.23942185319999998</v>
      </c>
      <c r="U75" s="1">
        <f t="shared" si="13"/>
        <v>0.32549687319999998</v>
      </c>
      <c r="V75">
        <v>0</v>
      </c>
      <c r="W75" t="s">
        <v>108</v>
      </c>
      <c r="X75" t="s">
        <v>107</v>
      </c>
      <c r="Y75" t="s">
        <v>145</v>
      </c>
    </row>
    <row r="76" spans="1:25" x14ac:dyDescent="0.2">
      <c r="A76" t="s">
        <v>101</v>
      </c>
      <c r="B76" t="s">
        <v>108</v>
      </c>
      <c r="C76" t="s">
        <v>108</v>
      </c>
      <c r="D76" t="s">
        <v>134</v>
      </c>
      <c r="E76" s="1">
        <v>0.56023100000000003</v>
      </c>
      <c r="F76" s="1">
        <v>0.29332571000000002</v>
      </c>
      <c r="G76" s="1">
        <v>0.83912038300000003</v>
      </c>
      <c r="H76" s="1">
        <f t="shared" si="7"/>
        <v>0</v>
      </c>
      <c r="I76" s="1">
        <f t="shared" si="8"/>
        <v>0</v>
      </c>
      <c r="J76" s="1">
        <f t="shared" si="9"/>
        <v>0</v>
      </c>
      <c r="K76" s="1">
        <f t="shared" si="10"/>
        <v>-1.5185900400000063E-2</v>
      </c>
      <c r="L76" s="1">
        <f t="shared" si="11"/>
        <v>-1.5185900400000063E-2</v>
      </c>
      <c r="M76" t="s">
        <v>108</v>
      </c>
      <c r="N76" t="s">
        <v>134</v>
      </c>
      <c r="O76" t="s">
        <v>108</v>
      </c>
      <c r="P76">
        <v>29</v>
      </c>
      <c r="Q76">
        <v>30</v>
      </c>
      <c r="R76" s="1">
        <v>0.56023100000000003</v>
      </c>
      <c r="S76" s="1">
        <v>0.12842825999999999</v>
      </c>
      <c r="T76" s="1">
        <f t="shared" si="12"/>
        <v>0.30851161040000008</v>
      </c>
      <c r="U76" s="1">
        <f t="shared" si="13"/>
        <v>0.81195038959999999</v>
      </c>
      <c r="V76">
        <v>1</v>
      </c>
      <c r="W76" t="s">
        <v>108</v>
      </c>
      <c r="X76" t="s">
        <v>108</v>
      </c>
      <c r="Y76" t="s">
        <v>145</v>
      </c>
    </row>
    <row r="77" spans="1:25" x14ac:dyDescent="0.2">
      <c r="A77" t="s">
        <v>102</v>
      </c>
      <c r="B77" t="s">
        <v>106</v>
      </c>
      <c r="C77" t="s">
        <v>108</v>
      </c>
      <c r="D77" t="s">
        <v>135</v>
      </c>
      <c r="E77" s="1">
        <v>0.32151692999999998</v>
      </c>
      <c r="F77" s="1">
        <v>5.2017220000000003E-2</v>
      </c>
      <c r="G77" s="1">
        <v>0.60275741199999999</v>
      </c>
      <c r="H77" s="1">
        <f t="shared" si="7"/>
        <v>0</v>
      </c>
      <c r="I77" s="1">
        <f t="shared" si="8"/>
        <v>0</v>
      </c>
      <c r="J77" s="1">
        <f t="shared" si="9"/>
        <v>0</v>
      </c>
      <c r="K77" s="1">
        <f t="shared" si="10"/>
        <v>-4.5947264799999971E-2</v>
      </c>
      <c r="L77" s="1">
        <f t="shared" si="11"/>
        <v>-4.5947264799999971E-2</v>
      </c>
      <c r="M77" t="s">
        <v>106</v>
      </c>
      <c r="N77" t="s">
        <v>135</v>
      </c>
      <c r="O77" t="s">
        <v>108</v>
      </c>
      <c r="P77">
        <v>29</v>
      </c>
      <c r="Q77">
        <v>30</v>
      </c>
      <c r="R77" s="1">
        <v>0.32151692999999998</v>
      </c>
      <c r="S77" s="1">
        <v>0.11405737000000001</v>
      </c>
      <c r="T77" s="1">
        <f t="shared" si="12"/>
        <v>9.7964484799999973E-2</v>
      </c>
      <c r="U77" s="1">
        <f t="shared" si="13"/>
        <v>0.54506937519999998</v>
      </c>
      <c r="V77">
        <v>0</v>
      </c>
      <c r="W77" t="s">
        <v>108</v>
      </c>
      <c r="X77" t="s">
        <v>106</v>
      </c>
      <c r="Y77" t="s">
        <v>145</v>
      </c>
    </row>
    <row r="78" spans="1:25" x14ac:dyDescent="0.2">
      <c r="A78" t="s">
        <v>103</v>
      </c>
      <c r="B78" t="s">
        <v>107</v>
      </c>
      <c r="C78" t="s">
        <v>108</v>
      </c>
      <c r="D78" t="s">
        <v>135</v>
      </c>
      <c r="E78" s="1">
        <v>0.52109773000000004</v>
      </c>
      <c r="F78" s="1">
        <v>0.25327117999999998</v>
      </c>
      <c r="G78" s="1">
        <v>0.80082467499999999</v>
      </c>
      <c r="H78" s="1">
        <f t="shared" si="7"/>
        <v>0</v>
      </c>
      <c r="I78" s="1">
        <f t="shared" si="8"/>
        <v>0</v>
      </c>
      <c r="J78" s="1">
        <f t="shared" si="9"/>
        <v>0</v>
      </c>
      <c r="K78" s="1">
        <f t="shared" si="10"/>
        <v>-2.1881810400000035E-2</v>
      </c>
      <c r="L78" s="1">
        <f t="shared" si="11"/>
        <v>-2.1881810400000035E-2</v>
      </c>
      <c r="M78" t="s">
        <v>107</v>
      </c>
      <c r="N78" t="s">
        <v>135</v>
      </c>
      <c r="O78" t="s">
        <v>108</v>
      </c>
      <c r="P78">
        <v>29</v>
      </c>
      <c r="Q78">
        <v>30</v>
      </c>
      <c r="R78" s="1">
        <v>0.52109773000000004</v>
      </c>
      <c r="S78" s="1">
        <v>0.12548201</v>
      </c>
      <c r="T78" s="1">
        <f t="shared" si="12"/>
        <v>0.27515299040000002</v>
      </c>
      <c r="U78" s="1">
        <f t="shared" si="13"/>
        <v>0.7670424696</v>
      </c>
      <c r="V78">
        <v>0</v>
      </c>
      <c r="W78" t="s">
        <v>108</v>
      </c>
      <c r="X78" t="s">
        <v>107</v>
      </c>
      <c r="Y78" t="s">
        <v>145</v>
      </c>
    </row>
    <row r="79" spans="1:25" x14ac:dyDescent="0.2">
      <c r="A79" t="s">
        <v>104</v>
      </c>
      <c r="B79" t="s">
        <v>108</v>
      </c>
      <c r="C79" t="s">
        <v>108</v>
      </c>
      <c r="D79" t="s">
        <v>135</v>
      </c>
      <c r="E79" s="1">
        <v>0.36640738</v>
      </c>
      <c r="F79" s="1">
        <v>9.845305E-2</v>
      </c>
      <c r="G79" s="1">
        <v>0.64624504699999996</v>
      </c>
      <c r="H79" s="1">
        <f t="shared" si="7"/>
        <v>0</v>
      </c>
      <c r="I79" s="1">
        <f t="shared" si="8"/>
        <v>0</v>
      </c>
      <c r="J79" s="1">
        <f t="shared" si="9"/>
        <v>0</v>
      </c>
      <c r="K79" s="1">
        <f t="shared" si="10"/>
        <v>-3.2525049200000003E-2</v>
      </c>
      <c r="L79" s="1">
        <f t="shared" si="11"/>
        <v>-3.2525049200000003E-2</v>
      </c>
      <c r="M79" t="s">
        <v>108</v>
      </c>
      <c r="N79" t="s">
        <v>135</v>
      </c>
      <c r="O79" t="s">
        <v>108</v>
      </c>
      <c r="P79">
        <v>29</v>
      </c>
      <c r="Q79">
        <v>30</v>
      </c>
      <c r="R79" s="1">
        <v>0.36640738</v>
      </c>
      <c r="S79" s="1">
        <v>0.12011698</v>
      </c>
      <c r="T79" s="1">
        <f t="shared" si="12"/>
        <v>0.1309780992</v>
      </c>
      <c r="U79" s="1">
        <f t="shared" si="13"/>
        <v>0.60183666079999998</v>
      </c>
      <c r="V79">
        <v>1</v>
      </c>
      <c r="W79" t="s">
        <v>108</v>
      </c>
      <c r="X79" t="s">
        <v>108</v>
      </c>
      <c r="Y79" t="s">
        <v>145</v>
      </c>
    </row>
  </sheetData>
  <autoFilter ref="A1:N79" xr:uid="{DCD53002-A865-C64E-B35E-CD07C191FC0D}"/>
  <sortState ref="M5:Y79">
    <sortCondition ref="P5:P79"/>
    <sortCondition ref="N5:N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AE67A-1272-604E-8A60-73648D56795B}">
  <dimension ref="A1"/>
  <sheetViews>
    <sheetView workbookViewId="0">
      <selection sqref="A1:K7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DC97-F7F4-8541-A3A5-C42042683171}">
  <dimension ref="A1:D23"/>
  <sheetViews>
    <sheetView workbookViewId="0">
      <selection activeCell="C14" sqref="C14:D22"/>
    </sheetView>
  </sheetViews>
  <sheetFormatPr baseColWidth="10" defaultRowHeight="16" x14ac:dyDescent="0.2"/>
  <cols>
    <col min="1" max="1" width="71.6640625" bestFit="1" customWidth="1"/>
    <col min="3" max="3" width="9" bestFit="1" customWidth="1"/>
  </cols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5.007231</v>
      </c>
      <c r="C2" s="1">
        <v>4.9373690000000003</v>
      </c>
      <c r="D2" s="1">
        <v>5.0812160999999998</v>
      </c>
    </row>
    <row r="3" spans="1:4" x14ac:dyDescent="0.2">
      <c r="A3" t="s">
        <v>5</v>
      </c>
      <c r="B3" s="1">
        <v>4.8109630000000001</v>
      </c>
      <c r="C3" s="1">
        <v>4.7365579999999996</v>
      </c>
      <c r="D3" s="1">
        <v>4.8825703100000002</v>
      </c>
    </row>
    <row r="4" spans="1:4" x14ac:dyDescent="0.2">
      <c r="A4" t="s">
        <v>6</v>
      </c>
      <c r="B4" s="1">
        <v>4.6806450000000002</v>
      </c>
      <c r="C4" s="1">
        <v>4.6061030000000001</v>
      </c>
      <c r="D4" s="1">
        <v>4.7526289500000001</v>
      </c>
    </row>
    <row r="5" spans="1:4" x14ac:dyDescent="0.2">
      <c r="A5" s="3" t="s">
        <v>7</v>
      </c>
      <c r="B5" s="4">
        <v>0.26800610000000002</v>
      </c>
      <c r="C5" s="4">
        <v>0.11199870000000001</v>
      </c>
      <c r="D5" s="4">
        <v>0.41198636999999999</v>
      </c>
    </row>
    <row r="6" spans="1:4" x14ac:dyDescent="0.2">
      <c r="A6" t="s">
        <v>8</v>
      </c>
      <c r="B6" s="1">
        <v>0.35361599999999999</v>
      </c>
      <c r="C6" s="1">
        <v>0.2071094</v>
      </c>
      <c r="D6" s="1">
        <v>0.50399879999999997</v>
      </c>
    </row>
    <row r="7" spans="1:4" x14ac:dyDescent="0.2">
      <c r="A7" t="s">
        <v>9</v>
      </c>
      <c r="B7" s="1">
        <v>0.4837166</v>
      </c>
      <c r="C7" s="1">
        <v>0.32596639999999999</v>
      </c>
      <c r="D7" s="1">
        <v>0.64878139999999995</v>
      </c>
    </row>
    <row r="8" spans="1:4" x14ac:dyDescent="0.2">
      <c r="A8" t="s">
        <v>10</v>
      </c>
      <c r="B8" s="1">
        <v>0.21677350000000001</v>
      </c>
      <c r="C8" s="1">
        <v>7.5299019999999994E-2</v>
      </c>
      <c r="D8" s="1">
        <v>0.37470418</v>
      </c>
    </row>
    <row r="9" spans="1:4" x14ac:dyDescent="0.2">
      <c r="A9" s="3" t="s">
        <v>11</v>
      </c>
      <c r="B9" s="4">
        <v>0.38841140000000002</v>
      </c>
      <c r="C9" s="4">
        <v>0.27767229999999998</v>
      </c>
      <c r="D9" s="4">
        <v>0.52739807999999999</v>
      </c>
    </row>
    <row r="10" spans="1:4" x14ac:dyDescent="0.2">
      <c r="A10" t="s">
        <v>12</v>
      </c>
      <c r="B10" s="1">
        <v>0.30746119999999999</v>
      </c>
      <c r="C10" s="1">
        <v>0.16838339999999999</v>
      </c>
      <c r="D10" s="1">
        <v>0.44735119000000001</v>
      </c>
    </row>
    <row r="11" spans="1:4" x14ac:dyDescent="0.2">
      <c r="A11" t="s">
        <v>13</v>
      </c>
      <c r="B11" s="1">
        <v>0.20207510000000001</v>
      </c>
      <c r="C11" s="1">
        <v>7.6371820000000007E-2</v>
      </c>
      <c r="D11" s="1">
        <v>0.32420882000000001</v>
      </c>
    </row>
    <row r="12" spans="1:4" x14ac:dyDescent="0.2">
      <c r="A12" t="s">
        <v>14</v>
      </c>
      <c r="B12" s="1">
        <v>0.45751730000000002</v>
      </c>
      <c r="C12" s="1">
        <v>0.34987509999999999</v>
      </c>
      <c r="D12" s="1">
        <v>0.58678501999999999</v>
      </c>
    </row>
    <row r="13" spans="1:4" x14ac:dyDescent="0.2">
      <c r="A13" s="3" t="s">
        <v>15</v>
      </c>
      <c r="B13" s="4">
        <v>0.48009089999999999</v>
      </c>
      <c r="C13" s="4">
        <v>0.36846669999999998</v>
      </c>
      <c r="D13" s="4">
        <v>0.59601307000000003</v>
      </c>
    </row>
    <row r="14" spans="1:4" x14ac:dyDescent="0.2">
      <c r="A14" s="5" t="s">
        <v>16</v>
      </c>
      <c r="B14" s="6">
        <v>-0.36508449999999998</v>
      </c>
      <c r="C14" s="1">
        <v>-0.4733019</v>
      </c>
      <c r="D14" s="1">
        <v>-0.25988133000000002</v>
      </c>
    </row>
    <row r="15" spans="1:4" x14ac:dyDescent="0.2">
      <c r="A15" t="s">
        <v>17</v>
      </c>
      <c r="B15" s="1">
        <v>1.57459E-2</v>
      </c>
      <c r="C15" s="1">
        <v>-9.2679700000000004E-2</v>
      </c>
      <c r="D15" s="1">
        <v>0.12329668000000001</v>
      </c>
    </row>
    <row r="16" spans="1:4" x14ac:dyDescent="0.2">
      <c r="A16" t="s">
        <v>18</v>
      </c>
      <c r="B16" s="1">
        <v>0.19616339999999999</v>
      </c>
      <c r="C16" s="1">
        <v>9.3547140000000001E-2</v>
      </c>
      <c r="D16" s="1">
        <v>0.30163821000000002</v>
      </c>
    </row>
    <row r="17" spans="1:4" x14ac:dyDescent="0.2">
      <c r="A17" t="s">
        <v>19</v>
      </c>
      <c r="B17" s="1">
        <v>-0.3045118</v>
      </c>
      <c r="C17" s="1">
        <v>-0.40811510000000001</v>
      </c>
      <c r="D17" s="1">
        <v>-0.20984001999999999</v>
      </c>
    </row>
    <row r="18" spans="1:4" x14ac:dyDescent="0.2">
      <c r="A18" s="5" t="s">
        <v>20</v>
      </c>
      <c r="B18" s="6">
        <v>6.8974989999999996E-3</v>
      </c>
      <c r="C18" s="1">
        <v>-8.2561369999999995E-2</v>
      </c>
      <c r="D18" s="1">
        <v>9.7597009999999998E-2</v>
      </c>
    </row>
    <row r="19" spans="1:4" x14ac:dyDescent="0.2">
      <c r="A19" t="s">
        <v>21</v>
      </c>
      <c r="B19" s="1">
        <v>0.142646</v>
      </c>
      <c r="C19" s="1">
        <v>4.4036369999999998E-2</v>
      </c>
      <c r="D19" s="1">
        <v>0.22797234999999999</v>
      </c>
    </row>
    <row r="20" spans="1:4" x14ac:dyDescent="0.2">
      <c r="A20" t="s">
        <v>22</v>
      </c>
      <c r="B20" s="1">
        <v>-0.47331719999999999</v>
      </c>
      <c r="C20" s="1">
        <v>-0.58778149999999996</v>
      </c>
      <c r="D20" s="1">
        <v>-0.37407727000000002</v>
      </c>
    </row>
    <row r="21" spans="1:4" x14ac:dyDescent="0.2">
      <c r="A21" t="s">
        <v>23</v>
      </c>
      <c r="B21" s="1">
        <v>-0.12554509999999999</v>
      </c>
      <c r="C21" s="1">
        <v>-0.23317080000000001</v>
      </c>
      <c r="D21" s="1">
        <v>-1.285325E-2</v>
      </c>
    </row>
    <row r="22" spans="1:4" x14ac:dyDescent="0.2">
      <c r="A22" s="5" t="s">
        <v>24</v>
      </c>
      <c r="B22" s="6">
        <v>0.161442</v>
      </c>
      <c r="C22" s="1">
        <v>5.1612419999999999E-2</v>
      </c>
      <c r="D22" s="1">
        <v>0.26580893999999999</v>
      </c>
    </row>
    <row r="23" spans="1:4" x14ac:dyDescent="0.2">
      <c r="A23" t="s">
        <v>0</v>
      </c>
      <c r="B23" s="2">
        <v>5.7863839999999998E-6</v>
      </c>
      <c r="C23" s="2">
        <v>5.5175780000000001E-6</v>
      </c>
      <c r="D23" s="2">
        <v>2.0487459999999999E-2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62C6-3202-E541-94EF-45288F9F601F}">
  <dimension ref="A1:D23"/>
  <sheetViews>
    <sheetView workbookViewId="0">
      <selection activeCell="C15" sqref="C15"/>
    </sheetView>
  </sheetViews>
  <sheetFormatPr baseColWidth="10" defaultRowHeight="16" x14ac:dyDescent="0.2"/>
  <cols>
    <col min="1" max="1" width="56.33203125" bestFit="1" customWidth="1"/>
  </cols>
  <sheetData>
    <row r="1" spans="1:4" x14ac:dyDescent="0.2">
      <c r="A1" t="s">
        <v>25</v>
      </c>
      <c r="B1" t="s">
        <v>26</v>
      </c>
      <c r="C1" t="s">
        <v>2</v>
      </c>
      <c r="D1" t="s">
        <v>3</v>
      </c>
    </row>
    <row r="2" spans="1:4" x14ac:dyDescent="0.2">
      <c r="A2" t="s">
        <v>4</v>
      </c>
      <c r="B2" s="1">
        <v>-1.7890786000000001</v>
      </c>
      <c r="C2" s="1">
        <v>-1.97880487</v>
      </c>
      <c r="D2" s="1">
        <v>-1.6099059</v>
      </c>
    </row>
    <row r="3" spans="1:4" x14ac:dyDescent="0.2">
      <c r="A3" t="s">
        <v>5</v>
      </c>
      <c r="B3" s="1">
        <v>-1.5474332</v>
      </c>
      <c r="C3" s="1">
        <v>-1.7450599600000001</v>
      </c>
      <c r="D3" s="1">
        <v>-1.36317975</v>
      </c>
    </row>
    <row r="4" spans="1:4" x14ac:dyDescent="0.2">
      <c r="A4" t="s">
        <v>6</v>
      </c>
      <c r="B4" s="1">
        <v>-1.3265083</v>
      </c>
      <c r="C4" s="1">
        <v>-1.53277018</v>
      </c>
      <c r="D4" s="1">
        <v>-1.13554026</v>
      </c>
    </row>
    <row r="5" spans="1:4" x14ac:dyDescent="0.2">
      <c r="A5" s="3" t="s">
        <v>7</v>
      </c>
      <c r="B5" s="4">
        <v>-0.30820370000000002</v>
      </c>
      <c r="C5" s="1">
        <v>-0.61579503999999996</v>
      </c>
      <c r="D5" s="1">
        <v>-1.8410869999999999E-2</v>
      </c>
    </row>
    <row r="6" spans="1:4" x14ac:dyDescent="0.2">
      <c r="A6" t="s">
        <v>8</v>
      </c>
      <c r="B6" s="1">
        <v>-0.52878780000000003</v>
      </c>
      <c r="C6" s="1">
        <v>-0.84130388</v>
      </c>
      <c r="D6" s="1">
        <v>-0.24551442000000001</v>
      </c>
    </row>
    <row r="7" spans="1:4" x14ac:dyDescent="0.2">
      <c r="A7" t="s">
        <v>9</v>
      </c>
      <c r="B7" s="1">
        <v>-0.38298310000000002</v>
      </c>
      <c r="C7" s="1">
        <v>-0.67194377999999999</v>
      </c>
      <c r="D7" s="1">
        <v>-9.3625959999999994E-2</v>
      </c>
    </row>
    <row r="8" spans="1:4" x14ac:dyDescent="0.2">
      <c r="A8" t="s">
        <v>10</v>
      </c>
      <c r="B8" s="1">
        <v>-0.1038564</v>
      </c>
      <c r="C8" s="1">
        <v>-0.39633665000000001</v>
      </c>
      <c r="D8" s="1">
        <v>0.15959325999999999</v>
      </c>
    </row>
    <row r="9" spans="1:4" x14ac:dyDescent="0.2">
      <c r="A9" s="3" t="s">
        <v>11</v>
      </c>
      <c r="B9" s="4">
        <v>-0.14360999999999999</v>
      </c>
      <c r="C9" s="1">
        <v>-0.41877377999999998</v>
      </c>
      <c r="D9" s="1">
        <v>0.12392359999999999</v>
      </c>
    </row>
    <row r="10" spans="1:4" x14ac:dyDescent="0.2">
      <c r="A10" t="s">
        <v>12</v>
      </c>
      <c r="B10" s="1">
        <v>2.4873599999999999E-2</v>
      </c>
      <c r="C10" s="1">
        <v>-0.26779161000000001</v>
      </c>
      <c r="D10" s="1">
        <v>0.28148468999999998</v>
      </c>
    </row>
    <row r="11" spans="1:4" x14ac:dyDescent="0.2">
      <c r="A11" t="s">
        <v>13</v>
      </c>
      <c r="B11" s="1">
        <v>0.2363712</v>
      </c>
      <c r="C11" s="1">
        <v>-1.9232829999999999E-2</v>
      </c>
      <c r="D11" s="1">
        <v>0.52512954000000001</v>
      </c>
    </row>
    <row r="12" spans="1:4" x14ac:dyDescent="0.2">
      <c r="A12" t="s">
        <v>14</v>
      </c>
      <c r="B12" s="1">
        <v>-0.2187578</v>
      </c>
      <c r="C12" s="1">
        <v>-0.49595027000000003</v>
      </c>
      <c r="D12" s="1">
        <v>7.7258709999999994E-2</v>
      </c>
    </row>
    <row r="13" spans="1:4" x14ac:dyDescent="0.2">
      <c r="A13" s="3" t="s">
        <v>15</v>
      </c>
      <c r="B13" s="4">
        <v>-0.17176749999999999</v>
      </c>
      <c r="C13" s="1">
        <v>-0.44833739</v>
      </c>
      <c r="D13" s="1">
        <v>0.11152713</v>
      </c>
    </row>
    <row r="14" spans="1:4" x14ac:dyDescent="0.2">
      <c r="A14" s="5" t="s">
        <v>16</v>
      </c>
      <c r="B14" s="6">
        <v>0.61784649999999997</v>
      </c>
      <c r="C14" s="1">
        <v>0.34218922000000002</v>
      </c>
      <c r="D14" s="1">
        <v>0.92597560000000001</v>
      </c>
    </row>
    <row r="15" spans="1:4" x14ac:dyDescent="0.2">
      <c r="A15" t="s">
        <v>17</v>
      </c>
      <c r="B15" s="1">
        <v>-0.34722049999999999</v>
      </c>
      <c r="C15" s="1">
        <v>-0.63533404999999998</v>
      </c>
      <c r="D15" s="1">
        <v>-4.785528E-2</v>
      </c>
    </row>
    <row r="16" spans="1:4" x14ac:dyDescent="0.2">
      <c r="A16" t="s">
        <v>18</v>
      </c>
      <c r="B16" s="1">
        <v>-0.16538530000000001</v>
      </c>
      <c r="C16" s="1">
        <v>-0.45287219000000001</v>
      </c>
      <c r="D16" s="1">
        <v>0.13764889999999999</v>
      </c>
    </row>
    <row r="17" spans="1:4" x14ac:dyDescent="0.2">
      <c r="A17" t="s">
        <v>19</v>
      </c>
      <c r="B17" s="1">
        <v>0.53718160000000004</v>
      </c>
      <c r="C17" s="1">
        <v>0.28896951999999998</v>
      </c>
      <c r="D17" s="1">
        <v>0.77550509000000001</v>
      </c>
    </row>
    <row r="18" spans="1:4" x14ac:dyDescent="0.2">
      <c r="A18" s="5" t="s">
        <v>20</v>
      </c>
      <c r="B18" s="6">
        <v>0.18995400000000001</v>
      </c>
      <c r="C18" s="1">
        <v>-6.3413540000000004E-2</v>
      </c>
      <c r="D18" s="1">
        <v>0.44859431999999999</v>
      </c>
    </row>
    <row r="19" spans="1:4" x14ac:dyDescent="0.2">
      <c r="A19" t="s">
        <v>21</v>
      </c>
      <c r="B19" s="1">
        <v>-0.51668119999999995</v>
      </c>
      <c r="C19" s="1">
        <v>-0.77192055999999998</v>
      </c>
      <c r="D19" s="1">
        <v>-0.27424947</v>
      </c>
    </row>
    <row r="20" spans="1:4" x14ac:dyDescent="0.2">
      <c r="A20" t="s">
        <v>22</v>
      </c>
      <c r="B20" s="1">
        <v>0.51935500000000001</v>
      </c>
      <c r="C20" s="1">
        <v>0.24717442000000001</v>
      </c>
      <c r="D20" s="1">
        <v>0.84177537999999996</v>
      </c>
    </row>
    <row r="21" spans="1:4" x14ac:dyDescent="0.2">
      <c r="A21" t="s">
        <v>23</v>
      </c>
      <c r="B21" s="1">
        <v>0.25476949999999998</v>
      </c>
      <c r="C21" s="1">
        <v>-1.3459799999999999E-2</v>
      </c>
      <c r="D21" s="1">
        <v>0.54128198999999999</v>
      </c>
    </row>
    <row r="22" spans="1:4" x14ac:dyDescent="0.2">
      <c r="A22" s="5" t="s">
        <v>24</v>
      </c>
      <c r="B22" s="6">
        <v>0.17920829999999999</v>
      </c>
      <c r="C22" s="1">
        <v>-9.6339380000000002E-2</v>
      </c>
      <c r="D22" s="1">
        <v>0.46288876000000001</v>
      </c>
    </row>
    <row r="23" spans="1:4" x14ac:dyDescent="0.2">
      <c r="A23" t="s">
        <v>0</v>
      </c>
      <c r="B23" s="1">
        <v>0.18088080000000001</v>
      </c>
      <c r="C23" s="1">
        <v>0.10680812000000001</v>
      </c>
      <c r="D23" s="1">
        <v>0.21636783000000001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AverageFitness</vt:lpstr>
      <vt:lpstr>PopulationFitness</vt:lpstr>
      <vt:lpstr>Feuil2</vt:lpstr>
      <vt:lpstr>Nb_eggs</vt:lpstr>
      <vt:lpstr>Lavalviability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Rode</dc:creator>
  <cp:lastModifiedBy>Nicolas Rode</cp:lastModifiedBy>
  <dcterms:created xsi:type="dcterms:W3CDTF">2021-01-14T14:44:59Z</dcterms:created>
  <dcterms:modified xsi:type="dcterms:W3CDTF">2021-01-16T14:11:51Z</dcterms:modified>
</cp:coreProperties>
</file>