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k\shared\Shared Projects\Nataliya-Vani\Scaled Feedback Study\"/>
    </mc:Choice>
  </mc:AlternateContent>
  <xr:revisionPtr revIDLastSave="0" documentId="13_ncr:1_{9343A65F-720C-4AFA-89A6-0B37EBC51CFD}" xr6:coauthVersionLast="47" xr6:coauthVersionMax="47" xr10:uidLastSave="{00000000-0000-0000-0000-000000000000}"/>
  <bookViews>
    <workbookView xWindow="-108" yWindow="-108" windowWidth="23256" windowHeight="14016" activeTab="5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N13" i="4"/>
  <c r="N12" i="4"/>
  <c r="N11" i="4"/>
  <c r="M12" i="4"/>
  <c r="M11" i="4"/>
  <c r="N10" i="4"/>
  <c r="N9" i="4"/>
  <c r="N8" i="4"/>
  <c r="M10" i="4"/>
  <c r="M9" i="4"/>
  <c r="M8" i="4"/>
  <c r="O19" i="4"/>
  <c r="O18" i="4"/>
  <c r="O17" i="4"/>
  <c r="N19" i="4" a="1"/>
  <c r="N19" i="4" s="1"/>
  <c r="N18" i="4" a="1"/>
  <c r="N18" i="4" s="1"/>
  <c r="N17" i="4" a="1"/>
  <c r="N17" i="4" s="1"/>
  <c r="M19" i="4"/>
  <c r="M18" i="4"/>
  <c r="M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<sst xmlns="http://schemas.openxmlformats.org/spreadsheetml/2006/main" count="527" uniqueCount="137">
  <si>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</si>
  <si>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</si>
  <si>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</si>
  <si>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</si>
  <si>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</si>
  <si>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</si>
  <si>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</si>
  <si>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</si>
  <si>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</si>
  <si>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</si>
  <si>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</si>
  <si>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</si>
  <si>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</si>
  <si>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</si>
  <si>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</si>
  <si>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</si>
  <si>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</si>
  <si>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</si>
  <si>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</si>
  <si>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</si>
  <si>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</si>
  <si>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</si>
  <si>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</si>
  <si>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</si>
  <si>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</si>
  <si>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</si>
  <si>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</si>
  <si>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</si>
  <si>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</si>
  <si>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</si>
  <si>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</si>
  <si>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</si>
  <si>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</si>
  <si>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</si>
  <si>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</si>
  <si>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</si>
  <si>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</si>
  <si>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</si>
  <si>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</si>
  <si>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</si>
  <si>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</si>
  <si>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</si>
  <si>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</si>
  <si>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</si>
  <si>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</si>
  <si>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</si>
  <si>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</si>
  <si>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</si>
  <si>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</si>
  <si>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</si>
  <si>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</si>
  <si>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</si>
  <si>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</si>
  <si>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</si>
  <si>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</si>
  <si>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</si>
  <si>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</si>
  <si>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</si>
  <si>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</si>
  <si>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</si>
  <si>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</si>
  <si>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</si>
  <si>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</si>
  <si>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</si>
  <si>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</si>
  <si>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</si>
  <si>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</si>
  <si>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</si>
  <si>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</si>
  <si>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</si>
  <si>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</si>
  <si>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</si>
  <si>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</si>
  <si>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</si>
  <si>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</si>
  <si>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</si>
  <si>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</si>
  <si>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</si>
  <si>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</si>
  <si>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</si>
  <si>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</si>
  <si>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</si>
  <si>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</si>
  <si>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</si>
  <si>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</si>
  <si>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</si>
  <si>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</si>
  <si>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</si>
  <si>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</si>
  <si>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</si>
  <si>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</si>
  <si>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</si>
  <si>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</si>
  <si>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</si>
  <si>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</si>
  <si>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</si>
  <si>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</si>
  <si>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</si>
  <si>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</si>
  <si>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</si>
  <si>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</si>
  <si>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</si>
  <si>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</si>
  <si>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</si>
  <si>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1 start</t>
  </si>
  <si>
    <t>Day 1 tag 1</t>
  </si>
  <si>
    <t>Day 1 tag 2</t>
  </si>
  <si>
    <t>Day 1 end</t>
  </si>
  <si>
    <t>Day 2 start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</si>
  <si>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</si>
  <si>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</si>
  <si>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</si>
  <si>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</si>
  <si>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</si>
  <si>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</si>
  <si>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</si>
  <si>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Day 2 end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</si>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</sst>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8671875" defaultRowHeight="14.4" x14ac:dyDescent="0.3"/>
  <cols>
    <col min="1" max="1" width="8.109375" style="2" customWidth="1"/>
    <col min="2" max="2" width="5.6640625" style="3" customWidth="1"/>
    <col min="3" max="14" width="5.6640625" style="1" customWidth="1"/>
    <col min="15" max="15" width="8.88671875" style="1"/>
    <col min="16" max="16" width="25" style="1" bestFit="1" customWidth="1"/>
    <col min="17" max="16384" width="8.88671875" style="1"/>
  </cols>
  <sheetData>
    <row r="1" spans="1:16" ht="18.600000000000001" thickBot="1" x14ac:dyDescent="0.35">
      <c r="A1" s="109"/>
      <c r="B1" s="110"/>
      <c r="C1" s="107" t="s">
        <v>5</v>
      </c>
      <c r="D1" s="107"/>
      <c r="E1" s="107"/>
      <c r="F1" s="107"/>
      <c r="G1" s="107"/>
      <c r="H1" s="107"/>
      <c r="I1" s="107"/>
      <c r="J1" s="107"/>
      <c r="K1" s="107"/>
      <c r="L1" s="108"/>
    </row>
    <row r="2" spans="1:16" x14ac:dyDescent="0.3">
      <c r="A2" s="111"/>
      <c r="B2" s="112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3">
      <c r="A3" s="113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3">
      <c r="A4" s="113"/>
      <c r="B4" s="9">
        <v>0.33333333333333331</v>
      </c>
      <c r="C4" s="115" t="s">
        <v>25</v>
      </c>
      <c r="D4" s="115"/>
      <c r="E4" s="115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3">
      <c r="A5" s="113"/>
      <c r="B5" s="9">
        <v>0.35416666666666669</v>
      </c>
      <c r="C5" s="115"/>
      <c r="D5" s="115"/>
      <c r="E5" s="115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3">
      <c r="A6" s="113"/>
      <c r="B6" s="9">
        <v>0.375</v>
      </c>
      <c r="C6" s="115"/>
      <c r="D6" s="115"/>
      <c r="E6" s="115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" thickBot="1" x14ac:dyDescent="0.35">
      <c r="A7" s="113"/>
      <c r="B7" s="9">
        <v>0.39583333333333298</v>
      </c>
      <c r="C7" s="115"/>
      <c r="D7" s="115"/>
      <c r="E7" s="115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3">
      <c r="A8" s="113"/>
      <c r="B8" s="9">
        <v>0.41666666666666702</v>
      </c>
      <c r="C8" s="115"/>
      <c r="D8" s="115"/>
      <c r="E8" s="115"/>
      <c r="F8" s="16"/>
      <c r="G8" s="14"/>
      <c r="H8" s="14"/>
      <c r="I8" s="14"/>
      <c r="J8" s="14"/>
      <c r="K8" s="14"/>
      <c r="L8" s="15"/>
    </row>
    <row r="9" spans="1:16" x14ac:dyDescent="0.3">
      <c r="A9" s="113"/>
      <c r="B9" s="9">
        <v>0.4375</v>
      </c>
      <c r="C9" s="115"/>
      <c r="D9" s="115"/>
      <c r="E9" s="115"/>
      <c r="F9" s="16"/>
      <c r="G9" s="14"/>
      <c r="H9" s="14"/>
      <c r="I9" s="14"/>
      <c r="J9" s="14"/>
      <c r="K9" s="14"/>
      <c r="L9" s="15"/>
    </row>
    <row r="10" spans="1:16" x14ac:dyDescent="0.3">
      <c r="A10" s="113"/>
      <c r="B10" s="9">
        <v>0.45833333333333298</v>
      </c>
      <c r="C10" s="115"/>
      <c r="D10" s="115"/>
      <c r="E10" s="115"/>
      <c r="F10" s="16"/>
      <c r="G10" s="14"/>
      <c r="H10" s="14"/>
      <c r="I10" s="14"/>
      <c r="J10" s="14"/>
      <c r="K10" s="14"/>
      <c r="L10" s="15"/>
    </row>
    <row r="11" spans="1:16" x14ac:dyDescent="0.3">
      <c r="A11" s="113"/>
      <c r="B11" s="9">
        <v>0.47916666666666702</v>
      </c>
      <c r="C11" s="115"/>
      <c r="D11" s="115"/>
      <c r="E11" s="115"/>
      <c r="F11" s="16"/>
      <c r="G11" s="14"/>
      <c r="H11" s="14"/>
      <c r="I11" s="14"/>
      <c r="J11" s="14"/>
      <c r="K11" s="14"/>
      <c r="L11" s="15"/>
    </row>
    <row r="12" spans="1:16" x14ac:dyDescent="0.3">
      <c r="A12" s="113"/>
      <c r="B12" s="9">
        <v>0.5</v>
      </c>
      <c r="C12" s="115"/>
      <c r="D12" s="115"/>
      <c r="E12" s="115"/>
      <c r="F12" s="16"/>
      <c r="G12" s="14"/>
      <c r="H12" s="14"/>
      <c r="I12" s="14"/>
      <c r="J12" s="14"/>
      <c r="K12" s="14"/>
      <c r="L12" s="15"/>
    </row>
    <row r="13" spans="1:16" x14ac:dyDescent="0.3">
      <c r="A13" s="113"/>
      <c r="B13" s="9">
        <v>0.52083333333333304</v>
      </c>
      <c r="C13" s="115"/>
      <c r="D13" s="115"/>
      <c r="E13" s="115"/>
      <c r="F13" s="14"/>
      <c r="G13" s="14"/>
      <c r="H13" s="14"/>
      <c r="I13" s="14"/>
      <c r="J13" s="14"/>
      <c r="K13" s="14"/>
      <c r="L13" s="15"/>
    </row>
    <row r="14" spans="1:16" x14ac:dyDescent="0.3">
      <c r="A14" s="113"/>
      <c r="B14" s="9">
        <v>0.54166666666666696</v>
      </c>
      <c r="C14" s="115"/>
      <c r="D14" s="115"/>
      <c r="E14" s="115"/>
      <c r="F14" s="14"/>
      <c r="G14" s="14"/>
      <c r="H14" s="14"/>
      <c r="I14" s="14"/>
      <c r="J14" s="14"/>
      <c r="K14" s="14"/>
      <c r="L14" s="15"/>
    </row>
    <row r="15" spans="1:16" x14ac:dyDescent="0.3">
      <c r="A15" s="113"/>
      <c r="B15" s="9">
        <v>0.5625</v>
      </c>
      <c r="C15" s="115"/>
      <c r="D15" s="115"/>
      <c r="E15" s="115"/>
      <c r="F15" s="14"/>
      <c r="G15" s="14"/>
      <c r="H15" s="14"/>
      <c r="I15" s="14"/>
      <c r="J15" s="14"/>
      <c r="K15" s="14"/>
      <c r="L15" s="15"/>
    </row>
    <row r="16" spans="1:16" x14ac:dyDescent="0.3">
      <c r="A16" s="113"/>
      <c r="B16" s="9">
        <v>0.58333333333333304</v>
      </c>
      <c r="C16" s="115"/>
      <c r="D16" s="115"/>
      <c r="E16" s="115"/>
      <c r="F16" s="14"/>
      <c r="G16" s="14"/>
      <c r="H16" s="14"/>
      <c r="I16" s="14"/>
      <c r="J16" s="14"/>
      <c r="K16" s="14"/>
      <c r="L16" s="15"/>
    </row>
    <row r="17" spans="1:14" x14ac:dyDescent="0.3">
      <c r="A17" s="113"/>
      <c r="B17" s="9">
        <v>0.60416666666666696</v>
      </c>
      <c r="C17" s="115"/>
      <c r="D17" s="115"/>
      <c r="E17" s="115"/>
      <c r="F17" s="14"/>
      <c r="G17" s="14"/>
      <c r="H17" s="14"/>
      <c r="I17" s="14"/>
      <c r="J17" s="14"/>
      <c r="K17" s="14"/>
      <c r="L17" s="15"/>
    </row>
    <row r="18" spans="1:14" x14ac:dyDescent="0.3">
      <c r="A18" s="113"/>
      <c r="B18" s="9">
        <v>0.625</v>
      </c>
      <c r="C18" s="115"/>
      <c r="D18" s="115"/>
      <c r="E18" s="115"/>
      <c r="F18" s="14"/>
      <c r="G18" s="14"/>
      <c r="H18" s="14"/>
      <c r="I18" s="14"/>
      <c r="J18" s="14"/>
      <c r="K18" s="14"/>
      <c r="L18" s="15"/>
    </row>
    <row r="19" spans="1:14" x14ac:dyDescent="0.3">
      <c r="A19" s="113"/>
      <c r="B19" s="9">
        <v>0.64583333333333404</v>
      </c>
      <c r="C19" s="115"/>
      <c r="D19" s="115"/>
      <c r="E19" s="115"/>
      <c r="F19" s="14"/>
      <c r="G19" s="14"/>
      <c r="H19" s="14"/>
      <c r="I19" s="14"/>
      <c r="J19" s="14"/>
      <c r="K19" s="14"/>
      <c r="L19" s="15"/>
    </row>
    <row r="20" spans="1:14" x14ac:dyDescent="0.3">
      <c r="A20" s="113"/>
      <c r="B20" s="9">
        <v>0.66666666666666696</v>
      </c>
      <c r="C20" s="115"/>
      <c r="D20" s="115"/>
      <c r="E20" s="115"/>
      <c r="F20" s="17"/>
      <c r="G20" s="14"/>
      <c r="H20" s="14"/>
      <c r="I20" s="14"/>
      <c r="J20" s="14"/>
      <c r="K20" s="17"/>
      <c r="L20" s="15"/>
    </row>
    <row r="21" spans="1:14" x14ac:dyDescent="0.3">
      <c r="A21" s="113"/>
      <c r="B21" s="9">
        <v>0.6875</v>
      </c>
      <c r="C21" s="115"/>
      <c r="D21" s="115"/>
      <c r="E21" s="115"/>
      <c r="F21" s="17"/>
      <c r="G21" s="14"/>
      <c r="H21" s="14"/>
      <c r="I21" s="14"/>
      <c r="J21" s="14"/>
      <c r="K21" s="17"/>
      <c r="L21" s="18"/>
    </row>
    <row r="22" spans="1:14" x14ac:dyDescent="0.3">
      <c r="A22" s="113"/>
      <c r="B22" s="9">
        <v>0.70833333333333404</v>
      </c>
      <c r="C22" s="115"/>
      <c r="D22" s="115"/>
      <c r="E22" s="115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3">
      <c r="A23" s="113"/>
      <c r="B23" s="9">
        <v>0.72916666666666696</v>
      </c>
      <c r="C23" s="115"/>
      <c r="D23" s="115"/>
      <c r="E23" s="115"/>
      <c r="F23" s="14"/>
      <c r="G23" s="14"/>
      <c r="H23" s="14"/>
      <c r="I23" s="14"/>
      <c r="J23" s="14"/>
      <c r="K23" s="14"/>
      <c r="L23" s="15"/>
    </row>
    <row r="24" spans="1:14" x14ac:dyDescent="0.3">
      <c r="A24" s="113"/>
      <c r="B24" s="9">
        <v>0.75</v>
      </c>
      <c r="C24" s="115"/>
      <c r="D24" s="115"/>
      <c r="E24" s="115"/>
      <c r="F24" s="14"/>
      <c r="G24" s="14"/>
      <c r="H24" s="14"/>
      <c r="I24" s="14"/>
      <c r="J24" s="14"/>
      <c r="K24" s="14"/>
      <c r="L24" s="15"/>
    </row>
    <row r="25" spans="1:14" x14ac:dyDescent="0.3">
      <c r="A25" s="113"/>
      <c r="B25" s="9">
        <v>0.77083333333333404</v>
      </c>
      <c r="C25" s="115"/>
      <c r="D25" s="115"/>
      <c r="E25" s="115"/>
      <c r="F25" s="14"/>
      <c r="G25" s="14"/>
      <c r="H25" s="14"/>
      <c r="I25" s="14"/>
      <c r="J25" s="14"/>
      <c r="K25" s="14"/>
      <c r="L25" s="15"/>
    </row>
    <row r="26" spans="1:14" x14ac:dyDescent="0.3">
      <c r="A26" s="113"/>
      <c r="B26" s="9">
        <v>0.79166666666666696</v>
      </c>
      <c r="C26" s="115"/>
      <c r="D26" s="115"/>
      <c r="E26" s="115"/>
      <c r="F26" s="14"/>
      <c r="G26" s="14"/>
      <c r="H26" s="14"/>
      <c r="I26" s="14"/>
      <c r="J26" s="14"/>
      <c r="K26" s="14"/>
      <c r="L26" s="15"/>
    </row>
    <row r="27" spans="1:14" ht="15" thickBot="1" x14ac:dyDescent="0.35">
      <c r="A27" s="114"/>
      <c r="B27" s="19">
        <v>0.812500000000001</v>
      </c>
      <c r="C27" s="116"/>
      <c r="D27" s="116"/>
      <c r="E27" s="116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K3" sqref="AK3:AK6"/>
    </sheetView>
  </sheetViews>
  <sheetFormatPr defaultRowHeight="14.4" x14ac:dyDescent="0.3"/>
  <cols>
    <col min="1" max="1" width="7.44140625" style="11" customWidth="1"/>
    <col min="2" max="35" width="5.5546875" customWidth="1"/>
    <col min="37" max="37" width="26.33203125" bestFit="1" customWidth="1"/>
  </cols>
  <sheetData>
    <row r="1" spans="1:41" ht="18.600000000000001" thickBot="1" x14ac:dyDescent="0.35">
      <c r="A1" s="120"/>
      <c r="B1" s="121"/>
      <c r="C1" s="107" t="s">
        <v>8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41" x14ac:dyDescent="0.3">
      <c r="A2" s="122"/>
      <c r="B2" s="123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" customHeight="1" x14ac:dyDescent="0.3">
      <c r="A3" s="113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" customHeight="1" x14ac:dyDescent="0.3">
      <c r="A4" s="113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" customHeight="1" x14ac:dyDescent="0.3">
      <c r="A5" s="113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" customHeight="1" x14ac:dyDescent="0.3">
      <c r="A6" s="113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19" t="s">
        <v>32</v>
      </c>
      <c r="AA6" s="49"/>
      <c r="AB6" s="41"/>
      <c r="AC6" s="41"/>
      <c r="AD6" s="41"/>
      <c r="AE6" s="34"/>
      <c r="AF6" s="117" t="s">
        <v>40</v>
      </c>
      <c r="AG6" s="118" t="s">
        <v>40</v>
      </c>
      <c r="AJ6" s="46" t="s">
        <v>84</v>
      </c>
      <c r="AK6" s="7" t="s">
        <v>90</v>
      </c>
    </row>
    <row r="7" spans="1:41" ht="15" customHeight="1" x14ac:dyDescent="0.3">
      <c r="A7" s="113"/>
      <c r="B7" s="9">
        <v>0.39583333333333298</v>
      </c>
      <c r="C7" s="31"/>
      <c r="D7" s="41"/>
      <c r="E7" s="41"/>
      <c r="F7" s="49"/>
      <c r="G7" s="53"/>
      <c r="H7" s="43"/>
      <c r="I7" s="117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19"/>
      <c r="AA7" s="49"/>
      <c r="AB7" s="41"/>
      <c r="AC7" s="41"/>
      <c r="AD7" s="119" t="s">
        <v>35</v>
      </c>
      <c r="AE7" s="34"/>
      <c r="AF7" s="117"/>
      <c r="AG7" s="118"/>
      <c r="AJ7" s="27" t="s">
        <v>20</v>
      </c>
      <c r="AK7" s="7" t="s">
        <v>13</v>
      </c>
    </row>
    <row r="8" spans="1:41" ht="14.4" customHeight="1" thickBot="1" x14ac:dyDescent="0.35">
      <c r="A8" s="113"/>
      <c r="B8" s="9">
        <v>0.41666666666666702</v>
      </c>
      <c r="C8" s="31"/>
      <c r="D8" s="41"/>
      <c r="E8" s="41"/>
      <c r="F8" s="49"/>
      <c r="G8" s="53"/>
      <c r="H8" s="43"/>
      <c r="I8" s="117"/>
      <c r="J8" s="119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19"/>
      <c r="AA8" s="49"/>
      <c r="AB8" s="41"/>
      <c r="AC8" s="44"/>
      <c r="AD8" s="119"/>
      <c r="AE8" s="34"/>
      <c r="AF8" s="31"/>
      <c r="AG8" s="118"/>
      <c r="AJ8" s="28" t="s">
        <v>21</v>
      </c>
      <c r="AK8" s="8" t="s">
        <v>14</v>
      </c>
    </row>
    <row r="9" spans="1:41" ht="14.4" customHeight="1" x14ac:dyDescent="0.3">
      <c r="A9" s="113"/>
      <c r="B9" s="9">
        <v>0.4375</v>
      </c>
      <c r="C9" s="31"/>
      <c r="D9" s="41"/>
      <c r="E9" s="41"/>
      <c r="F9" s="49"/>
      <c r="G9" s="53"/>
      <c r="H9" s="17"/>
      <c r="I9" s="43"/>
      <c r="J9" s="119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19"/>
      <c r="AE9" s="34"/>
      <c r="AF9" s="117" t="s">
        <v>45</v>
      </c>
      <c r="AG9" s="15"/>
    </row>
    <row r="10" spans="1:41" ht="14.4" customHeight="1" x14ac:dyDescent="0.3">
      <c r="A10" s="113"/>
      <c r="B10" s="9">
        <v>0.45833333333333298</v>
      </c>
      <c r="C10" s="31"/>
      <c r="D10" s="17"/>
      <c r="E10" s="41"/>
      <c r="F10" s="49"/>
      <c r="G10" s="53"/>
      <c r="H10" s="17"/>
      <c r="I10" s="117" t="s">
        <v>27</v>
      </c>
      <c r="J10" s="119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17"/>
      <c r="AG10" s="118" t="s">
        <v>45</v>
      </c>
    </row>
    <row r="11" spans="1:41" ht="14.4" customHeight="1" x14ac:dyDescent="0.3">
      <c r="A11" s="113"/>
      <c r="B11" s="9">
        <v>0.47916666666666702</v>
      </c>
      <c r="C11" s="31"/>
      <c r="D11" s="17"/>
      <c r="E11" s="41"/>
      <c r="F11" s="49"/>
      <c r="G11" s="53"/>
      <c r="H11" s="43"/>
      <c r="I11" s="117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18"/>
    </row>
    <row r="12" spans="1:41" ht="14.4" customHeight="1" x14ac:dyDescent="0.3">
      <c r="A12" s="113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17" t="s">
        <v>32</v>
      </c>
      <c r="Z12" s="41"/>
      <c r="AA12" s="49"/>
      <c r="AB12" s="41"/>
      <c r="AC12" s="44"/>
      <c r="AD12" s="40"/>
      <c r="AE12" s="34"/>
      <c r="AF12" s="31"/>
      <c r="AG12" s="118"/>
    </row>
    <row r="13" spans="1:41" ht="14.4" customHeight="1" x14ac:dyDescent="0.3">
      <c r="A13" s="113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17"/>
      <c r="Z13" s="41"/>
      <c r="AA13" s="49"/>
      <c r="AB13" s="41"/>
      <c r="AC13" s="41"/>
      <c r="AD13" s="41"/>
      <c r="AE13" s="34"/>
      <c r="AF13" s="31"/>
      <c r="AG13" s="15"/>
    </row>
    <row r="14" spans="1:41" ht="14.4" customHeight="1" x14ac:dyDescent="0.3">
      <c r="A14" s="113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17" t="s">
        <v>33</v>
      </c>
      <c r="Z14" s="119" t="s">
        <v>33</v>
      </c>
      <c r="AA14" s="49"/>
      <c r="AB14" s="41"/>
      <c r="AC14" s="41"/>
      <c r="AD14" s="119" t="s">
        <v>34</v>
      </c>
      <c r="AE14" s="119" t="s">
        <v>39</v>
      </c>
      <c r="AF14" s="31"/>
      <c r="AG14" s="15"/>
    </row>
    <row r="15" spans="1:41" ht="14.4" customHeight="1" x14ac:dyDescent="0.3">
      <c r="A15" s="113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17"/>
      <c r="Z15" s="119"/>
      <c r="AA15" s="49"/>
      <c r="AB15" s="41"/>
      <c r="AC15" s="41"/>
      <c r="AD15" s="119"/>
      <c r="AE15" s="119"/>
      <c r="AF15" s="31"/>
      <c r="AG15" s="15"/>
    </row>
    <row r="16" spans="1:41" ht="14.4" customHeight="1" x14ac:dyDescent="0.3">
      <c r="A16" s="113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19"/>
      <c r="AA16" s="49"/>
      <c r="AB16" s="41"/>
      <c r="AC16" s="36"/>
      <c r="AD16" s="119"/>
      <c r="AE16" s="119"/>
      <c r="AF16" s="119" t="s">
        <v>41</v>
      </c>
      <c r="AG16" s="70"/>
    </row>
    <row r="17" spans="1:37" ht="14.4" customHeight="1" x14ac:dyDescent="0.3">
      <c r="A17" s="113"/>
      <c r="B17" s="9">
        <v>0.60416666666666696</v>
      </c>
      <c r="C17" s="31"/>
      <c r="D17" s="17"/>
      <c r="E17" s="41"/>
      <c r="F17" s="49"/>
      <c r="G17" s="53"/>
      <c r="H17" s="16"/>
      <c r="I17" s="43"/>
      <c r="J17" s="119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19"/>
      <c r="AG17" s="70"/>
    </row>
    <row r="18" spans="1:37" ht="14.4" customHeight="1" x14ac:dyDescent="0.3">
      <c r="A18" s="113"/>
      <c r="B18" s="9">
        <v>0.625</v>
      </c>
      <c r="C18" s="31"/>
      <c r="D18" s="17"/>
      <c r="E18" s="41"/>
      <c r="F18" s="49"/>
      <c r="G18" s="53"/>
      <c r="H18" s="43"/>
      <c r="I18" s="43"/>
      <c r="J18" s="119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17" t="s">
        <v>39</v>
      </c>
      <c r="AE18" s="34"/>
      <c r="AF18" s="119"/>
      <c r="AG18" s="17"/>
    </row>
    <row r="19" spans="1:37" ht="14.4" customHeight="1" x14ac:dyDescent="0.3">
      <c r="A19" s="113"/>
      <c r="B19" s="9">
        <v>0.64583333333333404</v>
      </c>
      <c r="C19" s="31"/>
      <c r="D19" s="17"/>
      <c r="E19" s="41"/>
      <c r="F19" s="49"/>
      <c r="G19" s="53"/>
      <c r="H19" s="43"/>
      <c r="I19" s="43"/>
      <c r="J19" s="119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17"/>
      <c r="AE19" s="117" t="s">
        <v>41</v>
      </c>
      <c r="AF19" s="31"/>
      <c r="AG19" s="17"/>
    </row>
    <row r="20" spans="1:37" ht="14.4" customHeight="1" x14ac:dyDescent="0.3">
      <c r="A20" s="113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17" t="s">
        <v>34</v>
      </c>
      <c r="AD20" s="41"/>
      <c r="AE20" s="117"/>
      <c r="AF20" s="31"/>
      <c r="AG20" s="17"/>
    </row>
    <row r="21" spans="1:37" ht="14.4" customHeight="1" x14ac:dyDescent="0.3">
      <c r="A21" s="113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17"/>
      <c r="AD21" s="41"/>
      <c r="AE21" s="34"/>
      <c r="AF21" s="31"/>
      <c r="AG21" s="15"/>
    </row>
    <row r="22" spans="1:37" ht="14.4" customHeight="1" x14ac:dyDescent="0.3">
      <c r="A22" s="113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17" t="s">
        <v>35</v>
      </c>
      <c r="AD22" s="41"/>
      <c r="AE22" s="34"/>
      <c r="AF22" s="31"/>
      <c r="AG22" s="15"/>
    </row>
    <row r="23" spans="1:37" ht="14.4" customHeight="1" x14ac:dyDescent="0.3">
      <c r="A23" s="113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17"/>
      <c r="AD23" s="41"/>
      <c r="AE23" s="34"/>
      <c r="AF23" s="31"/>
      <c r="AG23" s="15"/>
    </row>
    <row r="24" spans="1:37" ht="14.4" customHeight="1" x14ac:dyDescent="0.3">
      <c r="A24" s="113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" customHeight="1" x14ac:dyDescent="0.3">
      <c r="A25" s="113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" customHeight="1" x14ac:dyDescent="0.3">
      <c r="A26" s="113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" thickBot="1" x14ac:dyDescent="0.35">
      <c r="A27" s="114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3">
      <c r="X28" s="38" t="s">
        <v>28</v>
      </c>
      <c r="AE28" s="38" t="s">
        <v>28</v>
      </c>
    </row>
    <row r="29" spans="1:37" ht="46.8" x14ac:dyDescent="0.3">
      <c r="AJ29" s="38" t="s">
        <v>29</v>
      </c>
      <c r="AK29" s="39" t="s">
        <v>30</v>
      </c>
    </row>
  </sheetData>
  <mergeCells count="23"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  <mergeCell ref="AF6:AF7"/>
    <mergeCell ref="AG6:AG8"/>
    <mergeCell ref="AD14:AD16"/>
    <mergeCell ref="AD18:AD19"/>
    <mergeCell ref="AE14:AE16"/>
    <mergeCell ref="AF9:AF10"/>
    <mergeCell ref="AG10:AG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8671875" defaultRowHeight="14.4" x14ac:dyDescent="0.3"/>
  <cols>
    <col min="1" max="1" width="8.88671875" style="10"/>
    <col min="2" max="34" width="5.88671875" style="2" customWidth="1"/>
    <col min="35" max="35" width="8.88671875" style="2"/>
    <col min="36" max="36" width="44.5546875" style="2" bestFit="1" customWidth="1"/>
    <col min="37" max="16384" width="8.88671875" style="2"/>
  </cols>
  <sheetData>
    <row r="1" spans="1:36" ht="18.600000000000001" thickBot="1" x14ac:dyDescent="0.35">
      <c r="A1" s="120"/>
      <c r="B1" s="121"/>
      <c r="C1" s="107" t="s">
        <v>11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8"/>
    </row>
    <row r="2" spans="1:36" x14ac:dyDescent="0.3">
      <c r="A2" s="122"/>
      <c r="B2" s="123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" customHeight="1" x14ac:dyDescent="0.3">
      <c r="A3" s="113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" customHeight="1" x14ac:dyDescent="0.3">
      <c r="A4" s="113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19" t="s">
        <v>65</v>
      </c>
      <c r="AE4" s="71"/>
      <c r="AF4" s="84"/>
      <c r="AI4" s="61" t="s">
        <v>18</v>
      </c>
      <c r="AJ4" s="7" t="s">
        <v>88</v>
      </c>
    </row>
    <row r="5" spans="1:36" ht="14.4" customHeight="1" x14ac:dyDescent="0.3">
      <c r="A5" s="113"/>
      <c r="B5" s="9">
        <v>0.35416666666666669</v>
      </c>
      <c r="C5" s="71"/>
      <c r="D5" s="73"/>
      <c r="E5" s="117" t="s">
        <v>42</v>
      </c>
      <c r="F5" s="119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19"/>
      <c r="AE5" s="71"/>
      <c r="AF5" s="84"/>
      <c r="AI5" s="62" t="s">
        <v>19</v>
      </c>
      <c r="AJ5" s="7" t="s">
        <v>89</v>
      </c>
    </row>
    <row r="6" spans="1:36" ht="14.4" customHeight="1" x14ac:dyDescent="0.3">
      <c r="A6" s="113"/>
      <c r="B6" s="9">
        <v>0.375</v>
      </c>
      <c r="C6" s="71"/>
      <c r="D6" s="73"/>
      <c r="E6" s="117"/>
      <c r="F6" s="119"/>
      <c r="G6" s="75"/>
      <c r="H6" s="75"/>
      <c r="I6" s="119" t="s">
        <v>48</v>
      </c>
      <c r="J6" s="71"/>
      <c r="K6" s="73"/>
      <c r="L6" s="117" t="s">
        <v>51</v>
      </c>
      <c r="M6" s="117" t="s">
        <v>50</v>
      </c>
      <c r="N6" s="119" t="s">
        <v>50</v>
      </c>
      <c r="O6" s="75"/>
      <c r="P6" s="71"/>
      <c r="Q6" s="71"/>
      <c r="R6" s="73"/>
      <c r="S6" s="117" t="s">
        <v>53</v>
      </c>
      <c r="T6" s="119" t="s">
        <v>53</v>
      </c>
      <c r="U6" s="75"/>
      <c r="V6" s="117" t="s">
        <v>59</v>
      </c>
      <c r="W6" s="119" t="s">
        <v>59</v>
      </c>
      <c r="X6" s="71"/>
      <c r="Y6" s="57"/>
      <c r="Z6" s="117" t="s">
        <v>61</v>
      </c>
      <c r="AA6" s="75"/>
      <c r="AB6" s="75"/>
      <c r="AC6" s="75"/>
      <c r="AD6" s="119"/>
      <c r="AE6" s="71"/>
      <c r="AF6" s="84"/>
      <c r="AI6" s="63" t="s">
        <v>84</v>
      </c>
      <c r="AJ6" s="7" t="s">
        <v>90</v>
      </c>
    </row>
    <row r="7" spans="1:36" ht="15" customHeight="1" x14ac:dyDescent="0.3">
      <c r="A7" s="113"/>
      <c r="B7" s="9">
        <v>0.39583333333333298</v>
      </c>
      <c r="C7" s="71"/>
      <c r="D7" s="73"/>
      <c r="E7" s="75"/>
      <c r="F7" s="119"/>
      <c r="G7" s="117" t="s">
        <v>44</v>
      </c>
      <c r="H7" s="119" t="s">
        <v>44</v>
      </c>
      <c r="I7" s="119"/>
      <c r="J7" s="71"/>
      <c r="K7" s="73"/>
      <c r="L7" s="117"/>
      <c r="M7" s="117"/>
      <c r="N7" s="119"/>
      <c r="O7" s="75"/>
      <c r="P7" s="71"/>
      <c r="Q7" s="71"/>
      <c r="R7" s="73"/>
      <c r="S7" s="117"/>
      <c r="T7" s="119"/>
      <c r="U7" s="75"/>
      <c r="V7" s="117"/>
      <c r="W7" s="119"/>
      <c r="X7" s="71"/>
      <c r="Y7" s="57"/>
      <c r="Z7" s="117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" customHeight="1" x14ac:dyDescent="0.3">
      <c r="A8" s="113"/>
      <c r="B8" s="9">
        <v>0.41666666666666702</v>
      </c>
      <c r="C8" s="71"/>
      <c r="D8" s="73"/>
      <c r="E8" s="75"/>
      <c r="F8" s="75"/>
      <c r="G8" s="117"/>
      <c r="H8" s="119"/>
      <c r="I8" s="119"/>
      <c r="J8" s="71"/>
      <c r="K8" s="73"/>
      <c r="L8" s="71"/>
      <c r="M8" s="75"/>
      <c r="N8" s="119"/>
      <c r="O8" s="117" t="s">
        <v>49</v>
      </c>
      <c r="P8" s="119" t="s">
        <v>49</v>
      </c>
      <c r="Q8" s="71"/>
      <c r="R8" s="73"/>
      <c r="S8" s="75"/>
      <c r="T8" s="119"/>
      <c r="U8" s="119" t="s">
        <v>55</v>
      </c>
      <c r="V8" s="75"/>
      <c r="W8" s="119"/>
      <c r="X8" s="71"/>
      <c r="Y8" s="57"/>
      <c r="Z8" s="75"/>
      <c r="AA8" s="17"/>
      <c r="AB8" s="117" t="s">
        <v>56</v>
      </c>
      <c r="AC8" s="119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" customHeight="1" thickBot="1" x14ac:dyDescent="0.35">
      <c r="A9" s="113"/>
      <c r="B9" s="9">
        <v>0.4375</v>
      </c>
      <c r="C9" s="71"/>
      <c r="D9" s="73"/>
      <c r="E9" s="69"/>
      <c r="F9" s="75"/>
      <c r="G9" s="75"/>
      <c r="H9" s="119"/>
      <c r="I9" s="71"/>
      <c r="J9" s="71"/>
      <c r="K9" s="73"/>
      <c r="L9" s="71"/>
      <c r="M9" s="117" t="s">
        <v>52</v>
      </c>
      <c r="N9" s="75"/>
      <c r="O9" s="117"/>
      <c r="P9" s="119"/>
      <c r="Q9" s="71"/>
      <c r="R9" s="73"/>
      <c r="S9" s="117" t="s">
        <v>54</v>
      </c>
      <c r="T9" s="75"/>
      <c r="U9" s="119"/>
      <c r="V9" s="119" t="s">
        <v>60</v>
      </c>
      <c r="W9" s="71"/>
      <c r="X9" s="71"/>
      <c r="Y9" s="57"/>
      <c r="Z9" s="75"/>
      <c r="AA9" s="17"/>
      <c r="AB9" s="117"/>
      <c r="AC9" s="119"/>
      <c r="AD9" s="71"/>
      <c r="AE9" s="71"/>
      <c r="AF9" s="84"/>
      <c r="AI9" s="67" t="s">
        <v>85</v>
      </c>
      <c r="AJ9" s="66" t="s">
        <v>31</v>
      </c>
    </row>
    <row r="10" spans="1:36" ht="14.4" customHeight="1" x14ac:dyDescent="0.3">
      <c r="A10" s="113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17"/>
      <c r="N10" s="119" t="s">
        <v>52</v>
      </c>
      <c r="O10" s="75"/>
      <c r="P10" s="119"/>
      <c r="Q10" s="71"/>
      <c r="R10" s="73"/>
      <c r="S10" s="117"/>
      <c r="T10" s="119" t="s">
        <v>54</v>
      </c>
      <c r="U10" s="119"/>
      <c r="V10" s="119"/>
      <c r="W10" s="71"/>
      <c r="X10" s="71"/>
      <c r="Y10" s="57"/>
      <c r="Z10" s="75"/>
      <c r="AA10" s="17"/>
      <c r="AB10" s="75"/>
      <c r="AC10" s="119"/>
      <c r="AD10" s="71"/>
      <c r="AE10" s="71"/>
      <c r="AF10" s="84"/>
    </row>
    <row r="11" spans="1:36" ht="14.4" customHeight="1" x14ac:dyDescent="0.3">
      <c r="A11" s="113"/>
      <c r="B11" s="9">
        <v>0.47916666666666702</v>
      </c>
      <c r="C11" s="71"/>
      <c r="D11" s="73"/>
      <c r="E11" s="69"/>
      <c r="F11" s="75"/>
      <c r="G11" s="75"/>
      <c r="H11" s="117" t="s">
        <v>47</v>
      </c>
      <c r="I11" s="119" t="s">
        <v>47</v>
      </c>
      <c r="J11" s="71"/>
      <c r="K11" s="73"/>
      <c r="L11" s="71"/>
      <c r="M11" s="75"/>
      <c r="N11" s="119"/>
      <c r="O11" s="75"/>
      <c r="P11" s="71"/>
      <c r="Q11" s="71"/>
      <c r="R11" s="73"/>
      <c r="S11" s="75"/>
      <c r="T11" s="119"/>
      <c r="U11" s="75"/>
      <c r="V11" s="119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" customHeight="1" x14ac:dyDescent="0.3">
      <c r="A12" s="113"/>
      <c r="B12" s="9">
        <v>0.5</v>
      </c>
      <c r="C12" s="71"/>
      <c r="D12" s="73"/>
      <c r="E12" s="69"/>
      <c r="F12" s="75"/>
      <c r="G12" s="75"/>
      <c r="H12" s="117"/>
      <c r="I12" s="119"/>
      <c r="J12" s="71"/>
      <c r="K12" s="73"/>
      <c r="L12" s="71"/>
      <c r="M12" s="75"/>
      <c r="N12" s="119"/>
      <c r="O12" s="75"/>
      <c r="P12" s="119" t="s">
        <v>66</v>
      </c>
      <c r="Q12" s="71"/>
      <c r="R12" s="73"/>
      <c r="S12" s="75"/>
      <c r="T12" s="119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" customHeight="1" x14ac:dyDescent="0.3">
      <c r="A13" s="113"/>
      <c r="B13" s="9">
        <v>0.52083333333333304</v>
      </c>
      <c r="C13" s="71"/>
      <c r="D13" s="73"/>
      <c r="E13" s="69"/>
      <c r="F13" s="75"/>
      <c r="G13" s="75"/>
      <c r="H13" s="75"/>
      <c r="I13" s="119"/>
      <c r="J13" s="71"/>
      <c r="K13" s="73"/>
      <c r="L13" s="71"/>
      <c r="M13" s="75"/>
      <c r="N13" s="75"/>
      <c r="O13" s="75"/>
      <c r="P13" s="119"/>
      <c r="Q13" s="71"/>
      <c r="R13" s="73"/>
      <c r="S13" s="75"/>
      <c r="T13" s="75"/>
      <c r="U13" s="117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" customHeight="1" x14ac:dyDescent="0.3">
      <c r="A14" s="113"/>
      <c r="B14" s="9">
        <v>0.54166666666666696</v>
      </c>
      <c r="C14" s="71"/>
      <c r="D14" s="73"/>
      <c r="E14" s="75"/>
      <c r="F14" s="119" t="s">
        <v>43</v>
      </c>
      <c r="G14" s="75"/>
      <c r="H14" s="117" t="s">
        <v>48</v>
      </c>
      <c r="I14" s="71"/>
      <c r="J14" s="71"/>
      <c r="K14" s="73"/>
      <c r="L14" s="71"/>
      <c r="M14" s="119" t="s">
        <v>51</v>
      </c>
      <c r="N14" s="117" t="s">
        <v>46</v>
      </c>
      <c r="O14" s="119" t="s">
        <v>46</v>
      </c>
      <c r="P14" s="119"/>
      <c r="Q14" s="71"/>
      <c r="R14" s="73"/>
      <c r="S14" s="75"/>
      <c r="T14" s="75"/>
      <c r="U14" s="117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" customHeight="1" x14ac:dyDescent="0.3">
      <c r="A15" s="113"/>
      <c r="B15" s="9">
        <v>0.5625</v>
      </c>
      <c r="C15" s="71"/>
      <c r="D15" s="73"/>
      <c r="E15" s="117" t="s">
        <v>43</v>
      </c>
      <c r="F15" s="119"/>
      <c r="G15" s="75"/>
      <c r="H15" s="117"/>
      <c r="I15" s="71"/>
      <c r="J15" s="71"/>
      <c r="K15" s="73"/>
      <c r="L15" s="71"/>
      <c r="M15" s="119"/>
      <c r="N15" s="117"/>
      <c r="O15" s="119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19" t="s">
        <v>57</v>
      </c>
      <c r="AB15" s="75"/>
      <c r="AC15" s="75"/>
      <c r="AD15" s="71"/>
      <c r="AE15" s="71"/>
      <c r="AF15" s="84"/>
    </row>
    <row r="16" spans="1:36" ht="14.4" customHeight="1" x14ac:dyDescent="0.3">
      <c r="A16" s="113"/>
      <c r="B16" s="9">
        <v>0.58333333333333304</v>
      </c>
      <c r="C16" s="71"/>
      <c r="D16" s="73"/>
      <c r="E16" s="117"/>
      <c r="F16" s="119"/>
      <c r="G16" s="75"/>
      <c r="H16" s="75"/>
      <c r="I16" s="71"/>
      <c r="J16" s="71"/>
      <c r="K16" s="73"/>
      <c r="L16" s="71"/>
      <c r="M16" s="119"/>
      <c r="N16" s="75"/>
      <c r="O16" s="119"/>
      <c r="P16" s="71"/>
      <c r="Q16" s="71"/>
      <c r="R16" s="73"/>
      <c r="S16" s="33"/>
      <c r="T16" s="117" t="s">
        <v>55</v>
      </c>
      <c r="U16" s="117" t="s">
        <v>58</v>
      </c>
      <c r="V16" s="119" t="s">
        <v>58</v>
      </c>
      <c r="W16" s="71"/>
      <c r="X16" s="71"/>
      <c r="Y16" s="57"/>
      <c r="Z16" s="75"/>
      <c r="AA16" s="119"/>
      <c r="AB16" s="117" t="s">
        <v>62</v>
      </c>
      <c r="AC16" s="75"/>
      <c r="AD16" s="71"/>
      <c r="AE16" s="71"/>
      <c r="AF16" s="84"/>
    </row>
    <row r="17" spans="1:32" ht="14.4" customHeight="1" x14ac:dyDescent="0.3">
      <c r="A17" s="113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17"/>
      <c r="U17" s="117"/>
      <c r="V17" s="119"/>
      <c r="W17" s="71"/>
      <c r="X17" s="71"/>
      <c r="Y17" s="57"/>
      <c r="Z17" s="75"/>
      <c r="AA17" s="119"/>
      <c r="AB17" s="117"/>
      <c r="AC17" s="119" t="s">
        <v>62</v>
      </c>
      <c r="AD17" s="71"/>
      <c r="AE17" s="71"/>
      <c r="AF17" s="84"/>
    </row>
    <row r="18" spans="1:32" ht="14.4" customHeight="1" x14ac:dyDescent="0.3">
      <c r="A18" s="113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19"/>
      <c r="W18" s="71"/>
      <c r="X18" s="71"/>
      <c r="Y18" s="57"/>
      <c r="Z18" s="117" t="s">
        <v>57</v>
      </c>
      <c r="AA18" s="75"/>
      <c r="AB18" s="75"/>
      <c r="AC18" s="119"/>
      <c r="AD18" s="71"/>
      <c r="AE18" s="71"/>
      <c r="AF18" s="84"/>
    </row>
    <row r="19" spans="1:32" ht="14.4" customHeight="1" x14ac:dyDescent="0.3">
      <c r="A19" s="113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17"/>
      <c r="AA19" s="75"/>
      <c r="AB19" s="75"/>
      <c r="AC19" s="119"/>
      <c r="AD19" s="71"/>
      <c r="AE19" s="71"/>
      <c r="AF19" s="84"/>
    </row>
    <row r="20" spans="1:32" ht="14.4" customHeight="1" x14ac:dyDescent="0.3">
      <c r="A20" s="113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19" t="s">
        <v>61</v>
      </c>
      <c r="AB20" s="75"/>
      <c r="AC20" s="75"/>
      <c r="AD20" s="71"/>
      <c r="AE20" s="71"/>
      <c r="AF20" s="84"/>
    </row>
    <row r="21" spans="1:32" ht="14.4" customHeight="1" x14ac:dyDescent="0.3">
      <c r="A21" s="113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19"/>
      <c r="AB21" s="75"/>
      <c r="AC21" s="117" t="s">
        <v>65</v>
      </c>
      <c r="AD21" s="71"/>
      <c r="AE21" s="71"/>
      <c r="AF21" s="84"/>
    </row>
    <row r="22" spans="1:32" ht="14.4" customHeight="1" x14ac:dyDescent="0.3">
      <c r="A22" s="113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17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19"/>
      <c r="AB22" s="75"/>
      <c r="AC22" s="117"/>
      <c r="AD22" s="71"/>
      <c r="AE22" s="71"/>
      <c r="AF22" s="84"/>
    </row>
    <row r="23" spans="1:32" ht="14.4" customHeight="1" x14ac:dyDescent="0.3">
      <c r="A23" s="113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17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" customHeight="1" x14ac:dyDescent="0.3">
      <c r="A24" s="113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" customHeight="1" x14ac:dyDescent="0.3">
      <c r="A25" s="113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" customHeight="1" x14ac:dyDescent="0.3">
      <c r="A26" s="113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" thickBot="1" x14ac:dyDescent="0.35">
      <c r="A27" s="114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8671875" defaultRowHeight="14.4" x14ac:dyDescent="0.3"/>
  <cols>
    <col min="1" max="1" width="8.88671875" style="10"/>
    <col min="2" max="35" width="5.88671875" style="2" customWidth="1"/>
    <col min="36" max="36" width="8.88671875" style="2"/>
    <col min="37" max="37" width="44.5546875" style="2" bestFit="1" customWidth="1"/>
    <col min="38" max="16384" width="8.88671875" style="2"/>
  </cols>
  <sheetData>
    <row r="1" spans="1:37" ht="18.600000000000001" thickBot="1" x14ac:dyDescent="0.35">
      <c r="A1" s="120"/>
      <c r="B1" s="121"/>
      <c r="C1" s="107" t="s">
        <v>93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/>
    </row>
    <row r="2" spans="1:37" x14ac:dyDescent="0.3">
      <c r="A2" s="122"/>
      <c r="B2" s="123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" customHeight="1" x14ac:dyDescent="0.3">
      <c r="A3" s="113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" customHeight="1" x14ac:dyDescent="0.3">
      <c r="A4" s="113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" customHeight="1" x14ac:dyDescent="0.3">
      <c r="A5" s="113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" customHeight="1" x14ac:dyDescent="0.3">
      <c r="A6" s="113"/>
      <c r="B6" s="9">
        <v>0.375</v>
      </c>
      <c r="C6" s="71"/>
      <c r="D6" s="119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5">
      <c r="A7" s="113"/>
      <c r="B7" s="9">
        <v>0.39583333333333298</v>
      </c>
      <c r="C7" s="71"/>
      <c r="D7" s="119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" customHeight="1" x14ac:dyDescent="0.3">
      <c r="A8" s="113"/>
      <c r="B8" s="9">
        <v>0.41666666666666702</v>
      </c>
      <c r="C8" s="71"/>
      <c r="D8" s="119"/>
      <c r="E8" s="68"/>
      <c r="F8" s="117" t="s">
        <v>67</v>
      </c>
      <c r="G8" s="119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" customHeight="1" x14ac:dyDescent="0.3">
      <c r="A9" s="113"/>
      <c r="B9" s="9">
        <v>0.4375</v>
      </c>
      <c r="C9" s="71"/>
      <c r="D9" s="71"/>
      <c r="E9" s="68"/>
      <c r="F9" s="117"/>
      <c r="G9" s="119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" customHeight="1" x14ac:dyDescent="0.3">
      <c r="A10" s="113"/>
      <c r="B10" s="9">
        <v>0.45833333333333298</v>
      </c>
      <c r="C10" s="71"/>
      <c r="D10" s="71"/>
      <c r="E10" s="68"/>
      <c r="F10" s="75"/>
      <c r="G10" s="119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" customHeight="1" x14ac:dyDescent="0.3">
      <c r="A11" s="113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" customHeight="1" x14ac:dyDescent="0.3">
      <c r="A12" s="113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" customHeight="1" x14ac:dyDescent="0.3">
      <c r="A13" s="113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" customHeight="1" x14ac:dyDescent="0.3">
      <c r="A14" s="113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" customHeight="1" x14ac:dyDescent="0.3">
      <c r="A15" s="113"/>
      <c r="B15" s="9">
        <v>0.5625</v>
      </c>
      <c r="C15" s="36"/>
      <c r="D15" s="117" t="s">
        <v>64</v>
      </c>
      <c r="E15" s="119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" customHeight="1" x14ac:dyDescent="0.3">
      <c r="A16" s="113"/>
      <c r="B16" s="9">
        <v>0.58333333333333304</v>
      </c>
      <c r="C16" s="36"/>
      <c r="D16" s="117"/>
      <c r="E16" s="119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" customHeight="1" x14ac:dyDescent="0.3">
      <c r="A17" s="113"/>
      <c r="B17" s="9">
        <v>0.60416666666666696</v>
      </c>
      <c r="C17" s="36"/>
      <c r="D17" s="71"/>
      <c r="E17" s="119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" customHeight="1" x14ac:dyDescent="0.3">
      <c r="A18" s="113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" customHeight="1" x14ac:dyDescent="0.3">
      <c r="A19" s="113"/>
      <c r="B19" s="9">
        <v>0.64583333333333404</v>
      </c>
      <c r="C19" s="117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" customHeight="1" x14ac:dyDescent="0.3">
      <c r="A20" s="113"/>
      <c r="B20" s="9">
        <v>0.66666666666666696</v>
      </c>
      <c r="C20" s="117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" customHeight="1" x14ac:dyDescent="0.3">
      <c r="A21" s="113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" customHeight="1" x14ac:dyDescent="0.3">
      <c r="A22" s="113"/>
      <c r="B22" s="9">
        <v>0.70833333333333404</v>
      </c>
      <c r="C22" s="117" t="s">
        <v>68</v>
      </c>
      <c r="D22" s="119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" customHeight="1" x14ac:dyDescent="0.3">
      <c r="A23" s="113"/>
      <c r="B23" s="9">
        <v>0.72916666666666696</v>
      </c>
      <c r="C23" s="117"/>
      <c r="D23" s="119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" customHeight="1" x14ac:dyDescent="0.3">
      <c r="A24" s="113"/>
      <c r="B24" s="9">
        <v>0.75</v>
      </c>
      <c r="C24" s="71"/>
      <c r="D24" s="119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" customHeight="1" x14ac:dyDescent="0.3">
      <c r="A25" s="113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" customHeight="1" x14ac:dyDescent="0.3">
      <c r="A26" s="113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" thickBot="1" x14ac:dyDescent="0.35">
      <c r="A27" s="114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O37"/>
  <sheetViews>
    <sheetView workbookViewId="0">
      <selection activeCell="J3" sqref="J3"/>
    </sheetView>
  </sheetViews>
  <sheetFormatPr defaultColWidth="8.88671875" defaultRowHeight="14.4" x14ac:dyDescent="0.3"/>
  <cols>
    <col min="1" max="1" width="12.109375" style="2" bestFit="1" customWidth="1"/>
    <col min="2" max="2" width="13.109375" style="2" customWidth="1"/>
    <col min="3" max="3" width="8.6640625" style="2" bestFit="1" customWidth="1"/>
    <col min="4" max="4" width="19.6640625" style="2" bestFit="1" customWidth="1"/>
    <col min="5" max="5" width="10.109375" style="2" bestFit="1" customWidth="1"/>
    <col min="6" max="6" width="12.5546875" style="2" bestFit="1" customWidth="1"/>
    <col min="7" max="7" width="14.6640625" style="96" bestFit="1" customWidth="1"/>
    <col min="8" max="8" width="11.44140625" style="2" bestFit="1" customWidth="1"/>
    <col min="9" max="9" width="41.44140625" style="106" bestFit="1" customWidth="1"/>
    <col min="10" max="10" width="41.44140625" style="106" customWidth="1"/>
    <col min="11" max="11" width="7.44140625" style="2" customWidth="1"/>
    <col min="12" max="12" width="13" style="2" bestFit="1" customWidth="1"/>
    <col min="13" max="13" width="25.6640625" style="2" bestFit="1" customWidth="1"/>
    <col min="14" max="14" width="8.109375" style="2" bestFit="1" customWidth="1"/>
    <col min="15" max="16384" width="8.88671875" style="2"/>
  </cols>
  <sheetData>
    <row r="1" spans="1:15" s="10" customFormat="1" ht="29.4" thickBot="1" x14ac:dyDescent="0.35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</row>
    <row r="2" spans="1:15" x14ac:dyDescent="0.3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L2" s="77" t="s">
        <v>72</v>
      </c>
      <c r="M2" s="42" t="s">
        <v>73</v>
      </c>
    </row>
    <row r="3" spans="1:15" x14ac:dyDescent="0.3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136</v>
      </c>
      <c r="L3" s="78" t="s">
        <v>74</v>
      </c>
      <c r="M3" s="15" t="s">
        <v>75</v>
      </c>
    </row>
    <row r="4" spans="1:15" ht="15" thickBot="1" x14ac:dyDescent="0.35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135</v>
      </c>
      <c r="J4" s="106" t="s">
        <v>134</v>
      </c>
      <c r="L4" s="79" t="s">
        <v>76</v>
      </c>
      <c r="M4" s="21" t="s">
        <v>77</v>
      </c>
    </row>
    <row r="5" spans="1:15" ht="15" thickBot="1" x14ac:dyDescent="0.35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133</v>
      </c>
    </row>
    <row r="6" spans="1:15" ht="15" thickBot="1" x14ac:dyDescent="0.35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132</v>
      </c>
      <c r="L6" s="124" t="s">
        <v>83</v>
      </c>
      <c r="M6" s="125"/>
      <c r="N6" s="126"/>
    </row>
    <row r="7" spans="1:15" ht="15" thickBot="1" x14ac:dyDescent="0.35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131</v>
      </c>
      <c r="L7" s="87"/>
      <c r="M7" s="105" t="s">
        <v>70</v>
      </c>
      <c r="N7" s="13" t="s">
        <v>69</v>
      </c>
    </row>
    <row r="8" spans="1:15" x14ac:dyDescent="0.3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130</v>
      </c>
      <c r="L8" s="99" t="s">
        <v>71</v>
      </c>
      <c r="M8" s="88">
        <f>COUNTIFS(D:D,"SF",C:C,"M")</f>
        <v>6</v>
      </c>
      <c r="N8" s="99">
        <f>COUNTIFS(D:D,"SF",C:C,"F")</f>
        <v>6</v>
      </c>
    </row>
    <row r="9" spans="1:15" x14ac:dyDescent="0.3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129</v>
      </c>
      <c r="L9" s="100" t="s">
        <v>74</v>
      </c>
      <c r="M9" s="88">
        <f>COUNTIFS(D:D,"TF",C:C,"M")</f>
        <v>6</v>
      </c>
      <c r="N9" s="100">
        <f>COUNTIFS(D:D,"TF",C:C,"F")</f>
        <v>6</v>
      </c>
    </row>
    <row r="10" spans="1:15" ht="15" thickBot="1" x14ac:dyDescent="0.35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128</v>
      </c>
      <c r="L10" s="101" t="s">
        <v>78</v>
      </c>
      <c r="M10" s="88">
        <f>COUNTIFS(D:D,"NF",C:C,"M")</f>
        <v>6</v>
      </c>
      <c r="N10" s="101">
        <f>COUNTIFS(D:D,"NF",C:C,"F")</f>
        <v>6</v>
      </c>
    </row>
    <row r="11" spans="1:15" x14ac:dyDescent="0.3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127</v>
      </c>
      <c r="L11" s="87" t="s">
        <v>82</v>
      </c>
      <c r="M11" s="99">
        <f>COUNTIFS(E:E, "Y",C:C,"M")</f>
        <v>7</v>
      </c>
      <c r="N11" s="15">
        <f>COUNTIFS(E:E, "Y",C:C,"F")</f>
        <v>7</v>
      </c>
    </row>
    <row r="12" spans="1:15" ht="15" thickBot="1" x14ac:dyDescent="0.35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126</v>
      </c>
      <c r="L12" s="102" t="s">
        <v>92</v>
      </c>
      <c r="M12" s="103">
        <f>COUNTIFS(E:E, "N",C:C,"M")</f>
        <v>11</v>
      </c>
      <c r="N12" s="76">
        <f>COUNTIFS(E:E, "N",C:C,"F")</f>
        <v>11</v>
      </c>
    </row>
    <row r="13" spans="1:15" ht="15.6" thickTop="1" thickBot="1" x14ac:dyDescent="0.35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125</v>
      </c>
      <c r="L13" s="104" t="s">
        <v>87</v>
      </c>
      <c r="M13" s="21">
        <f>COUNTIFS(F:F,"Y",C:C,"M")</f>
        <v>18</v>
      </c>
      <c r="N13" s="21">
        <f>COUNTIFS(F:F,"Y",C:C,"F")</f>
        <v>18</v>
      </c>
    </row>
    <row r="14" spans="1:15" ht="15" thickBot="1" x14ac:dyDescent="0.35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</row>
    <row r="15" spans="1:15" ht="15" thickBot="1" x14ac:dyDescent="0.35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L15" s="124" t="s">
        <v>94</v>
      </c>
      <c r="M15" s="125"/>
      <c r="N15" s="125"/>
      <c r="O15" s="126"/>
    </row>
    <row r="16" spans="1:15" x14ac:dyDescent="0.3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124</v>
      </c>
      <c r="L16" s="92" t="s">
        <v>95</v>
      </c>
      <c r="M16" s="12" t="s">
        <v>96</v>
      </c>
      <c r="N16" s="12" t="s">
        <v>97</v>
      </c>
      <c r="O16" s="13" t="s">
        <v>98</v>
      </c>
    </row>
    <row r="17" spans="1:15" x14ac:dyDescent="0.3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L17" s="87" t="s">
        <v>71</v>
      </c>
      <c r="M17" s="97">
        <f>AVERAGEIF(D:D, "SF",G:G)</f>
        <v>0.1708166666666667</v>
      </c>
      <c r="N17" s="97" cm="1">
        <f t="array" ref="N17">STDEV(IF(D:D = "SF",G:G))</f>
        <v>0.22549151599977943</v>
      </c>
      <c r="O17" s="15">
        <f>COUNTIFS(D:D, "SF",F:F,"Y")</f>
        <v>12</v>
      </c>
    </row>
    <row r="18" spans="1:15" x14ac:dyDescent="0.3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123</v>
      </c>
      <c r="L18" s="87" t="s">
        <v>74</v>
      </c>
      <c r="M18" s="97">
        <f>AVERAGEIF(D:D, "TF",G:G)</f>
        <v>0.1775916666666667</v>
      </c>
      <c r="N18" s="97" cm="1">
        <f t="array" ref="N18">STDEV(IF(D:D = "TF",G:G))</f>
        <v>0.18413536378699691</v>
      </c>
      <c r="O18" s="15">
        <f>COUNTIFS(D:D, "TF",F:F,"Y")</f>
        <v>12</v>
      </c>
    </row>
    <row r="19" spans="1:15" ht="15" thickBot="1" x14ac:dyDescent="0.35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L19" s="91" t="s">
        <v>78</v>
      </c>
      <c r="M19" s="98">
        <f>AVERAGEIF(D:D, "NF",G:G)</f>
        <v>0.19895833333333332</v>
      </c>
      <c r="N19" s="98" cm="1">
        <f t="array" ref="N19">STDEV(IF(D:D = "NF",G:G))</f>
        <v>0.13728892200778847</v>
      </c>
      <c r="O19" s="21">
        <f>COUNTIFS(D:D, "NF",F:F,"Y")</f>
        <v>12</v>
      </c>
    </row>
    <row r="20" spans="1:15" x14ac:dyDescent="0.3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122</v>
      </c>
    </row>
    <row r="21" spans="1:15" x14ac:dyDescent="0.3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</row>
    <row r="22" spans="1:15" x14ac:dyDescent="0.3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</row>
    <row r="23" spans="1:15" x14ac:dyDescent="0.3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</row>
    <row r="24" spans="1:15" x14ac:dyDescent="0.3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</row>
    <row r="25" spans="1:15" x14ac:dyDescent="0.3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121</v>
      </c>
    </row>
    <row r="26" spans="1:15" x14ac:dyDescent="0.3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120</v>
      </c>
    </row>
    <row r="27" spans="1:15" x14ac:dyDescent="0.3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119</v>
      </c>
    </row>
    <row r="28" spans="1:15" x14ac:dyDescent="0.3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118</v>
      </c>
    </row>
    <row r="29" spans="1:15" x14ac:dyDescent="0.3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</row>
    <row r="30" spans="1:15" x14ac:dyDescent="0.3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</row>
    <row r="31" spans="1:15" x14ac:dyDescent="0.3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117</v>
      </c>
    </row>
    <row r="32" spans="1:15" x14ac:dyDescent="0.3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</row>
    <row r="33" spans="1:14" x14ac:dyDescent="0.3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</row>
    <row r="34" spans="1:14" x14ac:dyDescent="0.3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</row>
    <row r="35" spans="1:14" x14ac:dyDescent="0.3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27"/>
      <c r="L35" s="127"/>
      <c r="M35" s="127"/>
      <c r="N35" s="127"/>
    </row>
    <row r="36" spans="1:14" x14ac:dyDescent="0.3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</row>
    <row r="37" spans="1:14" x14ac:dyDescent="0.3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</row>
  </sheetData>
  <autoFilter ref="A1:J37" xr:uid="{ED77502B-B61F-4A2A-AA93-5E2021079CF0}"/>
  <mergeCells count="3">
    <mergeCell ref="L6:N6"/>
    <mergeCell ref="L15:O15"/>
    <mergeCell ref="K35:N3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N37"/>
  <sheetViews>
    <sheetView tabSelected="1" workbookViewId="0">
      <selection activeCell="K20" sqref="K20"/>
    </sheetView>
  </sheetViews>
  <sheetFormatPr defaultRowHeight="14.4" x14ac:dyDescent="0.3"/>
  <cols>
    <col min="1" max="1" width="7.33203125" bestFit="1" customWidth="1"/>
    <col min="2" max="2" width="9.88671875" bestFit="1" customWidth="1"/>
    <col min="3" max="4" width="10.21875" bestFit="1" customWidth="1"/>
    <col min="5" max="5" width="9.33203125" bestFit="1" customWidth="1"/>
    <col min="6" max="6" width="9.88671875" bestFit="1" customWidth="1"/>
    <col min="7" max="7" width="10.33203125" bestFit="1" customWidth="1"/>
    <col min="8" max="8" width="13.109375" bestFit="1" customWidth="1"/>
    <col min="9" max="12" width="9.109375" bestFit="1" customWidth="1"/>
    <col min="13" max="13" width="14.44140625" bestFit="1" customWidth="1"/>
    <col min="14" max="14" width="9.33203125" bestFit="1" customWidth="1"/>
  </cols>
  <sheetData>
    <row r="1" spans="1:14" s="128" customFormat="1" x14ac:dyDescent="0.3">
      <c r="A1" s="89" t="s">
        <v>36</v>
      </c>
      <c r="B1" s="128" t="s">
        <v>104</v>
      </c>
      <c r="C1" s="128" t="s">
        <v>105</v>
      </c>
      <c r="D1" s="128" t="s">
        <v>106</v>
      </c>
      <c r="E1" s="128" t="s">
        <v>107</v>
      </c>
      <c r="F1" s="128" t="s">
        <v>108</v>
      </c>
      <c r="G1" s="128" t="s">
        <v>109</v>
      </c>
      <c r="H1" s="128" t="s">
        <v>110</v>
      </c>
      <c r="I1" s="128" t="s">
        <v>111</v>
      </c>
      <c r="J1" s="128" t="s">
        <v>112</v>
      </c>
      <c r="K1" s="128" t="s">
        <v>113</v>
      </c>
      <c r="L1" s="128" t="s">
        <v>114</v>
      </c>
      <c r="M1" s="128" t="s">
        <v>115</v>
      </c>
      <c r="N1" s="128" t="s">
        <v>116</v>
      </c>
    </row>
    <row r="2" spans="1:14" x14ac:dyDescent="0.3">
      <c r="A2" s="106" t="s">
        <v>26</v>
      </c>
    </row>
    <row r="3" spans="1:14" x14ac:dyDescent="0.3">
      <c r="A3" s="106" t="s">
        <v>27</v>
      </c>
    </row>
    <row r="4" spans="1:14" x14ac:dyDescent="0.3">
      <c r="A4" s="106" t="s">
        <v>32</v>
      </c>
    </row>
    <row r="5" spans="1:14" x14ac:dyDescent="0.3">
      <c r="A5" s="106" t="s">
        <v>33</v>
      </c>
    </row>
    <row r="6" spans="1:14" x14ac:dyDescent="0.3">
      <c r="A6" s="106" t="s">
        <v>34</v>
      </c>
    </row>
    <row r="7" spans="1:14" x14ac:dyDescent="0.3">
      <c r="A7" s="106" t="s">
        <v>35</v>
      </c>
    </row>
    <row r="8" spans="1:14" x14ac:dyDescent="0.3">
      <c r="A8" s="106" t="s">
        <v>39</v>
      </c>
    </row>
    <row r="9" spans="1:14" x14ac:dyDescent="0.3">
      <c r="A9" s="106" t="s">
        <v>40</v>
      </c>
    </row>
    <row r="10" spans="1:14" x14ac:dyDescent="0.3">
      <c r="A10" s="106" t="s">
        <v>41</v>
      </c>
    </row>
    <row r="11" spans="1:14" x14ac:dyDescent="0.3">
      <c r="A11" s="106" t="s">
        <v>45</v>
      </c>
    </row>
    <row r="12" spans="1:14" x14ac:dyDescent="0.3">
      <c r="A12" s="106" t="s">
        <v>42</v>
      </c>
    </row>
    <row r="13" spans="1:14" x14ac:dyDescent="0.3">
      <c r="A13" s="106" t="s">
        <v>43</v>
      </c>
    </row>
    <row r="14" spans="1:14" x14ac:dyDescent="0.3">
      <c r="A14" s="106" t="s">
        <v>44</v>
      </c>
    </row>
    <row r="15" spans="1:14" x14ac:dyDescent="0.3">
      <c r="A15" s="81" t="s">
        <v>47</v>
      </c>
    </row>
    <row r="16" spans="1:14" x14ac:dyDescent="0.3">
      <c r="A16" s="81" t="s">
        <v>48</v>
      </c>
    </row>
    <row r="17" spans="1:1" x14ac:dyDescent="0.3">
      <c r="A17" s="106" t="s">
        <v>51</v>
      </c>
    </row>
    <row r="18" spans="1:1" x14ac:dyDescent="0.3">
      <c r="A18" s="106" t="s">
        <v>50</v>
      </c>
    </row>
    <row r="19" spans="1:1" x14ac:dyDescent="0.3">
      <c r="A19" s="106" t="s">
        <v>52</v>
      </c>
    </row>
    <row r="20" spans="1:1" x14ac:dyDescent="0.3">
      <c r="A20" s="106" t="s">
        <v>46</v>
      </c>
    </row>
    <row r="21" spans="1:1" x14ac:dyDescent="0.3">
      <c r="A21" s="106" t="s">
        <v>49</v>
      </c>
    </row>
    <row r="22" spans="1:1" x14ac:dyDescent="0.3">
      <c r="A22" s="106" t="s">
        <v>66</v>
      </c>
    </row>
    <row r="23" spans="1:1" x14ac:dyDescent="0.3">
      <c r="A23" s="106" t="s">
        <v>53</v>
      </c>
    </row>
    <row r="24" spans="1:1" x14ac:dyDescent="0.3">
      <c r="A24" s="106" t="s">
        <v>54</v>
      </c>
    </row>
    <row r="25" spans="1:1" x14ac:dyDescent="0.3">
      <c r="A25" s="106" t="s">
        <v>55</v>
      </c>
    </row>
    <row r="26" spans="1:1" x14ac:dyDescent="0.3">
      <c r="A26" s="106" t="s">
        <v>60</v>
      </c>
    </row>
    <row r="27" spans="1:1" x14ac:dyDescent="0.3">
      <c r="A27" s="106" t="s">
        <v>58</v>
      </c>
    </row>
    <row r="28" spans="1:1" x14ac:dyDescent="0.3">
      <c r="A28" s="106" t="s">
        <v>59</v>
      </c>
    </row>
    <row r="29" spans="1:1" x14ac:dyDescent="0.3">
      <c r="A29" s="106" t="s">
        <v>61</v>
      </c>
    </row>
    <row r="30" spans="1:1" x14ac:dyDescent="0.3">
      <c r="A30" s="106" t="s">
        <v>57</v>
      </c>
    </row>
    <row r="31" spans="1:1" x14ac:dyDescent="0.3">
      <c r="A31" s="106" t="s">
        <v>56</v>
      </c>
    </row>
    <row r="32" spans="1:1" x14ac:dyDescent="0.3">
      <c r="A32" s="106" t="s">
        <v>62</v>
      </c>
    </row>
    <row r="33" spans="1:1" x14ac:dyDescent="0.3">
      <c r="A33" s="106" t="s">
        <v>65</v>
      </c>
    </row>
    <row r="34" spans="1:1" x14ac:dyDescent="0.3">
      <c r="A34" s="90" t="s">
        <v>63</v>
      </c>
    </row>
    <row r="35" spans="1:1" x14ac:dyDescent="0.3">
      <c r="A35" s="106" t="s">
        <v>68</v>
      </c>
    </row>
    <row r="36" spans="1:1" x14ac:dyDescent="0.3">
      <c r="A36" s="106" t="s">
        <v>64</v>
      </c>
    </row>
    <row r="37" spans="1:1" x14ac:dyDescent="0.3">
      <c r="A37" s="10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2024-07-19T15:34:56Z</dcterms:modified>
</cp:coreProperties>
</file>