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osson\Documents\Education\PHY 2500\"/>
    </mc:Choice>
  </mc:AlternateContent>
  <xr:revisionPtr revIDLastSave="0" documentId="8_{BD5DF94D-51BB-4A73-B415-85DE1B9F17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0" i="1"/>
  <c r="E30" i="1"/>
  <c r="D30" i="1"/>
  <c r="D39" i="1" s="1"/>
  <c r="C30" i="1"/>
  <c r="C39" i="1" s="1"/>
  <c r="B30" i="1"/>
  <c r="F29" i="1"/>
  <c r="E29" i="1"/>
  <c r="D29" i="1"/>
  <c r="C29" i="1"/>
  <c r="B29" i="1"/>
  <c r="F28" i="1"/>
  <c r="E28" i="1"/>
  <c r="E41" i="1" s="1"/>
  <c r="D28" i="1"/>
  <c r="C28" i="1"/>
  <c r="B28" i="1"/>
  <c r="E39" i="1" l="1"/>
  <c r="F39" i="1"/>
  <c r="F41" i="1"/>
  <c r="B41" i="1"/>
  <c r="C41" i="1"/>
  <c r="C43" i="1" s="1"/>
  <c r="D41" i="1"/>
  <c r="D43" i="1" s="1"/>
  <c r="B39" i="1"/>
  <c r="C44" i="1" l="1"/>
  <c r="F44" i="1"/>
  <c r="F43" i="1"/>
  <c r="B44" i="1"/>
  <c r="B43" i="1"/>
  <c r="D44" i="1"/>
  <c r="E44" i="1"/>
  <c r="E43" i="1"/>
</calcChain>
</file>

<file path=xl/sharedStrings.xml><?xml version="1.0" encoding="utf-8"?>
<sst xmlns="http://schemas.openxmlformats.org/spreadsheetml/2006/main" count="36" uniqueCount="36">
  <si>
    <t>Fast Fall</t>
  </si>
  <si>
    <t>Drop 1</t>
  </si>
  <si>
    <t>Drop 2</t>
  </si>
  <si>
    <t>Drop 3</t>
  </si>
  <si>
    <t>Drop 4</t>
  </si>
  <si>
    <t>Drop 5</t>
  </si>
  <si>
    <t>Slow Rise</t>
  </si>
  <si>
    <t>Free Fall</t>
  </si>
  <si>
    <t>12.46 s</t>
  </si>
  <si>
    <t>8.58 s</t>
  </si>
  <si>
    <t>2.35 s</t>
  </si>
  <si>
    <t>6.68 s</t>
  </si>
  <si>
    <t>4.43 s</t>
  </si>
  <si>
    <t>17.20 s</t>
  </si>
  <si>
    <t>10.62 s</t>
  </si>
  <si>
    <t>2.48 s</t>
  </si>
  <si>
    <t>17.12 s</t>
  </si>
  <si>
    <t>43.7 s</t>
  </si>
  <si>
    <t>89.59 s</t>
  </si>
  <si>
    <t>89.08 s</t>
  </si>
  <si>
    <t>89.68 s</t>
  </si>
  <si>
    <t>22.34 s</t>
  </si>
  <si>
    <t>9.95 s</t>
  </si>
  <si>
    <t>fast fall</t>
  </si>
  <si>
    <t>free-fall</t>
  </si>
  <si>
    <t>slow rise</t>
  </si>
  <si>
    <t>Avg Times</t>
  </si>
  <si>
    <t>Std Devs</t>
  </si>
  <si>
    <t>σ free-fall</t>
  </si>
  <si>
    <t>σ fast-fall</t>
  </si>
  <si>
    <t>σ slow-rise</t>
  </si>
  <si>
    <r>
      <rPr>
        <b/>
        <sz val="11"/>
        <color theme="1"/>
        <rFont val="Calibri"/>
        <family val="2"/>
        <scheme val="minor"/>
      </rPr>
      <t>q (</t>
    </r>
    <r>
      <rPr>
        <b/>
        <sz val="11"/>
        <color theme="1"/>
        <rFont val="Calibri"/>
        <family val="2"/>
      </rPr>
      <t>×10</t>
    </r>
    <r>
      <rPr>
        <b/>
        <vertAlign val="superscript"/>
        <sz val="11"/>
        <color theme="1"/>
        <rFont val="Calibri"/>
        <family val="2"/>
      </rPr>
      <t>-13</t>
    </r>
    <r>
      <rPr>
        <b/>
        <i/>
        <sz val="11"/>
        <color theme="1"/>
        <rFont val="Calibri"/>
        <family val="2"/>
      </rPr>
      <t xml:space="preserve"> c</t>
    </r>
    <r>
      <rPr>
        <b/>
        <sz val="11"/>
        <color theme="1"/>
        <rFont val="Calibri"/>
        <family val="2"/>
      </rPr>
      <t>)</t>
    </r>
  </si>
  <si>
    <t>Voltage (in V)</t>
  </si>
  <si>
    <t>Margin of uncertainty</t>
  </si>
  <si>
    <r>
      <rPr>
        <b/>
        <sz val="11"/>
        <color theme="1"/>
        <rFont val="Calibri"/>
        <family val="2"/>
        <scheme val="minor"/>
      </rPr>
      <t>Maximum value-</t>
    </r>
    <r>
      <rPr>
        <b/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 xml:space="preserve"> (in </t>
    </r>
    <r>
      <rPr>
        <b/>
        <i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</si>
  <si>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Minimum value-</t>
    </r>
    <r>
      <rPr>
        <b/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i/>
        <sz val="11"/>
        <color theme="1"/>
        <rFont val="Calibri"/>
        <family val="2"/>
        <scheme val="minor"/>
      </rPr>
      <t>in C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</si>
</sst>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7" workbookViewId="0">
      <selection activeCell="A46" sqref="A46"/>
    </sheetView>
  </sheetViews>
  <sheetFormatPr defaultRowHeight="15" x14ac:dyDescent="0.25"/>
  <cols>
    <col min="1" max="1" width="27.42578125" customWidth="1"/>
    <col min="2" max="2" width="12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pans="1:6" x14ac:dyDescent="0.25">
      <c r="A3">
        <v>2</v>
      </c>
      <c r="B3" s="1">
        <v>12.47</v>
      </c>
      <c r="C3" s="2">
        <v>8.5</v>
      </c>
      <c r="D3" s="1">
        <v>2.34</v>
      </c>
      <c r="E3" s="1">
        <v>6.76</v>
      </c>
      <c r="F3" s="1">
        <v>4.37</v>
      </c>
    </row>
    <row r="4" spans="1:6" x14ac:dyDescent="0.25">
      <c r="A4">
        <v>3</v>
      </c>
      <c r="B4" s="1">
        <v>12.42</v>
      </c>
      <c r="C4" s="1">
        <v>8.5399999999999991</v>
      </c>
      <c r="D4" s="1">
        <v>2.34</v>
      </c>
      <c r="E4" s="1">
        <v>6.74</v>
      </c>
      <c r="F4" s="1">
        <v>4.3499999999999996</v>
      </c>
    </row>
    <row r="5" spans="1:6" x14ac:dyDescent="0.25">
      <c r="A5">
        <v>4</v>
      </c>
      <c r="B5" s="1">
        <v>12.44</v>
      </c>
      <c r="C5" s="1">
        <v>8.5299999999999994</v>
      </c>
      <c r="D5" s="1">
        <v>2.35</v>
      </c>
      <c r="E5" s="2">
        <v>6.8</v>
      </c>
      <c r="F5" s="1">
        <v>4.34</v>
      </c>
    </row>
    <row r="6" spans="1:6" x14ac:dyDescent="0.25">
      <c r="A6">
        <v>5</v>
      </c>
      <c r="B6" s="1">
        <v>12.45</v>
      </c>
      <c r="C6" s="2">
        <v>8.5</v>
      </c>
      <c r="D6" s="1">
        <v>2.34</v>
      </c>
      <c r="E6" s="1">
        <v>6.76</v>
      </c>
      <c r="F6" s="1">
        <v>4.38</v>
      </c>
    </row>
    <row r="7" spans="1:6" x14ac:dyDescent="0.25">
      <c r="A7">
        <v>6</v>
      </c>
      <c r="B7" s="2">
        <v>12.4</v>
      </c>
      <c r="C7" s="1">
        <v>8.5299999999999994</v>
      </c>
      <c r="D7" s="1">
        <v>2.33</v>
      </c>
      <c r="E7" s="1">
        <v>6.72</v>
      </c>
      <c r="F7" s="1">
        <v>4.38</v>
      </c>
    </row>
    <row r="8" spans="1:6" x14ac:dyDescent="0.25">
      <c r="A8">
        <v>7</v>
      </c>
      <c r="B8" s="1">
        <v>12.44</v>
      </c>
      <c r="C8" s="1">
        <v>8.59</v>
      </c>
      <c r="D8" s="1">
        <v>2.34</v>
      </c>
      <c r="E8" s="1">
        <v>6.79</v>
      </c>
      <c r="F8" s="1">
        <v>4.32</v>
      </c>
    </row>
    <row r="10" spans="1:6" x14ac:dyDescent="0.25">
      <c r="A10" s="3" t="s">
        <v>6</v>
      </c>
    </row>
    <row r="11" spans="1:6" x14ac:dyDescent="0.25">
      <c r="A11">
        <v>1</v>
      </c>
      <c r="B11" s="2" t="s">
        <v>13</v>
      </c>
      <c r="C11" s="1" t="s">
        <v>14</v>
      </c>
      <c r="D11" s="1" t="s">
        <v>15</v>
      </c>
      <c r="E11" s="1" t="s">
        <v>16</v>
      </c>
      <c r="F11" s="2" t="s">
        <v>17</v>
      </c>
    </row>
    <row r="12" spans="1:6" x14ac:dyDescent="0.25">
      <c r="A12">
        <v>2</v>
      </c>
      <c r="B12" s="1">
        <v>17.149999999999999</v>
      </c>
      <c r="C12" s="1">
        <v>10.55</v>
      </c>
      <c r="D12" s="1">
        <v>2.48</v>
      </c>
      <c r="E12" s="1">
        <v>17.309999999999999</v>
      </c>
      <c r="F12" s="2">
        <v>34.700000000000003</v>
      </c>
    </row>
    <row r="13" spans="1:6" x14ac:dyDescent="0.25">
      <c r="A13">
        <v>3</v>
      </c>
      <c r="B13" s="1">
        <v>17.22</v>
      </c>
      <c r="C13" s="1">
        <v>10.54</v>
      </c>
      <c r="D13" s="1">
        <v>2.46</v>
      </c>
      <c r="E13" s="1">
        <v>17.12</v>
      </c>
      <c r="F13" s="1">
        <v>34.67</v>
      </c>
    </row>
    <row r="14" spans="1:6" x14ac:dyDescent="0.25">
      <c r="A14">
        <v>4</v>
      </c>
      <c r="B14" s="2">
        <v>17.2</v>
      </c>
      <c r="C14" s="1">
        <v>10.51</v>
      </c>
      <c r="D14" s="1">
        <v>2.48</v>
      </c>
      <c r="E14" s="1">
        <v>17.170000000000002</v>
      </c>
      <c r="F14" s="1">
        <v>39.020000000000003</v>
      </c>
    </row>
    <row r="15" spans="1:6" x14ac:dyDescent="0.25">
      <c r="A15">
        <v>5</v>
      </c>
      <c r="B15" s="2">
        <v>17.2</v>
      </c>
      <c r="C15" s="1">
        <v>10.52</v>
      </c>
      <c r="D15" s="1">
        <v>2.46</v>
      </c>
      <c r="E15" s="1">
        <v>17.03</v>
      </c>
      <c r="F15" s="1">
        <v>35.29</v>
      </c>
    </row>
    <row r="16" spans="1:6" x14ac:dyDescent="0.25">
      <c r="A16">
        <v>6</v>
      </c>
      <c r="B16" s="1">
        <v>17.170000000000002</v>
      </c>
      <c r="C16" s="2">
        <v>10.6</v>
      </c>
      <c r="D16" s="1">
        <v>2.48</v>
      </c>
      <c r="E16" s="1">
        <v>17.12</v>
      </c>
      <c r="F16" s="2">
        <v>34.700000000000003</v>
      </c>
    </row>
    <row r="17" spans="1:6" x14ac:dyDescent="0.25">
      <c r="A17">
        <v>7</v>
      </c>
      <c r="B17" s="1">
        <v>17.22</v>
      </c>
      <c r="C17" s="1">
        <v>10.52</v>
      </c>
      <c r="D17" s="1">
        <v>2.4700000000000002</v>
      </c>
      <c r="E17" s="1">
        <v>17.170000000000002</v>
      </c>
      <c r="F17" s="1">
        <v>34.950000000000003</v>
      </c>
    </row>
    <row r="19" spans="1:6" x14ac:dyDescent="0.25">
      <c r="A19" s="3" t="s">
        <v>7</v>
      </c>
    </row>
    <row r="20" spans="1:6" x14ac:dyDescent="0.25">
      <c r="A20">
        <v>1</v>
      </c>
      <c r="B20" s="1" t="s">
        <v>18</v>
      </c>
      <c r="C20" s="1" t="s">
        <v>19</v>
      </c>
      <c r="D20" s="1" t="s">
        <v>20</v>
      </c>
      <c r="E20" s="1" t="s">
        <v>21</v>
      </c>
      <c r="F20" s="1" t="s">
        <v>22</v>
      </c>
    </row>
    <row r="21" spans="1:6" x14ac:dyDescent="0.25">
      <c r="A21">
        <v>2</v>
      </c>
      <c r="B21" s="1">
        <v>89.65</v>
      </c>
      <c r="C21" s="1">
        <v>89.64</v>
      </c>
      <c r="D21" s="1">
        <v>90.05</v>
      </c>
      <c r="E21" s="1">
        <v>22.41</v>
      </c>
      <c r="F21" s="2">
        <v>10</v>
      </c>
    </row>
    <row r="22" spans="1:6" x14ac:dyDescent="0.25">
      <c r="A22">
        <v>3</v>
      </c>
      <c r="B22" s="1">
        <v>89.62</v>
      </c>
      <c r="C22" s="1">
        <v>89.15</v>
      </c>
      <c r="D22" s="1">
        <v>89.54</v>
      </c>
      <c r="E22" s="1">
        <v>22.48</v>
      </c>
      <c r="F22" s="1">
        <v>10.029999999999999</v>
      </c>
    </row>
    <row r="23" spans="1:6" x14ac:dyDescent="0.25">
      <c r="A23">
        <v>4</v>
      </c>
      <c r="B23" s="1">
        <v>89.48</v>
      </c>
      <c r="C23" s="1">
        <v>89.29</v>
      </c>
      <c r="D23" s="1">
        <v>89.45</v>
      </c>
      <c r="E23" s="1">
        <v>22.37</v>
      </c>
      <c r="F23" s="1">
        <v>9.9700000000000006</v>
      </c>
    </row>
    <row r="24" spans="1:6" x14ac:dyDescent="0.25">
      <c r="A24">
        <v>5</v>
      </c>
      <c r="B24" s="1">
        <v>89.61</v>
      </c>
      <c r="C24" s="1">
        <v>89.32</v>
      </c>
      <c r="D24" s="1">
        <v>90.03</v>
      </c>
      <c r="E24" s="1">
        <v>22.07</v>
      </c>
      <c r="F24" s="1">
        <v>10.029999999999999</v>
      </c>
    </row>
    <row r="25" spans="1:6" x14ac:dyDescent="0.25">
      <c r="A25">
        <v>6</v>
      </c>
      <c r="B25" s="1">
        <v>89.62</v>
      </c>
      <c r="C25" s="1">
        <v>89.32</v>
      </c>
      <c r="D25" s="1">
        <v>89.62</v>
      </c>
      <c r="E25" s="1">
        <v>22.33</v>
      </c>
      <c r="F25" s="1">
        <v>10.02</v>
      </c>
    </row>
    <row r="26" spans="1:6" x14ac:dyDescent="0.25">
      <c r="A26">
        <v>7</v>
      </c>
      <c r="B26" s="1">
        <v>89.72</v>
      </c>
      <c r="C26" s="1">
        <v>89.58</v>
      </c>
      <c r="D26" s="1">
        <v>89.64</v>
      </c>
      <c r="E26" s="1">
        <v>22.47</v>
      </c>
      <c r="F26" s="1">
        <v>10.029999999999999</v>
      </c>
    </row>
    <row r="27" spans="1:6" x14ac:dyDescent="0.25">
      <c r="A27" s="5" t="s">
        <v>26</v>
      </c>
    </row>
    <row r="28" spans="1:6" x14ac:dyDescent="0.25">
      <c r="A28" s="3" t="s">
        <v>24</v>
      </c>
      <c r="B28">
        <f>AVERAGE(B20:B26)</f>
        <v>89.616666666666674</v>
      </c>
      <c r="C28">
        <f>AVERAGE(C20:C26)</f>
        <v>89.38333333333334</v>
      </c>
      <c r="D28">
        <f>AVERAGE(D20:D26)</f>
        <v>89.721666666666678</v>
      </c>
      <c r="E28">
        <f>AVERAGE(E20:E26)</f>
        <v>22.355</v>
      </c>
      <c r="F28">
        <f>AVERAGE(F20:F26)</f>
        <v>10.013333333333334</v>
      </c>
    </row>
    <row r="29" spans="1:6" x14ac:dyDescent="0.25">
      <c r="A29" s="3" t="s">
        <v>23</v>
      </c>
      <c r="B29">
        <f>AVERAGE(B2:B8)</f>
        <v>12.436666666666667</v>
      </c>
      <c r="C29">
        <f>AVERAGE(C2:C8)</f>
        <v>8.5316666666666663</v>
      </c>
      <c r="D29">
        <f>AVERAGE(D2:D8)</f>
        <v>2.34</v>
      </c>
      <c r="E29">
        <f>AVERAGE(E2:E8)</f>
        <v>6.7616666666666667</v>
      </c>
      <c r="F29">
        <f>AVERAGE(F2:F8)</f>
        <v>4.3566666666666665</v>
      </c>
    </row>
    <row r="30" spans="1:6" x14ac:dyDescent="0.25">
      <c r="A30" s="3" t="s">
        <v>25</v>
      </c>
      <c r="B30" s="6">
        <f>AVERAGE(B11:B17)</f>
        <v>17.193333333333332</v>
      </c>
      <c r="C30">
        <f>AVERAGE(C11:C17)</f>
        <v>10.540000000000001</v>
      </c>
      <c r="D30">
        <f>AVERAGE(D11:D17)</f>
        <v>2.4716666666666667</v>
      </c>
      <c r="E30">
        <f>AVERAGE(E11:E17)</f>
        <v>17.153333333333332</v>
      </c>
      <c r="F30" s="6">
        <f>AVERAGE(F11:F17)</f>
        <v>35.555</v>
      </c>
    </row>
    <row r="32" spans="1:6" x14ac:dyDescent="0.25">
      <c r="A32" s="5" t="s">
        <v>27</v>
      </c>
    </row>
    <row r="33" spans="1:6" x14ac:dyDescent="0.25">
      <c r="A33" s="7" t="s">
        <v>28</v>
      </c>
      <c r="B33">
        <f>STDEV(B20:B26)</f>
        <v>7.8145164064492761E-2</v>
      </c>
      <c r="C33">
        <f>STDEV(C20:C26)</f>
        <v>0.18747444270264194</v>
      </c>
      <c r="D33">
        <f>STDEV(D20:D26)</f>
        <v>0.25561038059254454</v>
      </c>
      <c r="E33">
        <f>STDEV(E20:E26)</f>
        <v>0.15096357176484651</v>
      </c>
      <c r="F33">
        <f>STDEV(F20:F26)</f>
        <v>2.4221202832779416E-2</v>
      </c>
    </row>
    <row r="34" spans="1:6" x14ac:dyDescent="0.25">
      <c r="A34" s="7" t="s">
        <v>29</v>
      </c>
      <c r="B34">
        <f>STDEV(B2:B8)</f>
        <v>2.4221202832779905E-2</v>
      </c>
      <c r="C34">
        <f>STDEV(C2:C8)</f>
        <v>3.311595788538603E-2</v>
      </c>
      <c r="D34">
        <f>STDEV(D2:D8)</f>
        <v>6.324555320336764E-3</v>
      </c>
      <c r="E34">
        <f>STDEV(E2:E8)</f>
        <v>2.9944392908634279E-2</v>
      </c>
      <c r="F34">
        <f>STDEV(F2:F8)</f>
        <v>2.4221202832779856E-2</v>
      </c>
    </row>
    <row r="35" spans="1:6" x14ac:dyDescent="0.25">
      <c r="A35" s="7" t="s">
        <v>30</v>
      </c>
      <c r="B35">
        <f>STDEV(B11:B17)</f>
        <v>2.8047578623949833E-2</v>
      </c>
      <c r="C35">
        <f>STDEV(C11:C17)</f>
        <v>3.2863353450310023E-2</v>
      </c>
      <c r="D35">
        <f>STDEV(D11:D17)</f>
        <v>9.8319208025017518E-3</v>
      </c>
      <c r="E35">
        <f>STDEV(E11:E17)</f>
        <v>9.223159256277931E-2</v>
      </c>
      <c r="F35">
        <f>STDEV(F11:F17)</f>
        <v>1.7139282365373416</v>
      </c>
    </row>
    <row r="37" spans="1:6" x14ac:dyDescent="0.25">
      <c r="A37" s="7" t="s">
        <v>32</v>
      </c>
      <c r="B37">
        <v>491.1</v>
      </c>
      <c r="C37">
        <v>150</v>
      </c>
      <c r="D37">
        <v>491.3</v>
      </c>
      <c r="E37">
        <v>208.4</v>
      </c>
      <c r="F37">
        <v>499</v>
      </c>
    </row>
    <row r="39" spans="1:6" ht="17.25" x14ac:dyDescent="0.25">
      <c r="A39" s="3" t="s">
        <v>31</v>
      </c>
      <c r="B39">
        <f>1.06585874445*10^-14*(1/B37)*(B30+B29)/(B29*B30*SQRT(B28))</f>
        <v>3.1768952803270009E-19</v>
      </c>
      <c r="C39">
        <f>1.06585874445*10^-14*(1/C37)*(C30+C29)/(C29*C30*SQRT(C28))</f>
        <v>1.5940218777125235E-18</v>
      </c>
      <c r="D39">
        <f>1.06585874445*10^-14*(1/D37)*(D30+D29)/(D29*D30*SQRT(D28))</f>
        <v>1.9054343829437464E-18</v>
      </c>
      <c r="E39">
        <f>1.06585874445*10^-14*(1/E37)*(E30+E29)/(E29*E30*SQRT(E28))</f>
        <v>2.2303997182849576E-18</v>
      </c>
      <c r="F39">
        <f>1.06585874445*10^-14*(1/F37)*(F30+F29)/(F29*F30*SQRT(F28))</f>
        <v>1.7392203892930382E-18</v>
      </c>
    </row>
    <row r="41" spans="1:6" ht="18" x14ac:dyDescent="0.35">
      <c r="A41" s="3" t="s">
        <v>33</v>
      </c>
      <c r="B41">
        <f>1.066249*10^-14 / (B37 * SQRT(B28))*SQRT((B34/(B29^2))^2+(B35/(B30^2))^2+(B33*(B30+B29)/(2*B29*B30*B28))^2+(3*5*10^-5*(B30+B29)/(2*B29*B30*2.9*10^-3))^2+(10*(B29+B30)/(B37*B29*B30))^2)</f>
        <v>1.0470302191649376E-20</v>
      </c>
      <c r="C41">
        <f>1.066249*10^-14 / (C37 * SQRT(C28))*SQRT((C34/(C29^2))^2+(C35/(C30^2))^2+(C33*(C30+C29)/(2*C29*C30*C28))^2+(3*5*10^-5*(C30+C29)/(2*C29*C30*2.9*10^-3))^2+(10*(C29+C30)/(C37*C29*C30))^2)</f>
        <v>1.1411113365895018E-19</v>
      </c>
      <c r="D41">
        <f>1.066249*10^-14 / (D37 * SQRT(D28))*SQRT((D34/(D29^2))^2+(D35/(D30^2))^2+(D33*(D30+D29)/(2*D29*D30*D28))^2+(3*5*10^-5*(D30+D29)/(2*D29*D30*2.9*10^-3))^2+(10*(D29+D30)/(D37*D29*D30))^2)</f>
        <v>6.2955404218917294E-20</v>
      </c>
      <c r="E41">
        <f>1.066249*10^-14 / (E37 * SQRT(E28))*SQRT((E34/(E29^2))^2+(E35/(E30^2))^2+(E33*(E30+E29)/(2*E29*E30*E28))^2+(3*5*10^-5*(E30+E29)/(2*E29*E30*2.9*10^-3))^2+(10*(E29+E30)/(E37*E29*E30))^2)</f>
        <v>1.2211042600970767E-19</v>
      </c>
      <c r="F41">
        <f>1.066249*10^-14 / (F37 * SQRT(F28))*SQRT((F34/(F29^2))^2+(F35/(F30^2))^2+(F33*(F30+F29)/(2*F29*F30*F28))^2+(3*5*10^-5*(F30+F29)/(2*F29*F30*2.9*10^-3))^2+(10*(F29+F30)/(F37*F29*F30))^2)</f>
        <v>5.8334054872998911E-20</v>
      </c>
    </row>
    <row r="43" spans="1:6" x14ac:dyDescent="0.25">
      <c r="A43" s="3" t="s">
        <v>35</v>
      </c>
      <c r="B43">
        <f>B39-B41</f>
        <v>3.0721922584105074E-19</v>
      </c>
      <c r="C43">
        <f>C39-C41</f>
        <v>1.4799107440535733E-18</v>
      </c>
      <c r="D43">
        <f>D39-D41</f>
        <v>1.8424789787248292E-18</v>
      </c>
      <c r="E43">
        <f>E39-E41</f>
        <v>2.1082892922752501E-18</v>
      </c>
      <c r="F43">
        <f>F39-F41</f>
        <v>1.6808863344200393E-18</v>
      </c>
    </row>
    <row r="44" spans="1:6" x14ac:dyDescent="0.25">
      <c r="A44" s="3" t="s">
        <v>34</v>
      </c>
      <c r="B44">
        <f>B39+B41</f>
        <v>3.2815983022434944E-19</v>
      </c>
      <c r="C44">
        <f>C39+C41</f>
        <v>1.7081330113714737E-18</v>
      </c>
      <c r="D44">
        <f>D39+D41</f>
        <v>1.9683897871626636E-18</v>
      </c>
      <c r="E44">
        <f>E39+E41</f>
        <v>2.3525101442946652E-18</v>
      </c>
      <c r="F44">
        <f>F39+F41</f>
        <v>1.797554444166037E-18</v>
      </c>
    </row>
    <row r="46" spans="1:6" x14ac:dyDescent="0.25">
      <c r="A46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ip4lm</dc:creator>
  <cp:lastModifiedBy>Nosson</cp:lastModifiedBy>
  <dcterms:created xsi:type="dcterms:W3CDTF">2020-02-19T16:03:00Z</dcterms:created>
  <dcterms:modified xsi:type="dcterms:W3CDTF">2020-03-05T18:41:56Z</dcterms:modified>
</cp:coreProperties>
</file>