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karimero/MCS-VE02 Pak 1 変更中/"/>
    </mc:Choice>
  </mc:AlternateContent>
  <xr:revisionPtr revIDLastSave="0" documentId="13_ncr:1_{FB30AABC-67B6-784E-99FF-95FEEA082BAC}" xr6:coauthVersionLast="47" xr6:coauthVersionMax="47" xr10:uidLastSave="{00000000-0000-0000-0000-000000000000}"/>
  <bookViews>
    <workbookView xWindow="0" yWindow="500" windowWidth="38400" windowHeight="21100" activeTab="2" xr2:uid="{0257A74F-D044-8D4C-A709-32AF3A0EBE61}"/>
  </bookViews>
  <sheets>
    <sheet name="note_table" sheetId="4" r:id="rId1"/>
    <sheet name="魔界の設計図" sheetId="1" r:id="rId2"/>
    <sheet name="鍵盤黙示録" sheetId="3" r:id="rId3"/>
    <sheet name="鍵盤黙示録 (2)" sheetId="7" r:id="rId4"/>
    <sheet name="鍵盤黙示録 (3)" sheetId="8" r:id="rId5"/>
    <sheet name="Sheet1" sheetId="6" r:id="rId6"/>
    <sheet name="Sheet2" sheetId="2" r:id="rId7"/>
    <sheet name="魔界の予定表" sheetId="5" r:id="rId8"/>
  </sheets>
  <definedNames>
    <definedName name="_xlnm.Print_Area" localSheetId="2">鍵盤黙示録!$F$17:$R$40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Q69" i="3" l="1"/>
  <c r="AU65" i="3"/>
  <c r="AM65" i="3"/>
  <c r="AQ67" i="3" s="1"/>
  <c r="Y67" i="8"/>
  <c r="Y68" i="8" s="1"/>
  <c r="BP64" i="8"/>
  <c r="BO64" i="8"/>
  <c r="BN64" i="8"/>
  <c r="BR64" i="8" s="1"/>
  <c r="BM64" i="8"/>
  <c r="BQ64" i="8" s="1"/>
  <c r="BK64" i="8"/>
  <c r="BJ64" i="8"/>
  <c r="BL64" i="8" s="1"/>
  <c r="BI64" i="8"/>
  <c r="BH64" i="8"/>
  <c r="BG64" i="8"/>
  <c r="BD64" i="8"/>
  <c r="BC64" i="8"/>
  <c r="BB64" i="8"/>
  <c r="BF64" i="8" s="1"/>
  <c r="BA64" i="8"/>
  <c r="BE64" i="8" s="1"/>
  <c r="AY64" i="8"/>
  <c r="AX64" i="8"/>
  <c r="AZ64" i="8" s="1"/>
  <c r="AW64" i="8"/>
  <c r="AV64" i="8"/>
  <c r="AU64" i="8"/>
  <c r="BP63" i="8"/>
  <c r="BO63" i="8"/>
  <c r="BN63" i="8"/>
  <c r="BR63" i="8" s="1"/>
  <c r="BM63" i="8"/>
  <c r="BQ63" i="8" s="1"/>
  <c r="BK63" i="8"/>
  <c r="BJ63" i="8"/>
  <c r="BL63" i="8" s="1"/>
  <c r="BI63" i="8"/>
  <c r="BH63" i="8"/>
  <c r="BG63" i="8"/>
  <c r="BD63" i="8"/>
  <c r="BC63" i="8"/>
  <c r="BB63" i="8"/>
  <c r="BF63" i="8" s="1"/>
  <c r="BA63" i="8"/>
  <c r="BE63" i="8" s="1"/>
  <c r="AY63" i="8"/>
  <c r="AX63" i="8"/>
  <c r="AZ63" i="8" s="1"/>
  <c r="AW63" i="8"/>
  <c r="AV63" i="8"/>
  <c r="AU63" i="8"/>
  <c r="BP62" i="8"/>
  <c r="BO62" i="8"/>
  <c r="BN62" i="8"/>
  <c r="BR62" i="8" s="1"/>
  <c r="BM62" i="8"/>
  <c r="BQ62" i="8" s="1"/>
  <c r="BK62" i="8"/>
  <c r="BJ62" i="8"/>
  <c r="BL62" i="8" s="1"/>
  <c r="BI62" i="8"/>
  <c r="BH62" i="8"/>
  <c r="BG62" i="8"/>
  <c r="BD62" i="8"/>
  <c r="BC62" i="8"/>
  <c r="BB62" i="8"/>
  <c r="BF62" i="8" s="1"/>
  <c r="BA62" i="8"/>
  <c r="BE62" i="8" s="1"/>
  <c r="AY62" i="8"/>
  <c r="AX62" i="8"/>
  <c r="AZ62" i="8" s="1"/>
  <c r="AW62" i="8"/>
  <c r="AV62" i="8"/>
  <c r="AU62" i="8"/>
  <c r="BP61" i="8"/>
  <c r="BO61" i="8"/>
  <c r="BN61" i="8"/>
  <c r="BR61" i="8" s="1"/>
  <c r="BM61" i="8"/>
  <c r="BQ61" i="8" s="1"/>
  <c r="BK61" i="8"/>
  <c r="BJ61" i="8"/>
  <c r="BL61" i="8" s="1"/>
  <c r="BI61" i="8"/>
  <c r="BH61" i="8"/>
  <c r="BG61" i="8"/>
  <c r="BD61" i="8"/>
  <c r="BC61" i="8"/>
  <c r="BB61" i="8"/>
  <c r="BF61" i="8" s="1"/>
  <c r="BA61" i="8"/>
  <c r="BE61" i="8" s="1"/>
  <c r="AY61" i="8"/>
  <c r="AX61" i="8"/>
  <c r="AZ61" i="8" s="1"/>
  <c r="AW61" i="8"/>
  <c r="AV61" i="8"/>
  <c r="AU61" i="8"/>
  <c r="BP60" i="8"/>
  <c r="BO60" i="8"/>
  <c r="BN60" i="8"/>
  <c r="BR60" i="8" s="1"/>
  <c r="BM60" i="8"/>
  <c r="BQ60" i="8" s="1"/>
  <c r="BK60" i="8"/>
  <c r="BJ60" i="8"/>
  <c r="BL60" i="8" s="1"/>
  <c r="BI60" i="8"/>
  <c r="BH60" i="8"/>
  <c r="BG60" i="8"/>
  <c r="BD60" i="8"/>
  <c r="BC60" i="8"/>
  <c r="BB60" i="8"/>
  <c r="BF60" i="8" s="1"/>
  <c r="BA60" i="8"/>
  <c r="BE60" i="8" s="1"/>
  <c r="AY60" i="8"/>
  <c r="AX60" i="8"/>
  <c r="AZ60" i="8" s="1"/>
  <c r="AW60" i="8"/>
  <c r="AV60" i="8"/>
  <c r="AU60" i="8"/>
  <c r="BP59" i="8"/>
  <c r="BO59" i="8"/>
  <c r="BN59" i="8"/>
  <c r="BR59" i="8" s="1"/>
  <c r="BM59" i="8"/>
  <c r="BQ59" i="8" s="1"/>
  <c r="BK59" i="8"/>
  <c r="BJ59" i="8"/>
  <c r="BL59" i="8" s="1"/>
  <c r="BI59" i="8"/>
  <c r="BH59" i="8"/>
  <c r="BG59" i="8"/>
  <c r="BD59" i="8"/>
  <c r="BC59" i="8"/>
  <c r="BB59" i="8"/>
  <c r="BF59" i="8" s="1"/>
  <c r="BA59" i="8"/>
  <c r="BE59" i="8" s="1"/>
  <c r="AY59" i="8"/>
  <c r="AX59" i="8"/>
  <c r="AZ59" i="8" s="1"/>
  <c r="AW59" i="8"/>
  <c r="AV59" i="8"/>
  <c r="AU59" i="8"/>
  <c r="BP58" i="8"/>
  <c r="BO58" i="8"/>
  <c r="BN58" i="8"/>
  <c r="BR58" i="8" s="1"/>
  <c r="BM58" i="8"/>
  <c r="BQ58" i="8" s="1"/>
  <c r="BK58" i="8"/>
  <c r="BJ58" i="8"/>
  <c r="BL58" i="8" s="1"/>
  <c r="BI58" i="8"/>
  <c r="BH58" i="8"/>
  <c r="BG58" i="8"/>
  <c r="BD58" i="8"/>
  <c r="BC58" i="8"/>
  <c r="BB58" i="8"/>
  <c r="BF58" i="8" s="1"/>
  <c r="BA58" i="8"/>
  <c r="BE58" i="8" s="1"/>
  <c r="AY58" i="8"/>
  <c r="AX58" i="8"/>
  <c r="AZ58" i="8" s="1"/>
  <c r="AW58" i="8"/>
  <c r="AV58" i="8"/>
  <c r="AU58" i="8"/>
  <c r="BP57" i="8"/>
  <c r="BO57" i="8"/>
  <c r="BN57" i="8"/>
  <c r="BR57" i="8" s="1"/>
  <c r="BM57" i="8"/>
  <c r="BQ57" i="8" s="1"/>
  <c r="BK57" i="8"/>
  <c r="BJ57" i="8"/>
  <c r="BL57" i="8" s="1"/>
  <c r="BI57" i="8"/>
  <c r="BH57" i="8"/>
  <c r="BG57" i="8"/>
  <c r="BD57" i="8"/>
  <c r="BC57" i="8"/>
  <c r="BB57" i="8"/>
  <c r="BF57" i="8" s="1"/>
  <c r="BA57" i="8"/>
  <c r="BE57" i="8" s="1"/>
  <c r="AY57" i="8"/>
  <c r="AX57" i="8"/>
  <c r="AZ57" i="8" s="1"/>
  <c r="AW57" i="8"/>
  <c r="AV57" i="8"/>
  <c r="AU57" i="8"/>
  <c r="BP56" i="8"/>
  <c r="BO56" i="8"/>
  <c r="BN56" i="8"/>
  <c r="BR56" i="8" s="1"/>
  <c r="BM56" i="8"/>
  <c r="BQ56" i="8" s="1"/>
  <c r="BK56" i="8"/>
  <c r="BJ56" i="8"/>
  <c r="BL56" i="8" s="1"/>
  <c r="BI56" i="8"/>
  <c r="BH56" i="8"/>
  <c r="BG56" i="8"/>
  <c r="BD56" i="8"/>
  <c r="BC56" i="8"/>
  <c r="BB56" i="8"/>
  <c r="BF56" i="8" s="1"/>
  <c r="BA56" i="8"/>
  <c r="BE56" i="8" s="1"/>
  <c r="AY56" i="8"/>
  <c r="AX56" i="8"/>
  <c r="AZ56" i="8" s="1"/>
  <c r="AW56" i="8"/>
  <c r="AV56" i="8"/>
  <c r="AU56" i="8"/>
  <c r="BP55" i="8"/>
  <c r="BO55" i="8"/>
  <c r="BN55" i="8"/>
  <c r="BR55" i="8" s="1"/>
  <c r="BM55" i="8"/>
  <c r="BQ55" i="8" s="1"/>
  <c r="BK55" i="8"/>
  <c r="BJ55" i="8"/>
  <c r="BL55" i="8" s="1"/>
  <c r="BI55" i="8"/>
  <c r="BH55" i="8"/>
  <c r="BG55" i="8"/>
  <c r="BD55" i="8"/>
  <c r="BC55" i="8"/>
  <c r="BB55" i="8"/>
  <c r="BF55" i="8" s="1"/>
  <c r="BA55" i="8"/>
  <c r="BE55" i="8" s="1"/>
  <c r="AY55" i="8"/>
  <c r="AX55" i="8"/>
  <c r="AZ55" i="8" s="1"/>
  <c r="AW55" i="8"/>
  <c r="AV55" i="8"/>
  <c r="AU55" i="8"/>
  <c r="BP54" i="8"/>
  <c r="BO54" i="8"/>
  <c r="BN54" i="8"/>
  <c r="BR54" i="8" s="1"/>
  <c r="BM54" i="8"/>
  <c r="BQ54" i="8" s="1"/>
  <c r="BK54" i="8"/>
  <c r="BJ54" i="8"/>
  <c r="BL54" i="8" s="1"/>
  <c r="BI54" i="8"/>
  <c r="BH54" i="8"/>
  <c r="BG54" i="8"/>
  <c r="BD54" i="8"/>
  <c r="BC54" i="8"/>
  <c r="BB54" i="8"/>
  <c r="BF54" i="8" s="1"/>
  <c r="BA54" i="8"/>
  <c r="BE54" i="8" s="1"/>
  <c r="AY54" i="8"/>
  <c r="AX54" i="8"/>
  <c r="AZ54" i="8" s="1"/>
  <c r="AW54" i="8"/>
  <c r="AV54" i="8"/>
  <c r="AU54" i="8"/>
  <c r="BP53" i="8"/>
  <c r="BO53" i="8"/>
  <c r="BN53" i="8"/>
  <c r="BR53" i="8" s="1"/>
  <c r="BM53" i="8"/>
  <c r="BQ53" i="8" s="1"/>
  <c r="BK53" i="8"/>
  <c r="BJ53" i="8"/>
  <c r="BL53" i="8" s="1"/>
  <c r="BI53" i="8"/>
  <c r="BH53" i="8"/>
  <c r="BG53" i="8"/>
  <c r="BD53" i="8"/>
  <c r="BC53" i="8"/>
  <c r="BB53" i="8"/>
  <c r="BF53" i="8" s="1"/>
  <c r="BA53" i="8"/>
  <c r="BE53" i="8" s="1"/>
  <c r="AY53" i="8"/>
  <c r="AX53" i="8"/>
  <c r="AZ53" i="8" s="1"/>
  <c r="AW53" i="8"/>
  <c r="AV53" i="8"/>
  <c r="AU53" i="8"/>
  <c r="BP52" i="8"/>
  <c r="BO52" i="8"/>
  <c r="BN52" i="8"/>
  <c r="BR52" i="8" s="1"/>
  <c r="BM52" i="8"/>
  <c r="BQ52" i="8" s="1"/>
  <c r="BK52" i="8"/>
  <c r="BJ52" i="8"/>
  <c r="BL52" i="8" s="1"/>
  <c r="BI52" i="8"/>
  <c r="BH52" i="8"/>
  <c r="BG52" i="8"/>
  <c r="BD52" i="8"/>
  <c r="BC52" i="8"/>
  <c r="BB52" i="8"/>
  <c r="BF52" i="8" s="1"/>
  <c r="BA52" i="8"/>
  <c r="BE52" i="8" s="1"/>
  <c r="AY52" i="8"/>
  <c r="AX52" i="8"/>
  <c r="AZ52" i="8" s="1"/>
  <c r="AW52" i="8"/>
  <c r="AV52" i="8"/>
  <c r="AU52" i="8"/>
  <c r="BP51" i="8"/>
  <c r="BO51" i="8"/>
  <c r="BN51" i="8"/>
  <c r="BR51" i="8" s="1"/>
  <c r="BM51" i="8"/>
  <c r="BQ51" i="8" s="1"/>
  <c r="BK51" i="8"/>
  <c r="BJ51" i="8"/>
  <c r="BL51" i="8" s="1"/>
  <c r="BI51" i="8"/>
  <c r="BH51" i="8"/>
  <c r="BG51" i="8"/>
  <c r="BD51" i="8"/>
  <c r="BC51" i="8"/>
  <c r="BB51" i="8"/>
  <c r="BF51" i="8" s="1"/>
  <c r="BA51" i="8"/>
  <c r="BE51" i="8" s="1"/>
  <c r="AY51" i="8"/>
  <c r="AX51" i="8"/>
  <c r="AZ51" i="8" s="1"/>
  <c r="AW51" i="8"/>
  <c r="AV51" i="8"/>
  <c r="AU51" i="8"/>
  <c r="BP50" i="8"/>
  <c r="BO50" i="8"/>
  <c r="BN50" i="8"/>
  <c r="BR50" i="8" s="1"/>
  <c r="BM50" i="8"/>
  <c r="BQ50" i="8" s="1"/>
  <c r="BK50" i="8"/>
  <c r="BJ50" i="8"/>
  <c r="BL50" i="8" s="1"/>
  <c r="BI50" i="8"/>
  <c r="BH50" i="8"/>
  <c r="BG50" i="8"/>
  <c r="BD50" i="8"/>
  <c r="BC50" i="8"/>
  <c r="BB50" i="8"/>
  <c r="BF50" i="8" s="1"/>
  <c r="BA50" i="8"/>
  <c r="BE50" i="8" s="1"/>
  <c r="AY50" i="8"/>
  <c r="AX50" i="8"/>
  <c r="AZ50" i="8" s="1"/>
  <c r="AW50" i="8"/>
  <c r="AV50" i="8"/>
  <c r="AU50" i="8"/>
  <c r="BP49" i="8"/>
  <c r="BO49" i="8"/>
  <c r="BN49" i="8"/>
  <c r="BR49" i="8" s="1"/>
  <c r="BM49" i="8"/>
  <c r="BQ49" i="8" s="1"/>
  <c r="BK49" i="8"/>
  <c r="BJ49" i="8"/>
  <c r="BL49" i="8" s="1"/>
  <c r="BI49" i="8"/>
  <c r="BH49" i="8"/>
  <c r="BG49" i="8"/>
  <c r="BD49" i="8"/>
  <c r="BC49" i="8"/>
  <c r="BB49" i="8"/>
  <c r="BF49" i="8" s="1"/>
  <c r="BA49" i="8"/>
  <c r="BE49" i="8" s="1"/>
  <c r="AY49" i="8"/>
  <c r="AX49" i="8"/>
  <c r="AZ49" i="8" s="1"/>
  <c r="AW49" i="8"/>
  <c r="AV49" i="8"/>
  <c r="AU49" i="8"/>
  <c r="BP48" i="8"/>
  <c r="BO48" i="8"/>
  <c r="BN48" i="8"/>
  <c r="BR48" i="8" s="1"/>
  <c r="BM48" i="8"/>
  <c r="BQ48" i="8" s="1"/>
  <c r="BK48" i="8"/>
  <c r="BJ48" i="8"/>
  <c r="BL48" i="8" s="1"/>
  <c r="BI48" i="8"/>
  <c r="BH48" i="8"/>
  <c r="BG48" i="8"/>
  <c r="BD48" i="8"/>
  <c r="BC48" i="8"/>
  <c r="BB48" i="8"/>
  <c r="BF48" i="8" s="1"/>
  <c r="BA48" i="8"/>
  <c r="BE48" i="8" s="1"/>
  <c r="AY48" i="8"/>
  <c r="AX48" i="8"/>
  <c r="AZ48" i="8" s="1"/>
  <c r="AW48" i="8"/>
  <c r="AV48" i="8"/>
  <c r="AU48" i="8"/>
  <c r="BP47" i="8"/>
  <c r="BO47" i="8"/>
  <c r="BN47" i="8"/>
  <c r="BR47" i="8" s="1"/>
  <c r="BM47" i="8"/>
  <c r="BQ47" i="8" s="1"/>
  <c r="BK47" i="8"/>
  <c r="BJ47" i="8"/>
  <c r="BL47" i="8" s="1"/>
  <c r="BI47" i="8"/>
  <c r="BH47" i="8"/>
  <c r="BG47" i="8"/>
  <c r="BD47" i="8"/>
  <c r="BC47" i="8"/>
  <c r="BB47" i="8"/>
  <c r="BF47" i="8" s="1"/>
  <c r="BA47" i="8"/>
  <c r="BE47" i="8" s="1"/>
  <c r="AY47" i="8"/>
  <c r="AX47" i="8"/>
  <c r="AZ47" i="8" s="1"/>
  <c r="AW47" i="8"/>
  <c r="AV47" i="8"/>
  <c r="AU47" i="8"/>
  <c r="BP46" i="8"/>
  <c r="BO46" i="8"/>
  <c r="BN46" i="8"/>
  <c r="BR46" i="8" s="1"/>
  <c r="BM46" i="8"/>
  <c r="BQ46" i="8" s="1"/>
  <c r="BK46" i="8"/>
  <c r="BJ46" i="8"/>
  <c r="BL46" i="8" s="1"/>
  <c r="BI46" i="8"/>
  <c r="BH46" i="8"/>
  <c r="BG46" i="8"/>
  <c r="BD46" i="8"/>
  <c r="BC46" i="8"/>
  <c r="BB46" i="8"/>
  <c r="BF46" i="8" s="1"/>
  <c r="BA46" i="8"/>
  <c r="BE46" i="8" s="1"/>
  <c r="AY46" i="8"/>
  <c r="AX46" i="8"/>
  <c r="AZ46" i="8" s="1"/>
  <c r="AW46" i="8"/>
  <c r="AV46" i="8"/>
  <c r="AU46" i="8"/>
  <c r="BP45" i="8"/>
  <c r="BO45" i="8"/>
  <c r="BN45" i="8"/>
  <c r="BR45" i="8" s="1"/>
  <c r="BM45" i="8"/>
  <c r="BQ45" i="8" s="1"/>
  <c r="BK45" i="8"/>
  <c r="BJ45" i="8"/>
  <c r="BL45" i="8" s="1"/>
  <c r="BI45" i="8"/>
  <c r="BH45" i="8"/>
  <c r="BG45" i="8"/>
  <c r="BD45" i="8"/>
  <c r="BC45" i="8"/>
  <c r="BB45" i="8"/>
  <c r="BF45" i="8" s="1"/>
  <c r="BA45" i="8"/>
  <c r="BE45" i="8" s="1"/>
  <c r="AY45" i="8"/>
  <c r="AX45" i="8"/>
  <c r="AZ45" i="8" s="1"/>
  <c r="AW45" i="8"/>
  <c r="AV45" i="8"/>
  <c r="AU45" i="8"/>
  <c r="BP44" i="8"/>
  <c r="BO44" i="8"/>
  <c r="BN44" i="8"/>
  <c r="BR44" i="8" s="1"/>
  <c r="BM44" i="8"/>
  <c r="BQ44" i="8" s="1"/>
  <c r="BK44" i="8"/>
  <c r="BJ44" i="8"/>
  <c r="BL44" i="8" s="1"/>
  <c r="BI44" i="8"/>
  <c r="BH44" i="8"/>
  <c r="BG44" i="8"/>
  <c r="BD44" i="8"/>
  <c r="BC44" i="8"/>
  <c r="BB44" i="8"/>
  <c r="BF44" i="8" s="1"/>
  <c r="BA44" i="8"/>
  <c r="BE44" i="8" s="1"/>
  <c r="AY44" i="8"/>
  <c r="AX44" i="8"/>
  <c r="AZ44" i="8" s="1"/>
  <c r="AW44" i="8"/>
  <c r="AV44" i="8"/>
  <c r="AU44" i="8"/>
  <c r="BP43" i="8"/>
  <c r="BO43" i="8"/>
  <c r="BN43" i="8"/>
  <c r="BR43" i="8" s="1"/>
  <c r="BM43" i="8"/>
  <c r="BQ43" i="8" s="1"/>
  <c r="BK43" i="8"/>
  <c r="BJ43" i="8"/>
  <c r="BL43" i="8" s="1"/>
  <c r="BI43" i="8"/>
  <c r="BH43" i="8"/>
  <c r="BG43" i="8"/>
  <c r="BD43" i="8"/>
  <c r="BC43" i="8"/>
  <c r="BB43" i="8"/>
  <c r="BF43" i="8" s="1"/>
  <c r="BA43" i="8"/>
  <c r="BE43" i="8" s="1"/>
  <c r="AY43" i="8"/>
  <c r="AX43" i="8"/>
  <c r="AZ43" i="8" s="1"/>
  <c r="AW43" i="8"/>
  <c r="AV43" i="8"/>
  <c r="AU43" i="8"/>
  <c r="BP42" i="8"/>
  <c r="BO42" i="8"/>
  <c r="BN42" i="8"/>
  <c r="BR42" i="8" s="1"/>
  <c r="BM42" i="8"/>
  <c r="BQ42" i="8" s="1"/>
  <c r="BK42" i="8"/>
  <c r="BJ42" i="8"/>
  <c r="BL42" i="8" s="1"/>
  <c r="BI42" i="8"/>
  <c r="BH42" i="8"/>
  <c r="BG42" i="8"/>
  <c r="BD42" i="8"/>
  <c r="BC42" i="8"/>
  <c r="BB42" i="8"/>
  <c r="BF42" i="8" s="1"/>
  <c r="BA42" i="8"/>
  <c r="BE42" i="8" s="1"/>
  <c r="AY42" i="8"/>
  <c r="AX42" i="8"/>
  <c r="AZ42" i="8" s="1"/>
  <c r="AW42" i="8"/>
  <c r="AV42" i="8"/>
  <c r="AU42" i="8"/>
  <c r="BP41" i="8"/>
  <c r="BO41" i="8"/>
  <c r="BN41" i="8"/>
  <c r="BR41" i="8" s="1"/>
  <c r="BM41" i="8"/>
  <c r="BQ41" i="8" s="1"/>
  <c r="BK41" i="8"/>
  <c r="BJ41" i="8"/>
  <c r="BL41" i="8" s="1"/>
  <c r="BI41" i="8"/>
  <c r="BH41" i="8"/>
  <c r="BG41" i="8"/>
  <c r="BD41" i="8"/>
  <c r="BC41" i="8"/>
  <c r="BB41" i="8"/>
  <c r="BF41" i="8" s="1"/>
  <c r="BA41" i="8"/>
  <c r="BE41" i="8" s="1"/>
  <c r="AY41" i="8"/>
  <c r="AX41" i="8"/>
  <c r="AZ41" i="8" s="1"/>
  <c r="AW41" i="8"/>
  <c r="AV41" i="8"/>
  <c r="AU41" i="8"/>
  <c r="Y68" i="7"/>
  <c r="Y67" i="7"/>
  <c r="BP64" i="7"/>
  <c r="BO64" i="7"/>
  <c r="BQ64" i="7" s="1"/>
  <c r="BN64" i="7"/>
  <c r="BM64" i="7"/>
  <c r="BJ64" i="7"/>
  <c r="BI64" i="7"/>
  <c r="BK64" i="7" s="1"/>
  <c r="BH64" i="7"/>
  <c r="BG64" i="7"/>
  <c r="BD64" i="7"/>
  <c r="BC64" i="7"/>
  <c r="BE64" i="7" s="1"/>
  <c r="BB64" i="7"/>
  <c r="BA64" i="7"/>
  <c r="AY64" i="7"/>
  <c r="AX64" i="7"/>
  <c r="AW64" i="7"/>
  <c r="AV64" i="7"/>
  <c r="AU64" i="7"/>
  <c r="BQ63" i="7"/>
  <c r="BP63" i="7"/>
  <c r="BO63" i="7"/>
  <c r="BN63" i="7"/>
  <c r="BR63" i="7" s="1"/>
  <c r="BM63" i="7"/>
  <c r="BJ63" i="7"/>
  <c r="BI63" i="7"/>
  <c r="BK63" i="7" s="1"/>
  <c r="BH63" i="7"/>
  <c r="BL63" i="7" s="1"/>
  <c r="BG63" i="7"/>
  <c r="BD63" i="7"/>
  <c r="BC63" i="7"/>
  <c r="BE63" i="7" s="1"/>
  <c r="BB63" i="7"/>
  <c r="BA63" i="7"/>
  <c r="AX63" i="7"/>
  <c r="AW63" i="7"/>
  <c r="AY63" i="7" s="1"/>
  <c r="AV63" i="7"/>
  <c r="AZ63" i="7" s="1"/>
  <c r="AU63" i="7"/>
  <c r="BP62" i="7"/>
  <c r="BO62" i="7"/>
  <c r="BQ62" i="7" s="1"/>
  <c r="BN62" i="7"/>
  <c r="BR62" i="7" s="1"/>
  <c r="BM62" i="7"/>
  <c r="BJ62" i="7"/>
  <c r="BI62" i="7"/>
  <c r="BK62" i="7" s="1"/>
  <c r="BH62" i="7"/>
  <c r="BG62" i="7"/>
  <c r="BD62" i="7"/>
  <c r="BC62" i="7"/>
  <c r="BE62" i="7" s="1"/>
  <c r="BB62" i="7"/>
  <c r="BF62" i="7" s="1"/>
  <c r="BA62" i="7"/>
  <c r="AX62" i="7"/>
  <c r="AW62" i="7"/>
  <c r="AY62" i="7" s="1"/>
  <c r="AV62" i="7"/>
  <c r="AZ62" i="7" s="1"/>
  <c r="AU62" i="7"/>
  <c r="BP61" i="7"/>
  <c r="BO61" i="7"/>
  <c r="BQ61" i="7" s="1"/>
  <c r="BN61" i="7"/>
  <c r="BM61" i="7"/>
  <c r="BJ61" i="7"/>
  <c r="BI61" i="7"/>
  <c r="BK61" i="7" s="1"/>
  <c r="BH61" i="7"/>
  <c r="BL61" i="7" s="1"/>
  <c r="BG61" i="7"/>
  <c r="BD61" i="7"/>
  <c r="BC61" i="7"/>
  <c r="BE61" i="7" s="1"/>
  <c r="BB61" i="7"/>
  <c r="BF61" i="7" s="1"/>
  <c r="BA61" i="7"/>
  <c r="AY61" i="7"/>
  <c r="AX61" i="7"/>
  <c r="AW61" i="7"/>
  <c r="AV61" i="7"/>
  <c r="AU61" i="7"/>
  <c r="BQ60" i="7"/>
  <c r="BP60" i="7"/>
  <c r="BO60" i="7"/>
  <c r="BN60" i="7"/>
  <c r="BM60" i="7"/>
  <c r="BJ60" i="7"/>
  <c r="BI60" i="7"/>
  <c r="BK60" i="7" s="1"/>
  <c r="BH60" i="7"/>
  <c r="BG60" i="7"/>
  <c r="BD60" i="7"/>
  <c r="BC60" i="7"/>
  <c r="BE60" i="7" s="1"/>
  <c r="BB60" i="7"/>
  <c r="BF60" i="7" s="1"/>
  <c r="BA60" i="7"/>
  <c r="AX60" i="7"/>
  <c r="AW60" i="7"/>
  <c r="AY60" i="7" s="1"/>
  <c r="AV60" i="7"/>
  <c r="AU60" i="7"/>
  <c r="BP59" i="7"/>
  <c r="BO59" i="7"/>
  <c r="BQ59" i="7" s="1"/>
  <c r="BN59" i="7"/>
  <c r="BM59" i="7"/>
  <c r="BK59" i="7"/>
  <c r="BJ59" i="7"/>
  <c r="BI59" i="7"/>
  <c r="BH59" i="7"/>
  <c r="BG59" i="7"/>
  <c r="BD59" i="7"/>
  <c r="BC59" i="7"/>
  <c r="BE59" i="7" s="1"/>
  <c r="BB59" i="7"/>
  <c r="BA59" i="7"/>
  <c r="AX59" i="7"/>
  <c r="AW59" i="7"/>
  <c r="AY59" i="7" s="1"/>
  <c r="AV59" i="7"/>
  <c r="AU59" i="7"/>
  <c r="BP58" i="7"/>
  <c r="BO58" i="7"/>
  <c r="BQ58" i="7" s="1"/>
  <c r="BN58" i="7"/>
  <c r="BR58" i="7" s="1"/>
  <c r="BM58" i="7"/>
  <c r="BJ58" i="7"/>
  <c r="BI58" i="7"/>
  <c r="BK58" i="7" s="1"/>
  <c r="BH58" i="7"/>
  <c r="BL58" i="7" s="1"/>
  <c r="BG58" i="7"/>
  <c r="BD58" i="7"/>
  <c r="BC58" i="7"/>
  <c r="BE58" i="7" s="1"/>
  <c r="BB58" i="7"/>
  <c r="BA58" i="7"/>
  <c r="AX58" i="7"/>
  <c r="AW58" i="7"/>
  <c r="AY58" i="7" s="1"/>
  <c r="AV58" i="7"/>
  <c r="AU58" i="7"/>
  <c r="BP57" i="7"/>
  <c r="BO57" i="7"/>
  <c r="BQ57" i="7" s="1"/>
  <c r="BN57" i="7"/>
  <c r="BM57" i="7"/>
  <c r="BK57" i="7"/>
  <c r="BJ57" i="7"/>
  <c r="BI57" i="7"/>
  <c r="BH57" i="7"/>
  <c r="BG57" i="7"/>
  <c r="BD57" i="7"/>
  <c r="BC57" i="7"/>
  <c r="BE57" i="7" s="1"/>
  <c r="BB57" i="7"/>
  <c r="BA57" i="7"/>
  <c r="AX57" i="7"/>
  <c r="AW57" i="7"/>
  <c r="AY57" i="7" s="1"/>
  <c r="AV57" i="7"/>
  <c r="AZ57" i="7" s="1"/>
  <c r="AU57" i="7"/>
  <c r="BP56" i="7"/>
  <c r="BO56" i="7"/>
  <c r="BQ56" i="7" s="1"/>
  <c r="BN56" i="7"/>
  <c r="BR56" i="7" s="1"/>
  <c r="BM56" i="7"/>
  <c r="BJ56" i="7"/>
  <c r="BI56" i="7"/>
  <c r="BK56" i="7" s="1"/>
  <c r="BH56" i="7"/>
  <c r="BL56" i="7" s="1"/>
  <c r="BG56" i="7"/>
  <c r="BD56" i="7"/>
  <c r="BC56" i="7"/>
  <c r="BE56" i="7" s="1"/>
  <c r="BB56" i="7"/>
  <c r="BF56" i="7" s="1"/>
  <c r="BA56" i="7"/>
  <c r="AX56" i="7"/>
  <c r="AZ56" i="7" s="1"/>
  <c r="AW56" i="7"/>
  <c r="AY56" i="7" s="1"/>
  <c r="AV56" i="7"/>
  <c r="AU56" i="7"/>
  <c r="BP55" i="7"/>
  <c r="BO55" i="7"/>
  <c r="BQ55" i="7" s="1"/>
  <c r="BN55" i="7"/>
  <c r="BR55" i="7" s="1"/>
  <c r="BM55" i="7"/>
  <c r="BK55" i="7"/>
  <c r="BJ55" i="7"/>
  <c r="BL55" i="7" s="1"/>
  <c r="BI55" i="7"/>
  <c r="BH55" i="7"/>
  <c r="BG55" i="7"/>
  <c r="BE55" i="7"/>
  <c r="BD55" i="7"/>
  <c r="BC55" i="7"/>
  <c r="BB55" i="7"/>
  <c r="BF55" i="7" s="1"/>
  <c r="BA55" i="7"/>
  <c r="AY55" i="7"/>
  <c r="AX55" i="7"/>
  <c r="AZ55" i="7" s="1"/>
  <c r="AW55" i="7"/>
  <c r="AV55" i="7"/>
  <c r="AU55" i="7"/>
  <c r="BP54" i="7"/>
  <c r="BO54" i="7"/>
  <c r="BQ54" i="7" s="1"/>
  <c r="BN54" i="7"/>
  <c r="BM54" i="7"/>
  <c r="BJ54" i="7"/>
  <c r="BL54" i="7" s="1"/>
  <c r="BI54" i="7"/>
  <c r="BK54" i="7" s="1"/>
  <c r="BH54" i="7"/>
  <c r="BG54" i="7"/>
  <c r="BD54" i="7"/>
  <c r="BC54" i="7"/>
  <c r="BE54" i="7" s="1"/>
  <c r="BB54" i="7"/>
  <c r="BA54" i="7"/>
  <c r="AZ54" i="7"/>
  <c r="AX54" i="7"/>
  <c r="AW54" i="7"/>
  <c r="AY54" i="7" s="1"/>
  <c r="AV54" i="7"/>
  <c r="AU54" i="7"/>
  <c r="BP53" i="7"/>
  <c r="BO53" i="7"/>
  <c r="BQ53" i="7" s="1"/>
  <c r="BN53" i="7"/>
  <c r="BR53" i="7" s="1"/>
  <c r="BM53" i="7"/>
  <c r="BJ53" i="7"/>
  <c r="BL53" i="7" s="1"/>
  <c r="BI53" i="7"/>
  <c r="BK53" i="7" s="1"/>
  <c r="BH53" i="7"/>
  <c r="BG53" i="7"/>
  <c r="BD53" i="7"/>
  <c r="BC53" i="7"/>
  <c r="BE53" i="7" s="1"/>
  <c r="BB53" i="7"/>
  <c r="BF53" i="7" s="1"/>
  <c r="BA53" i="7"/>
  <c r="AX53" i="7"/>
  <c r="AZ53" i="7" s="1"/>
  <c r="AW53" i="7"/>
  <c r="AY53" i="7" s="1"/>
  <c r="AV53" i="7"/>
  <c r="AU53" i="7"/>
  <c r="BP52" i="7"/>
  <c r="BO52" i="7"/>
  <c r="BQ52" i="7" s="1"/>
  <c r="BN52" i="7"/>
  <c r="BM52" i="7"/>
  <c r="BJ52" i="7"/>
  <c r="BL52" i="7" s="1"/>
  <c r="BI52" i="7"/>
  <c r="BK52" i="7" s="1"/>
  <c r="BH52" i="7"/>
  <c r="BG52" i="7"/>
  <c r="BD52" i="7"/>
  <c r="BC52" i="7"/>
  <c r="BE52" i="7" s="1"/>
  <c r="BB52" i="7"/>
  <c r="BA52" i="7"/>
  <c r="AY52" i="7"/>
  <c r="AX52" i="7"/>
  <c r="AZ52" i="7" s="1"/>
  <c r="AW52" i="7"/>
  <c r="AV52" i="7"/>
  <c r="AU52" i="7"/>
  <c r="BQ51" i="7"/>
  <c r="BP51" i="7"/>
  <c r="BO51" i="7"/>
  <c r="BN51" i="7"/>
  <c r="BM51" i="7"/>
  <c r="BJ51" i="7"/>
  <c r="BL51" i="7" s="1"/>
  <c r="BI51" i="7"/>
  <c r="BK51" i="7" s="1"/>
  <c r="BH51" i="7"/>
  <c r="BG51" i="7"/>
  <c r="BD51" i="7"/>
  <c r="BC51" i="7"/>
  <c r="BE51" i="7" s="1"/>
  <c r="BB51" i="7"/>
  <c r="BA51" i="7"/>
  <c r="AZ51" i="7"/>
  <c r="AX51" i="7"/>
  <c r="AW51" i="7"/>
  <c r="AY51" i="7" s="1"/>
  <c r="AV51" i="7"/>
  <c r="AU51" i="7"/>
  <c r="BP50" i="7"/>
  <c r="BO50" i="7"/>
  <c r="BQ50" i="7" s="1"/>
  <c r="BN50" i="7"/>
  <c r="BR50" i="7" s="1"/>
  <c r="BM50" i="7"/>
  <c r="BJ50" i="7"/>
  <c r="BL50" i="7" s="1"/>
  <c r="BI50" i="7"/>
  <c r="BK50" i="7" s="1"/>
  <c r="BH50" i="7"/>
  <c r="BG50" i="7"/>
  <c r="BD50" i="7"/>
  <c r="BC50" i="7"/>
  <c r="BE50" i="7" s="1"/>
  <c r="BB50" i="7"/>
  <c r="BA50" i="7"/>
  <c r="AZ50" i="7"/>
  <c r="AY50" i="7"/>
  <c r="AX50" i="7"/>
  <c r="AW50" i="7"/>
  <c r="AV50" i="7"/>
  <c r="AU50" i="7"/>
  <c r="BQ49" i="7"/>
  <c r="BP49" i="7"/>
  <c r="BO49" i="7"/>
  <c r="BN49" i="7"/>
  <c r="BM49" i="7"/>
  <c r="BJ49" i="7"/>
  <c r="BL49" i="7" s="1"/>
  <c r="BI49" i="7"/>
  <c r="BK49" i="7" s="1"/>
  <c r="BH49" i="7"/>
  <c r="BG49" i="7"/>
  <c r="BD49" i="7"/>
  <c r="BC49" i="7"/>
  <c r="BE49" i="7" s="1"/>
  <c r="BB49" i="7"/>
  <c r="BA49" i="7"/>
  <c r="AX49" i="7"/>
  <c r="AZ49" i="7" s="1"/>
  <c r="AW49" i="7"/>
  <c r="AY49" i="7" s="1"/>
  <c r="AV49" i="7"/>
  <c r="AU49" i="7"/>
  <c r="BP48" i="7"/>
  <c r="BO48" i="7"/>
  <c r="BQ48" i="7" s="1"/>
  <c r="BN48" i="7"/>
  <c r="BR48" i="7" s="1"/>
  <c r="BM48" i="7"/>
  <c r="BL48" i="7"/>
  <c r="BJ48" i="7"/>
  <c r="BI48" i="7"/>
  <c r="BK48" i="7" s="1"/>
  <c r="BH48" i="7"/>
  <c r="BG48" i="7"/>
  <c r="BD48" i="7"/>
  <c r="BC48" i="7"/>
  <c r="BE48" i="7" s="1"/>
  <c r="BB48" i="7"/>
  <c r="BA48" i="7"/>
  <c r="AZ48" i="7"/>
  <c r="AX48" i="7"/>
  <c r="AW48" i="7"/>
  <c r="AY48" i="7" s="1"/>
  <c r="AV48" i="7"/>
  <c r="AU48" i="7"/>
  <c r="BP47" i="7"/>
  <c r="BO47" i="7"/>
  <c r="BQ47" i="7" s="1"/>
  <c r="BN47" i="7"/>
  <c r="BM47" i="7"/>
  <c r="BL47" i="7"/>
  <c r="BJ47" i="7"/>
  <c r="BI47" i="7"/>
  <c r="BK47" i="7" s="1"/>
  <c r="BH47" i="7"/>
  <c r="BG47" i="7"/>
  <c r="BE47" i="7"/>
  <c r="BD47" i="7"/>
  <c r="BC47" i="7"/>
  <c r="BB47" i="7"/>
  <c r="BA47" i="7"/>
  <c r="AX47" i="7"/>
  <c r="AZ47" i="7" s="1"/>
  <c r="AW47" i="7"/>
  <c r="AY47" i="7" s="1"/>
  <c r="AV47" i="7"/>
  <c r="AU47" i="7"/>
  <c r="BP46" i="7"/>
  <c r="BO46" i="7"/>
  <c r="BQ46" i="7" s="1"/>
  <c r="BN46" i="7"/>
  <c r="BR46" i="7" s="1"/>
  <c r="BM46" i="7"/>
  <c r="BJ46" i="7"/>
  <c r="BL46" i="7" s="1"/>
  <c r="BI46" i="7"/>
  <c r="BK46" i="7" s="1"/>
  <c r="BH46" i="7"/>
  <c r="BG46" i="7"/>
  <c r="BE46" i="7"/>
  <c r="BD46" i="7"/>
  <c r="BC46" i="7"/>
  <c r="BB46" i="7"/>
  <c r="BA46" i="7"/>
  <c r="AX46" i="7"/>
  <c r="AZ46" i="7" s="1"/>
  <c r="AW46" i="7"/>
  <c r="AY46" i="7" s="1"/>
  <c r="AV46" i="7"/>
  <c r="AU46" i="7"/>
  <c r="BQ45" i="7"/>
  <c r="BP45" i="7"/>
  <c r="BO45" i="7"/>
  <c r="BN45" i="7"/>
  <c r="BM45" i="7"/>
  <c r="BJ45" i="7"/>
  <c r="BL45" i="7" s="1"/>
  <c r="BI45" i="7"/>
  <c r="BK45" i="7" s="1"/>
  <c r="BH45" i="7"/>
  <c r="BG45" i="7"/>
  <c r="BD45" i="7"/>
  <c r="BC45" i="7"/>
  <c r="BE45" i="7" s="1"/>
  <c r="BB45" i="7"/>
  <c r="BA45" i="7"/>
  <c r="AX45" i="7"/>
  <c r="AZ45" i="7" s="1"/>
  <c r="AW45" i="7"/>
  <c r="AY45" i="7" s="1"/>
  <c r="AV45" i="7"/>
  <c r="AU45" i="7"/>
  <c r="BP44" i="7"/>
  <c r="BO44" i="7"/>
  <c r="BQ44" i="7" s="1"/>
  <c r="BN44" i="7"/>
  <c r="BR44" i="7" s="1"/>
  <c r="BM44" i="7"/>
  <c r="BJ44" i="7"/>
  <c r="BL44" i="7" s="1"/>
  <c r="BI44" i="7"/>
  <c r="BK44" i="7" s="1"/>
  <c r="BH44" i="7"/>
  <c r="BG44" i="7"/>
  <c r="BD44" i="7"/>
  <c r="BC44" i="7"/>
  <c r="BE44" i="7" s="1"/>
  <c r="BB44" i="7"/>
  <c r="BA44" i="7"/>
  <c r="AY44" i="7"/>
  <c r="AX44" i="7"/>
  <c r="AZ44" i="7" s="1"/>
  <c r="AW44" i="7"/>
  <c r="AV44" i="7"/>
  <c r="AU44" i="7"/>
  <c r="BP43" i="7"/>
  <c r="BO43" i="7"/>
  <c r="BQ43" i="7" s="1"/>
  <c r="BN43" i="7"/>
  <c r="BM43" i="7"/>
  <c r="BJ43" i="7"/>
  <c r="BL43" i="7" s="1"/>
  <c r="BI43" i="7"/>
  <c r="BK43" i="7" s="1"/>
  <c r="BH43" i="7"/>
  <c r="BG43" i="7"/>
  <c r="BD43" i="7"/>
  <c r="BC43" i="7"/>
  <c r="BE43" i="7" s="1"/>
  <c r="BB43" i="7"/>
  <c r="BA43" i="7"/>
  <c r="AX43" i="7"/>
  <c r="AZ43" i="7" s="1"/>
  <c r="AW43" i="7"/>
  <c r="AY43" i="7" s="1"/>
  <c r="AV43" i="7"/>
  <c r="AU43" i="7"/>
  <c r="BP42" i="7"/>
  <c r="BO42" i="7"/>
  <c r="BQ42" i="7" s="1"/>
  <c r="BN42" i="7"/>
  <c r="BR42" i="7" s="1"/>
  <c r="BM42" i="7"/>
  <c r="BJ42" i="7"/>
  <c r="BL42" i="7" s="1"/>
  <c r="BI42" i="7"/>
  <c r="BK42" i="7" s="1"/>
  <c r="BH42" i="7"/>
  <c r="BG42" i="7"/>
  <c r="BD42" i="7"/>
  <c r="BC42" i="7"/>
  <c r="BE42" i="7" s="1"/>
  <c r="BB42" i="7"/>
  <c r="BA42" i="7"/>
  <c r="AX42" i="7"/>
  <c r="AZ42" i="7" s="1"/>
  <c r="AW42" i="7"/>
  <c r="AY42" i="7" s="1"/>
  <c r="AV42" i="7"/>
  <c r="AU42" i="7"/>
  <c r="BP41" i="7"/>
  <c r="BO41" i="7"/>
  <c r="BQ41" i="7" s="1"/>
  <c r="BN41" i="7"/>
  <c r="BM41" i="7"/>
  <c r="BL41" i="7"/>
  <c r="BJ41" i="7"/>
  <c r="BI41" i="7"/>
  <c r="BK41" i="7" s="1"/>
  <c r="BH41" i="7"/>
  <c r="BG41" i="7"/>
  <c r="BE41" i="7"/>
  <c r="BD41" i="7"/>
  <c r="BC41" i="7"/>
  <c r="BB41" i="7"/>
  <c r="BA41" i="7"/>
  <c r="AX41" i="7"/>
  <c r="AZ41" i="7" s="1"/>
  <c r="AW41" i="7"/>
  <c r="AY41" i="7" s="1"/>
  <c r="AV41" i="7"/>
  <c r="AU41" i="7"/>
  <c r="Y67" i="3"/>
  <c r="Y68" i="3" s="1"/>
  <c r="H10" i="6"/>
  <c r="H11" i="6" s="1"/>
  <c r="H12" i="6" s="1"/>
  <c r="H13" i="6" s="1"/>
  <c r="H14" i="6" s="1"/>
  <c r="H15" i="6" s="1"/>
  <c r="H16" i="6" s="1"/>
  <c r="H17" i="6" s="1"/>
  <c r="H18" i="6" s="1"/>
  <c r="H19" i="6" s="1"/>
  <c r="H20" i="6" s="1"/>
  <c r="H21" i="6" s="1"/>
  <c r="H22" i="6" s="1"/>
  <c r="H23" i="6" s="1"/>
  <c r="H24" i="6" s="1"/>
  <c r="AZ63" i="3"/>
  <c r="BS41" i="3"/>
  <c r="BQ41" i="3"/>
  <c r="BU41" i="3" s="1"/>
  <c r="BQ42" i="3"/>
  <c r="BQ43" i="3"/>
  <c r="BQ44" i="3"/>
  <c r="BQ45" i="3"/>
  <c r="BQ46" i="3"/>
  <c r="BQ47" i="3"/>
  <c r="BQ48" i="3"/>
  <c r="BQ49" i="3"/>
  <c r="BQ50" i="3"/>
  <c r="BQ51" i="3"/>
  <c r="BQ52" i="3"/>
  <c r="BQ53" i="3"/>
  <c r="BQ54" i="3"/>
  <c r="BQ55" i="3"/>
  <c r="BQ56" i="3"/>
  <c r="BQ59" i="3"/>
  <c r="BQ58" i="3"/>
  <c r="BQ57" i="3"/>
  <c r="BQ60" i="3"/>
  <c r="BQ61" i="3"/>
  <c r="BQ62" i="3"/>
  <c r="BQ63" i="3"/>
  <c r="BQ64" i="3"/>
  <c r="BS64" i="3"/>
  <c r="BS42" i="3"/>
  <c r="BS43" i="3"/>
  <c r="BS44" i="3"/>
  <c r="BS45" i="3"/>
  <c r="BS46" i="3"/>
  <c r="BS47" i="3"/>
  <c r="BS48" i="3"/>
  <c r="BS49" i="3"/>
  <c r="BS50" i="3"/>
  <c r="BS51" i="3"/>
  <c r="BS52" i="3"/>
  <c r="BS53" i="3"/>
  <c r="BS54" i="3"/>
  <c r="BS55" i="3"/>
  <c r="BS56" i="3"/>
  <c r="BS57" i="3"/>
  <c r="BS58" i="3"/>
  <c r="BS59" i="3"/>
  <c r="BS60" i="3"/>
  <c r="BS61" i="3"/>
  <c r="BS62" i="3"/>
  <c r="BS63" i="3"/>
  <c r="BR41" i="3"/>
  <c r="BR42" i="3"/>
  <c r="BR43" i="3"/>
  <c r="BR44" i="3"/>
  <c r="BR45" i="3"/>
  <c r="BR46" i="3"/>
  <c r="BR47" i="3"/>
  <c r="BR48" i="3"/>
  <c r="BR49" i="3"/>
  <c r="BR50" i="3"/>
  <c r="BR51" i="3"/>
  <c r="BR52" i="3"/>
  <c r="BR53" i="3"/>
  <c r="BR54" i="3"/>
  <c r="BR55" i="3"/>
  <c r="BR56" i="3"/>
  <c r="BR57" i="3"/>
  <c r="BR58" i="3"/>
  <c r="BR59" i="3"/>
  <c r="BR60" i="3"/>
  <c r="BR61" i="3"/>
  <c r="BR62" i="3"/>
  <c r="BR63" i="3"/>
  <c r="BR64" i="3"/>
  <c r="BP64" i="3"/>
  <c r="AX64" i="3"/>
  <c r="AX41" i="3"/>
  <c r="BP41" i="3"/>
  <c r="BP63" i="3"/>
  <c r="BP62" i="3"/>
  <c r="BP61" i="3"/>
  <c r="BP60" i="3"/>
  <c r="BP59" i="3"/>
  <c r="BP58" i="3"/>
  <c r="BP57" i="3"/>
  <c r="BP56" i="3"/>
  <c r="BP55" i="3"/>
  <c r="BP54" i="3"/>
  <c r="BP53" i="3"/>
  <c r="BP52" i="3"/>
  <c r="BP51" i="3"/>
  <c r="BP50" i="3"/>
  <c r="BP49" i="3"/>
  <c r="BP48" i="3"/>
  <c r="BP47" i="3"/>
  <c r="BP46" i="3"/>
  <c r="BP45" i="3"/>
  <c r="BP44" i="3"/>
  <c r="BP43" i="3"/>
  <c r="BP42" i="3"/>
  <c r="BK49" i="3"/>
  <c r="BM41" i="3"/>
  <c r="BM42" i="3"/>
  <c r="BM43" i="3"/>
  <c r="BM44" i="3"/>
  <c r="BM45" i="3"/>
  <c r="BM46" i="3"/>
  <c r="BM47" i="3"/>
  <c r="BM48" i="3"/>
  <c r="BM49" i="3"/>
  <c r="BM50" i="3"/>
  <c r="BM51" i="3"/>
  <c r="BM52" i="3"/>
  <c r="BM53" i="3"/>
  <c r="BM54" i="3"/>
  <c r="BM55" i="3"/>
  <c r="BM56" i="3"/>
  <c r="BM57" i="3"/>
  <c r="BM58" i="3"/>
  <c r="BM59" i="3"/>
  <c r="BM60" i="3"/>
  <c r="BM61" i="3"/>
  <c r="BM62" i="3"/>
  <c r="BM63" i="3"/>
  <c r="BM64" i="3"/>
  <c r="BK41" i="3"/>
  <c r="BK42" i="3"/>
  <c r="BO42" i="3" s="1"/>
  <c r="BK43" i="3"/>
  <c r="BK44" i="3"/>
  <c r="BO44" i="3" s="1"/>
  <c r="BK45" i="3"/>
  <c r="BO45" i="3" s="1"/>
  <c r="BK46" i="3"/>
  <c r="BO46" i="3" s="1"/>
  <c r="BK47" i="3"/>
  <c r="BO47" i="3" s="1"/>
  <c r="BK48" i="3"/>
  <c r="BO48" i="3" s="1"/>
  <c r="BK64" i="3"/>
  <c r="BK50" i="3"/>
  <c r="BK51" i="3"/>
  <c r="BK52" i="3"/>
  <c r="BK53" i="3"/>
  <c r="BO53" i="3" s="1"/>
  <c r="BK54" i="3"/>
  <c r="BO54" i="3" s="1"/>
  <c r="BK55" i="3"/>
  <c r="BO55" i="3" s="1"/>
  <c r="BK56" i="3"/>
  <c r="BK57" i="3"/>
  <c r="BK58" i="3"/>
  <c r="BO58" i="3" s="1"/>
  <c r="BK59" i="3"/>
  <c r="BO59" i="3" s="1"/>
  <c r="BK60" i="3"/>
  <c r="BK61" i="3"/>
  <c r="BO61" i="3" s="1"/>
  <c r="BK62" i="3"/>
  <c r="BO62" i="3" s="1"/>
  <c r="BK63" i="3"/>
  <c r="BL47" i="3"/>
  <c r="BL41" i="3"/>
  <c r="BL42" i="3"/>
  <c r="BL43" i="3"/>
  <c r="BL44" i="3"/>
  <c r="BL45" i="3"/>
  <c r="BL46" i="3"/>
  <c r="BL48" i="3"/>
  <c r="BL49" i="3"/>
  <c r="BL50" i="3"/>
  <c r="BL51" i="3"/>
  <c r="BL52" i="3"/>
  <c r="BL53" i="3"/>
  <c r="BL54" i="3"/>
  <c r="BL55" i="3"/>
  <c r="BL56" i="3"/>
  <c r="BL57" i="3"/>
  <c r="BL58" i="3"/>
  <c r="BL59" i="3"/>
  <c r="BL60" i="3"/>
  <c r="BL61" i="3"/>
  <c r="BL62" i="3"/>
  <c r="BL63" i="3"/>
  <c r="BL64" i="3"/>
  <c r="BJ64" i="3"/>
  <c r="BJ63" i="3"/>
  <c r="BJ62" i="3"/>
  <c r="BJ61" i="3"/>
  <c r="BJ60" i="3"/>
  <c r="BJ59" i="3"/>
  <c r="BJ58" i="3"/>
  <c r="BJ57" i="3"/>
  <c r="BJ56" i="3"/>
  <c r="BJ55" i="3"/>
  <c r="BJ54" i="3"/>
  <c r="BJ53" i="3"/>
  <c r="BJ52" i="3"/>
  <c r="BJ51" i="3"/>
  <c r="BJ50" i="3"/>
  <c r="BJ49" i="3"/>
  <c r="BJ48" i="3"/>
  <c r="BJ47" i="3"/>
  <c r="BJ46" i="3"/>
  <c r="BJ45" i="3"/>
  <c r="BJ44" i="3"/>
  <c r="BJ43" i="3"/>
  <c r="BJ42" i="3"/>
  <c r="BJ41" i="3"/>
  <c r="BE57" i="3"/>
  <c r="BE58" i="3"/>
  <c r="BE59" i="3"/>
  <c r="BE60" i="3"/>
  <c r="BG41" i="3"/>
  <c r="BG42" i="3"/>
  <c r="BG43" i="3"/>
  <c r="BG45" i="3"/>
  <c r="BG46" i="3"/>
  <c r="BG47" i="3"/>
  <c r="BG49" i="3"/>
  <c r="BG50" i="3"/>
  <c r="BG51" i="3"/>
  <c r="BG53" i="3"/>
  <c r="BG54" i="3"/>
  <c r="BG55" i="3"/>
  <c r="BG57" i="3"/>
  <c r="BG58" i="3"/>
  <c r="BG59" i="3"/>
  <c r="BG44" i="3"/>
  <c r="BG48" i="3"/>
  <c r="BG52" i="3"/>
  <c r="BG56" i="3"/>
  <c r="BG60" i="3"/>
  <c r="BG61" i="3"/>
  <c r="BG62" i="3"/>
  <c r="BG63" i="3"/>
  <c r="BG64" i="3"/>
  <c r="BF44" i="3"/>
  <c r="BF43" i="3"/>
  <c r="BF45" i="3"/>
  <c r="BF46" i="3"/>
  <c r="BF47" i="3"/>
  <c r="BF48" i="3"/>
  <c r="BF49" i="3"/>
  <c r="BF50" i="3"/>
  <c r="BF51" i="3"/>
  <c r="BF52" i="3"/>
  <c r="BF53" i="3"/>
  <c r="BF54" i="3"/>
  <c r="BF42" i="3"/>
  <c r="BF41" i="3"/>
  <c r="BF55" i="3"/>
  <c r="BF56" i="3"/>
  <c r="BF57" i="3"/>
  <c r="BF58" i="3"/>
  <c r="BF59" i="3"/>
  <c r="BF60" i="3"/>
  <c r="BF61" i="3"/>
  <c r="BF62" i="3"/>
  <c r="BF63" i="3"/>
  <c r="BF64" i="3"/>
  <c r="BE51" i="3"/>
  <c r="BE50" i="3"/>
  <c r="BE49" i="3"/>
  <c r="BE55" i="3"/>
  <c r="BE54" i="3"/>
  <c r="BE53" i="3"/>
  <c r="BE48" i="3"/>
  <c r="BE47" i="3"/>
  <c r="BE46" i="3"/>
  <c r="BE45" i="3"/>
  <c r="BE43" i="3"/>
  <c r="BE42" i="3"/>
  <c r="BE41" i="3"/>
  <c r="BE44" i="3"/>
  <c r="BE52" i="3"/>
  <c r="BE56" i="3"/>
  <c r="BE61" i="3"/>
  <c r="BE62" i="3"/>
  <c r="BE63" i="3"/>
  <c r="BE64" i="3"/>
  <c r="BD64" i="3"/>
  <c r="BD63" i="3"/>
  <c r="BD62" i="3"/>
  <c r="BD61" i="3"/>
  <c r="BD60" i="3"/>
  <c r="BD59" i="3"/>
  <c r="BD58" i="3"/>
  <c r="BD57" i="3"/>
  <c r="BD56" i="3"/>
  <c r="BD55" i="3"/>
  <c r="BD54" i="3"/>
  <c r="BD53" i="3"/>
  <c r="BD52" i="3"/>
  <c r="BD51" i="3"/>
  <c r="BD50" i="3"/>
  <c r="BD49" i="3"/>
  <c r="BD48" i="3"/>
  <c r="BD47" i="3"/>
  <c r="BD46" i="3"/>
  <c r="BD45" i="3"/>
  <c r="BD44" i="3"/>
  <c r="BD43" i="3"/>
  <c r="BD42" i="3"/>
  <c r="BD41" i="3"/>
  <c r="AX42" i="3"/>
  <c r="AX43" i="3"/>
  <c r="AX44" i="3"/>
  <c r="AX45" i="3"/>
  <c r="AX46" i="3"/>
  <c r="AX47" i="3"/>
  <c r="AX48" i="3"/>
  <c r="AX49" i="3"/>
  <c r="AX50" i="3"/>
  <c r="AX51" i="3"/>
  <c r="AX52" i="3"/>
  <c r="AX53" i="3"/>
  <c r="AX54" i="3"/>
  <c r="AX55" i="3"/>
  <c r="AX56" i="3"/>
  <c r="AX57" i="3"/>
  <c r="AX58" i="3"/>
  <c r="AX59" i="3"/>
  <c r="AX60" i="3"/>
  <c r="AX61" i="3"/>
  <c r="AX62" i="3"/>
  <c r="AX63" i="3"/>
  <c r="BA41" i="3"/>
  <c r="BA42" i="3"/>
  <c r="BA43" i="3"/>
  <c r="BA44" i="3"/>
  <c r="BA45" i="3"/>
  <c r="BA46" i="3"/>
  <c r="BA47" i="3"/>
  <c r="BA48" i="3"/>
  <c r="BA49" i="3"/>
  <c r="BA50" i="3"/>
  <c r="BA51" i="3"/>
  <c r="BA52" i="3"/>
  <c r="BA53" i="3"/>
  <c r="BA54" i="3"/>
  <c r="BA55" i="3"/>
  <c r="BA56" i="3"/>
  <c r="BA57" i="3"/>
  <c r="BA58" i="3"/>
  <c r="BA59" i="3"/>
  <c r="BA60" i="3"/>
  <c r="BA61" i="3"/>
  <c r="BA62" i="3"/>
  <c r="BA63" i="3"/>
  <c r="BA64" i="3"/>
  <c r="AZ41" i="3"/>
  <c r="AZ42" i="3"/>
  <c r="AZ43" i="3"/>
  <c r="AZ44" i="3"/>
  <c r="AZ45" i="3"/>
  <c r="AZ46" i="3"/>
  <c r="AZ47" i="3"/>
  <c r="AZ48" i="3"/>
  <c r="AZ49" i="3"/>
  <c r="AZ50" i="3"/>
  <c r="AZ51" i="3"/>
  <c r="AZ52" i="3"/>
  <c r="AZ53" i="3"/>
  <c r="AZ54" i="3"/>
  <c r="AZ55" i="3"/>
  <c r="AZ56" i="3"/>
  <c r="AZ57" i="3"/>
  <c r="AZ58" i="3"/>
  <c r="AZ59" i="3"/>
  <c r="AZ60" i="3"/>
  <c r="AZ61" i="3"/>
  <c r="AZ62" i="3"/>
  <c r="AZ64" i="3"/>
  <c r="AY43" i="3"/>
  <c r="AY42" i="3"/>
  <c r="AY41" i="3"/>
  <c r="AY47" i="3"/>
  <c r="AY46" i="3"/>
  <c r="AY45" i="3"/>
  <c r="AY51" i="3"/>
  <c r="AY50" i="3"/>
  <c r="AY49" i="3"/>
  <c r="AY55" i="3"/>
  <c r="AY54" i="3"/>
  <c r="AY53" i="3"/>
  <c r="AY44" i="3"/>
  <c r="AY48" i="3"/>
  <c r="AY52" i="3"/>
  <c r="AY56" i="3"/>
  <c r="AY59" i="3"/>
  <c r="AY58" i="3"/>
  <c r="AY57" i="3"/>
  <c r="AY60" i="3"/>
  <c r="AY63" i="3"/>
  <c r="AY62" i="3"/>
  <c r="AY61" i="3"/>
  <c r="AY64" i="3"/>
  <c r="M38" i="5"/>
  <c r="P38" i="5"/>
  <c r="BT41" i="3" l="1"/>
  <c r="BF46" i="7"/>
  <c r="BF50" i="7"/>
  <c r="BF44" i="7"/>
  <c r="AZ61" i="7"/>
  <c r="BF58" i="7"/>
  <c r="AZ59" i="7"/>
  <c r="BF42" i="7"/>
  <c r="BF47" i="7"/>
  <c r="BF51" i="7"/>
  <c r="BF54" i="7"/>
  <c r="AZ60" i="7"/>
  <c r="BR52" i="7"/>
  <c r="BL62" i="7"/>
  <c r="BR45" i="7"/>
  <c r="BL60" i="7"/>
  <c r="BR64" i="7"/>
  <c r="BR47" i="7"/>
  <c r="BR41" i="7"/>
  <c r="BR43" i="7"/>
  <c r="BR57" i="7"/>
  <c r="BR59" i="7"/>
  <c r="BL64" i="7"/>
  <c r="BR61" i="7"/>
  <c r="BR49" i="7"/>
  <c r="BR54" i="7"/>
  <c r="BL57" i="7"/>
  <c r="BL59" i="7"/>
  <c r="BR60" i="7"/>
  <c r="BR51" i="7"/>
  <c r="BF41" i="7"/>
  <c r="BF57" i="7"/>
  <c r="BF63" i="7"/>
  <c r="BF49" i="7"/>
  <c r="BF52" i="7"/>
  <c r="BF59" i="7"/>
  <c r="AZ64" i="7"/>
  <c r="BF43" i="7"/>
  <c r="AZ58" i="7"/>
  <c r="BF45" i="7"/>
  <c r="BF48" i="7"/>
  <c r="BF64" i="7"/>
  <c r="BI41" i="3"/>
  <c r="BO41" i="3"/>
  <c r="BT53" i="3"/>
  <c r="BT42" i="3"/>
  <c r="BB41" i="3"/>
  <c r="BC56" i="3"/>
  <c r="BO64" i="3"/>
  <c r="BO49" i="3"/>
  <c r="BO50" i="3"/>
  <c r="BO43" i="3"/>
  <c r="BC58" i="3"/>
  <c r="BH50" i="3"/>
  <c r="BC42" i="3"/>
  <c r="BN62" i="3"/>
  <c r="BN63" i="3"/>
  <c r="BH56" i="3"/>
  <c r="BU42" i="3"/>
  <c r="BT64" i="3"/>
  <c r="BU60" i="3"/>
  <c r="BN43" i="3"/>
  <c r="BI53" i="3"/>
  <c r="BO57" i="3"/>
  <c r="BT47" i="3"/>
  <c r="BU46" i="3"/>
  <c r="BI52" i="3"/>
  <c r="BI59" i="3"/>
  <c r="BH60" i="3"/>
  <c r="BH58" i="3"/>
  <c r="BI49" i="3"/>
  <c r="BI50" i="3"/>
  <c r="BH61" i="3"/>
  <c r="BH64" i="3"/>
  <c r="BH49" i="3"/>
  <c r="BI42" i="3"/>
  <c r="BH59" i="3"/>
  <c r="BC51" i="3"/>
  <c r="BC41" i="3"/>
  <c r="BC52" i="3"/>
  <c r="BC57" i="3"/>
  <c r="BB58" i="3"/>
  <c r="BB46" i="3"/>
  <c r="BI51" i="3"/>
  <c r="BN44" i="3"/>
  <c r="BU61" i="3"/>
  <c r="BU48" i="3"/>
  <c r="BU57" i="3"/>
  <c r="BB43" i="3"/>
  <c r="BH51" i="3"/>
  <c r="BH63" i="3"/>
  <c r="BH62" i="3"/>
  <c r="BH52" i="3"/>
  <c r="BI60" i="3"/>
  <c r="BN54" i="3"/>
  <c r="BC46" i="3"/>
  <c r="BU45" i="3"/>
  <c r="BH41" i="3"/>
  <c r="BI58" i="3"/>
  <c r="BN57" i="3"/>
  <c r="BN47" i="3"/>
  <c r="BH54" i="3"/>
  <c r="BH43" i="3"/>
  <c r="BN41" i="3"/>
  <c r="BB42" i="3"/>
  <c r="BH53" i="3"/>
  <c r="BH42" i="3"/>
  <c r="BH44" i="3"/>
  <c r="BI54" i="3"/>
  <c r="BI48" i="3"/>
  <c r="BT44" i="3"/>
  <c r="BC55" i="3"/>
  <c r="BH45" i="3"/>
  <c r="BI56" i="3"/>
  <c r="BI55" i="3"/>
  <c r="BI45" i="3"/>
  <c r="BC48" i="3"/>
  <c r="BI46" i="3"/>
  <c r="BI57" i="3"/>
  <c r="BN64" i="3"/>
  <c r="BT59" i="3"/>
  <c r="BI64" i="3"/>
  <c r="BI47" i="3"/>
  <c r="BU49" i="3"/>
  <c r="BB51" i="3"/>
  <c r="BB50" i="3"/>
  <c r="BH55" i="3"/>
  <c r="BH48" i="3"/>
  <c r="BN58" i="3"/>
  <c r="BH57" i="3"/>
  <c r="BN60" i="3"/>
  <c r="BT54" i="3"/>
  <c r="BH46" i="3"/>
  <c r="BC45" i="3"/>
  <c r="BH47" i="3"/>
  <c r="BI44" i="3"/>
  <c r="BU55" i="3"/>
  <c r="BN45" i="3"/>
  <c r="BU54" i="3"/>
  <c r="BC47" i="3"/>
  <c r="BB45" i="3"/>
  <c r="BI43" i="3"/>
  <c r="BB60" i="3"/>
  <c r="BB48" i="3"/>
  <c r="BN61" i="3"/>
  <c r="BT43" i="3"/>
  <c r="BT55" i="3"/>
  <c r="BC43" i="3"/>
  <c r="BN55" i="3"/>
  <c r="BT50" i="3"/>
  <c r="BT56" i="3"/>
  <c r="BT62" i="3"/>
  <c r="BU43" i="3"/>
  <c r="BC44" i="3"/>
  <c r="BB52" i="3"/>
  <c r="BU44" i="3"/>
  <c r="BU56" i="3"/>
  <c r="BB61" i="3"/>
  <c r="BB49" i="3"/>
  <c r="BT46" i="3"/>
  <c r="BT58" i="3"/>
  <c r="BU64" i="3"/>
  <c r="BO51" i="3"/>
  <c r="BN59" i="3"/>
  <c r="BO63" i="3"/>
  <c r="BC59" i="3"/>
  <c r="BN46" i="3"/>
  <c r="BN53" i="3"/>
  <c r="BU62" i="3"/>
  <c r="BU51" i="3"/>
  <c r="BU63" i="3"/>
  <c r="BU50" i="3"/>
  <c r="BU52" i="3"/>
  <c r="BU58" i="3"/>
  <c r="BU47" i="3"/>
  <c r="BU53" i="3"/>
  <c r="BU59" i="3"/>
  <c r="BT51" i="3"/>
  <c r="BT48" i="3"/>
  <c r="BT52" i="3"/>
  <c r="BT45" i="3"/>
  <c r="BT49" i="3"/>
  <c r="BT57" i="3"/>
  <c r="BT61" i="3"/>
  <c r="BT63" i="3"/>
  <c r="BT60" i="3"/>
  <c r="BO52" i="3"/>
  <c r="BO56" i="3"/>
  <c r="BO60" i="3"/>
  <c r="BN56" i="3"/>
  <c r="BN51" i="3"/>
  <c r="BN42" i="3"/>
  <c r="BN48" i="3"/>
  <c r="BN52" i="3"/>
  <c r="BN50" i="3"/>
  <c r="BN49" i="3"/>
  <c r="BI61" i="3"/>
  <c r="BI62" i="3"/>
  <c r="BB59" i="3"/>
  <c r="BB54" i="3"/>
  <c r="BB47" i="3"/>
  <c r="BB44" i="3"/>
  <c r="BB64" i="3"/>
  <c r="BC61" i="3"/>
  <c r="BB57" i="3"/>
  <c r="BC53" i="3"/>
  <c r="BB55" i="3"/>
  <c r="BB53" i="3"/>
  <c r="BB63" i="3"/>
  <c r="BC62" i="3"/>
  <c r="BC63" i="3"/>
  <c r="BC49" i="3"/>
  <c r="BI63" i="3"/>
  <c r="BB56" i="3"/>
  <c r="BC64" i="3"/>
  <c r="BC54" i="3"/>
  <c r="BC60" i="3"/>
  <c r="BC50" i="3"/>
  <c r="BB62" i="3"/>
  <c r="W30" i="5"/>
  <c r="AI35" i="1" l="1"/>
  <c r="AI33" i="1"/>
  <c r="AL30" i="1"/>
  <c r="R47" i="1"/>
  <c r="P46" i="1"/>
  <c r="P48" i="1" l="1"/>
</calcChain>
</file>

<file path=xl/sharedStrings.xml><?xml version="1.0" encoding="utf-8"?>
<sst xmlns="http://schemas.openxmlformats.org/spreadsheetml/2006/main" count="2404" uniqueCount="470">
  <si>
    <t>55センサ</t>
    <phoneticPr fontId="3"/>
  </si>
  <si>
    <t>71センサ</t>
    <phoneticPr fontId="3"/>
  </si>
  <si>
    <t>60センサ</t>
    <phoneticPr fontId="3"/>
  </si>
  <si>
    <t>67センサ</t>
    <phoneticPr fontId="3"/>
  </si>
  <si>
    <t>鍵盤スレーブ極</t>
    <rPh sb="0" eb="2">
      <t>ケンバn</t>
    </rPh>
    <rPh sb="6" eb="7">
      <t>キョク</t>
    </rPh>
    <phoneticPr fontId="3"/>
  </si>
  <si>
    <t>マスターレイヤー極</t>
    <rPh sb="8" eb="9">
      <t>キョク</t>
    </rPh>
    <phoneticPr fontId="3"/>
  </si>
  <si>
    <t>４区画スレーブ極</t>
    <rPh sb="7" eb="8">
      <t>キョク</t>
    </rPh>
    <phoneticPr fontId="3"/>
  </si>
  <si>
    <t>スプリング</t>
    <phoneticPr fontId="3"/>
  </si>
  <si>
    <t>木の板</t>
    <rPh sb="0" eb="1">
      <t xml:space="preserve">キ </t>
    </rPh>
    <phoneticPr fontId="3"/>
  </si>
  <si>
    <t>導電布</t>
    <rPh sb="0" eb="2">
      <t>ドウデn</t>
    </rPh>
    <rPh sb="2" eb="3">
      <t>ヌノ</t>
    </rPh>
    <phoneticPr fontId="3"/>
  </si>
  <si>
    <t>しめるハンドル</t>
    <phoneticPr fontId="3"/>
  </si>
  <si>
    <t>鬼目ナット</t>
    <rPh sb="0" eb="2">
      <t>オニ</t>
    </rPh>
    <phoneticPr fontId="3"/>
  </si>
  <si>
    <t>薄プラ板</t>
    <rPh sb="3" eb="4">
      <t xml:space="preserve">イタ </t>
    </rPh>
    <phoneticPr fontId="3"/>
  </si>
  <si>
    <t>プラ土台</t>
    <rPh sb="2" eb="4">
      <t>ドダイ</t>
    </rPh>
    <phoneticPr fontId="3"/>
  </si>
  <si>
    <t>ゴ</t>
    <phoneticPr fontId="3"/>
  </si>
  <si>
    <t>YAMAHA</t>
    <phoneticPr fontId="3"/>
  </si>
  <si>
    <t>のTP-65の</t>
    <phoneticPr fontId="3"/>
  </si>
  <si>
    <t>ラック</t>
    <phoneticPr fontId="3"/>
  </si>
  <si>
    <t>マウント用</t>
    <rPh sb="4" eb="5">
      <t>ヨウ</t>
    </rPh>
    <phoneticPr fontId="3"/>
  </si>
  <si>
    <t>の棒</t>
    <rPh sb="1" eb="2">
      <t>ボウ</t>
    </rPh>
    <phoneticPr fontId="3"/>
  </si>
  <si>
    <t>D-sub</t>
    <phoneticPr fontId="3"/>
  </si>
  <si>
    <t>パッチアウト</t>
    <phoneticPr fontId="3"/>
  </si>
  <si>
    <t>フォン</t>
    <phoneticPr fontId="3"/>
  </si>
  <si>
    <t>パッチ</t>
    <phoneticPr fontId="3"/>
  </si>
  <si>
    <t>アウト</t>
    <phoneticPr fontId="3"/>
  </si>
  <si>
    <t>piezo</t>
    <phoneticPr fontId="3"/>
  </si>
  <si>
    <t>45センサpiezo</t>
    <phoneticPr fontId="3"/>
  </si>
  <si>
    <t>←</t>
    <phoneticPr fontId="3"/>
  </si>
  <si>
    <t>半分ネジ</t>
    <rPh sb="0" eb="2">
      <t>ハンブn</t>
    </rPh>
    <phoneticPr fontId="3"/>
  </si>
  <si>
    <t>半分アレのネジ</t>
    <rPh sb="0" eb="2">
      <t>ハンブn</t>
    </rPh>
    <phoneticPr fontId="3"/>
  </si>
  <si>
    <t>←鬼目ナット</t>
    <rPh sb="1" eb="3">
      <t>オニメ</t>
    </rPh>
    <phoneticPr fontId="3"/>
  </si>
  <si>
    <t>クリスタルのリム枠</t>
    <rPh sb="8" eb="9">
      <t>ワク</t>
    </rPh>
    <phoneticPr fontId="3"/>
  </si>
  <si>
    <t>円形フレーム用の板</t>
    <rPh sb="0" eb="2">
      <t>エンケイ</t>
    </rPh>
    <rPh sb="6" eb="7">
      <t>ヨウ</t>
    </rPh>
    <rPh sb="8" eb="9">
      <t>イタ</t>
    </rPh>
    <phoneticPr fontId="3"/>
  </si>
  <si>
    <t>ダイソーの木の板</t>
    <rPh sb="5" eb="6">
      <t>キノイテ</t>
    </rPh>
    <phoneticPr fontId="3"/>
  </si>
  <si>
    <t>ラックマウント棒用の木</t>
    <rPh sb="7" eb="8">
      <t>ボウ</t>
    </rPh>
    <rPh sb="8" eb="9">
      <t>ヨウ</t>
    </rPh>
    <rPh sb="10" eb="11">
      <t xml:space="preserve">キ </t>
    </rPh>
    <phoneticPr fontId="3"/>
  </si>
  <si>
    <t>板付きスプリング</t>
    <rPh sb="0" eb="2">
      <t>イタツキ</t>
    </rPh>
    <phoneticPr fontId="3"/>
  </si>
  <si>
    <t>ラックマウント棒用の鬼目ナット</t>
    <rPh sb="7" eb="8">
      <t>ボウ</t>
    </rPh>
    <rPh sb="8" eb="9">
      <t>ヨウ</t>
    </rPh>
    <rPh sb="10" eb="12">
      <t>オニ</t>
    </rPh>
    <phoneticPr fontId="3"/>
  </si>
  <si>
    <t>スプリング用鬼目ナット</t>
    <rPh sb="5" eb="6">
      <t>ヨウ</t>
    </rPh>
    <rPh sb="6" eb="8">
      <t>オニ</t>
    </rPh>
    <phoneticPr fontId="3"/>
  </si>
  <si>
    <t>12インチ</t>
    <phoneticPr fontId="3"/>
  </si>
  <si>
    <t>マスター</t>
    <phoneticPr fontId="3"/>
  </si>
  <si>
    <t>C0</t>
  </si>
  <si>
    <t>B1</t>
  </si>
  <si>
    <t>A#1</t>
  </si>
  <si>
    <t>A1</t>
  </si>
  <si>
    <t>G#1</t>
  </si>
  <si>
    <t>G1</t>
  </si>
  <si>
    <t>F#1</t>
  </si>
  <si>
    <t>F1</t>
  </si>
  <si>
    <t>E1</t>
  </si>
  <si>
    <t>D#1</t>
  </si>
  <si>
    <t>D1</t>
  </si>
  <si>
    <t>C#1</t>
  </si>
  <si>
    <t>C1</t>
  </si>
  <si>
    <t>B0</t>
  </si>
  <si>
    <t>A#0</t>
  </si>
  <si>
    <t>A0</t>
  </si>
  <si>
    <t>G#0</t>
  </si>
  <si>
    <t>G0</t>
  </si>
  <si>
    <t>F#0</t>
  </si>
  <si>
    <t>F0</t>
  </si>
  <si>
    <t>E0</t>
  </si>
  <si>
    <t>D#0</t>
  </si>
  <si>
    <t>D0</t>
  </si>
  <si>
    <t>C#0</t>
  </si>
  <si>
    <t>4区分</t>
    <phoneticPr fontId="3"/>
  </si>
  <si>
    <t>C2</t>
  </si>
  <si>
    <t>基板Dゾーン</t>
    <phoneticPr fontId="3"/>
  </si>
  <si>
    <t>C#2</t>
  </si>
  <si>
    <t>D2</t>
  </si>
  <si>
    <t>D#2</t>
  </si>
  <si>
    <t>Note Number</t>
  </si>
  <si>
    <t>Note Name (AD2 Compatible)</t>
  </si>
  <si>
    <t>G8</t>
  </si>
  <si>
    <t>F#8</t>
  </si>
  <si>
    <t>F8</t>
  </si>
  <si>
    <t>E8</t>
  </si>
  <si>
    <t>D#8</t>
  </si>
  <si>
    <t>D8</t>
  </si>
  <si>
    <t>C#8</t>
  </si>
  <si>
    <t>C8</t>
  </si>
  <si>
    <t>B7</t>
  </si>
  <si>
    <t>A#7</t>
  </si>
  <si>
    <t>A7</t>
  </si>
  <si>
    <t>G#7</t>
  </si>
  <si>
    <t>G7</t>
  </si>
  <si>
    <t>F#7</t>
  </si>
  <si>
    <t>F7</t>
  </si>
  <si>
    <t>E7</t>
  </si>
  <si>
    <t>D#7</t>
  </si>
  <si>
    <t>D7</t>
  </si>
  <si>
    <t>C#7</t>
  </si>
  <si>
    <t>C7</t>
  </si>
  <si>
    <t>B6</t>
  </si>
  <si>
    <t>A#6</t>
  </si>
  <si>
    <t>A6</t>
  </si>
  <si>
    <t>G#6</t>
  </si>
  <si>
    <t>G6</t>
  </si>
  <si>
    <t>F#6</t>
  </si>
  <si>
    <t>F6</t>
  </si>
  <si>
    <t>E6</t>
  </si>
  <si>
    <t>D#6</t>
  </si>
  <si>
    <t>D6</t>
  </si>
  <si>
    <t>C#6</t>
  </si>
  <si>
    <t>C6</t>
  </si>
  <si>
    <t>B5</t>
  </si>
  <si>
    <t>A#5</t>
  </si>
  <si>
    <t>A5</t>
  </si>
  <si>
    <t>G#5</t>
  </si>
  <si>
    <t>G5</t>
  </si>
  <si>
    <t>F#5</t>
  </si>
  <si>
    <t>F5</t>
  </si>
  <si>
    <t>E5</t>
  </si>
  <si>
    <t>D#5</t>
  </si>
  <si>
    <t>D5</t>
  </si>
  <si>
    <t>C#5</t>
  </si>
  <si>
    <t>C5</t>
  </si>
  <si>
    <t>B4</t>
  </si>
  <si>
    <t>A#4</t>
  </si>
  <si>
    <t>A4</t>
  </si>
  <si>
    <t>G#4</t>
  </si>
  <si>
    <t>G4</t>
  </si>
  <si>
    <t>F#4</t>
  </si>
  <si>
    <t>F4</t>
  </si>
  <si>
    <t>E4</t>
  </si>
  <si>
    <t>D#4</t>
  </si>
  <si>
    <t>D4</t>
  </si>
  <si>
    <t>C#4</t>
  </si>
  <si>
    <t>C4</t>
  </si>
  <si>
    <t>B3</t>
  </si>
  <si>
    <t>A#3</t>
  </si>
  <si>
    <t>A3</t>
  </si>
  <si>
    <t>G#3</t>
  </si>
  <si>
    <t>G3</t>
  </si>
  <si>
    <t>F#3</t>
  </si>
  <si>
    <t>F3</t>
  </si>
  <si>
    <t>E3</t>
  </si>
  <si>
    <t>基板Fゾーン</t>
    <phoneticPr fontId="3"/>
  </si>
  <si>
    <t>D#3</t>
  </si>
  <si>
    <t>D3</t>
  </si>
  <si>
    <t>C#3</t>
  </si>
  <si>
    <t>C3</t>
  </si>
  <si>
    <t>B2</t>
  </si>
  <si>
    <t>A#2</t>
  </si>
  <si>
    <t>A2</t>
  </si>
  <si>
    <t>G#2</t>
  </si>
  <si>
    <t>基板Eゾーン</t>
    <phoneticPr fontId="3"/>
  </si>
  <si>
    <t>G2</t>
  </si>
  <si>
    <t>F#2</t>
  </si>
  <si>
    <t>F2</t>
  </si>
  <si>
    <t>E2</t>
  </si>
  <si>
    <t>基板Cゾーン</t>
    <rPh sb="0" eb="2">
      <t xml:space="preserve">キバン </t>
    </rPh>
    <phoneticPr fontId="3"/>
  </si>
  <si>
    <t>基板Bゾーン</t>
    <rPh sb="0" eb="2">
      <t xml:space="preserve">キバン </t>
    </rPh>
    <phoneticPr fontId="3"/>
  </si>
  <si>
    <t>基板Aゾーン</t>
    <rPh sb="0" eb="2">
      <t xml:space="preserve">キバン </t>
    </rPh>
    <phoneticPr fontId="1"/>
  </si>
  <si>
    <t>基板Aゾーン</t>
    <rPh sb="0" eb="2">
      <t xml:space="preserve">キバン </t>
    </rPh>
    <phoneticPr fontId="3"/>
  </si>
  <si>
    <t>B-1</t>
  </si>
  <si>
    <t>A#-1</t>
  </si>
  <si>
    <t>A-1</t>
  </si>
  <si>
    <t>G#-1</t>
  </si>
  <si>
    <t>G-1</t>
  </si>
  <si>
    <t>F#-1</t>
  </si>
  <si>
    <t>F-1</t>
  </si>
  <si>
    <t>E-1</t>
  </si>
  <si>
    <t>D#-1</t>
  </si>
  <si>
    <t>D-1</t>
  </si>
  <si>
    <t>C#-1</t>
  </si>
  <si>
    <t>C-1</t>
  </si>
  <si>
    <t>B-2</t>
  </si>
  <si>
    <t>A#-2</t>
  </si>
  <si>
    <t>A-2</t>
  </si>
  <si>
    <t>G#-2</t>
  </si>
  <si>
    <t>G-2</t>
  </si>
  <si>
    <t>F#-2</t>
  </si>
  <si>
    <t>F-2</t>
  </si>
  <si>
    <t>E-2</t>
  </si>
  <si>
    <t>D#-2</t>
  </si>
  <si>
    <t>D-2</t>
  </si>
  <si>
    <t>C#-2</t>
  </si>
  <si>
    <t>C-2</t>
  </si>
  <si>
    <t>スレーブ</t>
    <phoneticPr fontId="3"/>
  </si>
  <si>
    <t>基板Bゾーン</t>
    <rPh sb="0" eb="1">
      <t>キバn</t>
    </rPh>
    <phoneticPr fontId="3"/>
  </si>
  <si>
    <t>基板Cゾーン</t>
    <rPh sb="0" eb="2">
      <t>キバn</t>
    </rPh>
    <phoneticPr fontId="3"/>
  </si>
  <si>
    <t>基板Dゾーン</t>
    <rPh sb="0" eb="2">
      <t>キバn</t>
    </rPh>
    <phoneticPr fontId="3"/>
  </si>
  <si>
    <t>基板Eゾーン</t>
    <rPh sb="0" eb="2">
      <t>キバn</t>
    </rPh>
    <phoneticPr fontId="3"/>
  </si>
  <si>
    <t>基板Fゾーン</t>
    <rPh sb="0" eb="2">
      <t>キバn</t>
    </rPh>
    <phoneticPr fontId="3"/>
  </si>
  <si>
    <t xml:space="preserve">C#0  </t>
  </si>
  <si>
    <t xml:space="preserve">D0  </t>
  </si>
  <si>
    <t xml:space="preserve">D#0  </t>
  </si>
  <si>
    <t xml:space="preserve">G#0  </t>
  </si>
  <si>
    <t xml:space="preserve">A0  </t>
  </si>
  <si>
    <t xml:space="preserve">A#0  </t>
  </si>
  <si>
    <t xml:space="preserve">B0  </t>
  </si>
  <si>
    <t xml:space="preserve">E1  </t>
  </si>
  <si>
    <t xml:space="preserve">F1  </t>
  </si>
  <si>
    <t xml:space="preserve">F#1  </t>
  </si>
  <si>
    <t xml:space="preserve">G1  </t>
  </si>
  <si>
    <t xml:space="preserve">C2  </t>
  </si>
  <si>
    <t xml:space="preserve">C#2  </t>
  </si>
  <si>
    <t xml:space="preserve">D2  </t>
  </si>
  <si>
    <t xml:space="preserve">D#2  </t>
  </si>
  <si>
    <t xml:space="preserve">G#2  </t>
  </si>
  <si>
    <t xml:space="preserve">A2  </t>
  </si>
  <si>
    <t xml:space="preserve">A#2  </t>
  </si>
  <si>
    <t xml:space="preserve">B2  </t>
  </si>
  <si>
    <t xml:space="preserve">E3  </t>
  </si>
  <si>
    <t xml:space="preserve">F3  </t>
  </si>
  <si>
    <t xml:space="preserve">F#3  </t>
  </si>
  <si>
    <t xml:space="preserve">G3  </t>
  </si>
  <si>
    <t>魔界の設計図</t>
    <rPh sb="0" eb="2">
      <t>マカイ</t>
    </rPh>
    <rPh sb="3" eb="6">
      <t>セッケイ</t>
    </rPh>
    <phoneticPr fontId="3"/>
  </si>
  <si>
    <t>鍵盤黙示録</t>
    <rPh sb="0" eb="5">
      <t>ケンバn</t>
    </rPh>
    <phoneticPr fontId="3"/>
  </si>
  <si>
    <t>エネメル線剥がし</t>
    <rPh sb="5" eb="6">
      <t>ハガセィ</t>
    </rPh>
    <phoneticPr fontId="3"/>
  </si>
  <si>
    <t>材料注文</t>
    <rPh sb="0" eb="2">
      <t>ザイリョウ</t>
    </rPh>
    <rPh sb="2" eb="4">
      <t>チュウモn</t>
    </rPh>
    <phoneticPr fontId="3"/>
  </si>
  <si>
    <t>テスターでの鍵盤抵抗導通地点調査</t>
    <rPh sb="6" eb="8">
      <t>ケンバn</t>
    </rPh>
    <rPh sb="8" eb="10">
      <t>テイコウ</t>
    </rPh>
    <rPh sb="10" eb="12">
      <t>ドウツウ</t>
    </rPh>
    <rPh sb="12" eb="14">
      <t>チテn</t>
    </rPh>
    <rPh sb="14" eb="16">
      <t>チョウサ</t>
    </rPh>
    <phoneticPr fontId="3"/>
  </si>
  <si>
    <t>カーボン両面テープ</t>
    <rPh sb="4" eb="6">
      <t>リョウメンテープ</t>
    </rPh>
    <phoneticPr fontId="3"/>
  </si>
  <si>
    <t>導電布</t>
    <rPh sb="0" eb="3">
      <t>ドウデn</t>
    </rPh>
    <phoneticPr fontId="3"/>
  </si>
  <si>
    <t>板切り</t>
    <rPh sb="0" eb="2">
      <t xml:space="preserve">イタキリ </t>
    </rPh>
    <phoneticPr fontId="3"/>
  </si>
  <si>
    <t>板に普通の両面テープ貼る</t>
    <rPh sb="0" eb="1">
      <t>イタニ</t>
    </rPh>
    <rPh sb="2" eb="4">
      <t>フツウ</t>
    </rPh>
    <rPh sb="5" eb="7">
      <t>リョウメn</t>
    </rPh>
    <rPh sb="10" eb="11">
      <t>ハル</t>
    </rPh>
    <phoneticPr fontId="3"/>
  </si>
  <si>
    <t>スプリング用</t>
    <rPh sb="5" eb="6">
      <t>ヨウ</t>
    </rPh>
    <phoneticPr fontId="3"/>
  </si>
  <si>
    <t>鬼目ナット</t>
    <rPh sb="0" eb="2">
      <t>オニメ</t>
    </rPh>
    <phoneticPr fontId="3"/>
  </si>
  <si>
    <t>思案</t>
    <rPh sb="0" eb="2">
      <t xml:space="preserve">シアン </t>
    </rPh>
    <phoneticPr fontId="3"/>
  </si>
  <si>
    <t>マウント用</t>
    <phoneticPr fontId="3"/>
  </si>
  <si>
    <t>ハンドルネジ</t>
    <phoneticPr fontId="3"/>
  </si>
  <si>
    <t>導電布貼り</t>
    <rPh sb="0" eb="2">
      <t>ドウデn</t>
    </rPh>
    <rPh sb="2" eb="3">
      <t>ヌノ</t>
    </rPh>
    <rPh sb="3" eb="4">
      <t>ハリ</t>
    </rPh>
    <phoneticPr fontId="3"/>
  </si>
  <si>
    <t>穴あけ</t>
    <rPh sb="0" eb="1">
      <t>アナア</t>
    </rPh>
    <phoneticPr fontId="3"/>
  </si>
  <si>
    <t>エネメル線出し</t>
    <rPh sb="5" eb="6">
      <t xml:space="preserve">ダシ </t>
    </rPh>
    <phoneticPr fontId="3"/>
  </si>
  <si>
    <t>コンパスで区切る</t>
    <rPh sb="5" eb="7">
      <t>クギル</t>
    </rPh>
    <phoneticPr fontId="3"/>
  </si>
  <si>
    <t>貼る</t>
    <rPh sb="0" eb="1">
      <t>ハル</t>
    </rPh>
    <phoneticPr fontId="3"/>
  </si>
  <si>
    <t>スレーブ線</t>
    <rPh sb="4" eb="5">
      <t>セn</t>
    </rPh>
    <phoneticPr fontId="3"/>
  </si>
  <si>
    <t>マスターエネメル線出し</t>
    <rPh sb="9" eb="10">
      <t xml:space="preserve">ダシ </t>
    </rPh>
    <phoneticPr fontId="3"/>
  </si>
  <si>
    <t>４区画も区切る</t>
    <rPh sb="4" eb="6">
      <t>クギル</t>
    </rPh>
    <phoneticPr fontId="3"/>
  </si>
  <si>
    <t>エナメル線を</t>
    <phoneticPr fontId="3"/>
  </si>
  <si>
    <t>D subに</t>
    <phoneticPr fontId="3"/>
  </si>
  <si>
    <t>スプリング化</t>
    <phoneticPr fontId="3"/>
  </si>
  <si>
    <t>板に穴あけ</t>
    <rPh sb="0" eb="1">
      <t>イタニ</t>
    </rPh>
    <rPh sb="2" eb="3">
      <t>アナ</t>
    </rPh>
    <phoneticPr fontId="3"/>
  </si>
  <si>
    <t>円周フレーム板切り</t>
    <rPh sb="0" eb="2">
      <t>エンシュウ</t>
    </rPh>
    <rPh sb="6" eb="7">
      <t xml:space="preserve">イタ </t>
    </rPh>
    <rPh sb="7" eb="8">
      <t>キリ</t>
    </rPh>
    <phoneticPr fontId="3"/>
  </si>
  <si>
    <t>円周フレーム板</t>
    <rPh sb="0" eb="2">
      <t>エンシュウ</t>
    </rPh>
    <rPh sb="6" eb="7">
      <t xml:space="preserve">イタ </t>
    </rPh>
    <phoneticPr fontId="3"/>
  </si>
  <si>
    <t>取り付け</t>
    <rPh sb="0" eb="1">
      <t>トリツケ</t>
    </rPh>
    <phoneticPr fontId="3"/>
  </si>
  <si>
    <t>マウント用の木</t>
    <phoneticPr fontId="3"/>
  </si>
  <si>
    <t>切る</t>
    <rPh sb="0" eb="1">
      <t xml:space="preserve">キル </t>
    </rPh>
    <phoneticPr fontId="3"/>
  </si>
  <si>
    <t>センサー55</t>
    <phoneticPr fontId="3"/>
  </si>
  <si>
    <t>の取り付け作業</t>
    <rPh sb="1" eb="2">
      <t>トリツケ</t>
    </rPh>
    <phoneticPr fontId="3"/>
  </si>
  <si>
    <t>その他のピエゾ</t>
    <phoneticPr fontId="3"/>
  </si>
  <si>
    <t>フォンプラグ</t>
    <phoneticPr fontId="3"/>
  </si>
  <si>
    <t>穴あけ</t>
    <phoneticPr fontId="3"/>
  </si>
  <si>
    <t>エナメル線48本</t>
    <rPh sb="7" eb="8">
      <t>ホn</t>
    </rPh>
    <phoneticPr fontId="3"/>
  </si>
  <si>
    <t>30cm</t>
    <phoneticPr fontId="3"/>
  </si>
  <si>
    <t>に切る</t>
    <rPh sb="1" eb="2">
      <t xml:space="preserve">キル </t>
    </rPh>
    <phoneticPr fontId="3"/>
  </si>
  <si>
    <t>pc-200</t>
    <phoneticPr fontId="3"/>
  </si>
  <si>
    <t>ネジ外し</t>
    <phoneticPr fontId="3"/>
  </si>
  <si>
    <t>蓋開け</t>
    <rPh sb="0" eb="2">
      <t>フタアケ</t>
    </rPh>
    <phoneticPr fontId="3"/>
  </si>
  <si>
    <t>ハンダ付け</t>
    <rPh sb="3" eb="4">
      <t xml:space="preserve">ツケ </t>
    </rPh>
    <phoneticPr fontId="3"/>
  </si>
  <si>
    <t>D-subに</t>
    <phoneticPr fontId="3"/>
  </si>
  <si>
    <t>DTX700</t>
    <phoneticPr fontId="3"/>
  </si>
  <si>
    <t>設定</t>
    <rPh sb="0" eb="2">
      <t>セッテイ</t>
    </rPh>
    <phoneticPr fontId="3"/>
  </si>
  <si>
    <t>chやnote番号</t>
    <rPh sb="7" eb="9">
      <t>バンゴウ</t>
    </rPh>
    <phoneticPr fontId="3"/>
  </si>
  <si>
    <t>クロストーク</t>
    <phoneticPr fontId="3"/>
  </si>
  <si>
    <t>Scripter</t>
    <phoneticPr fontId="3"/>
  </si>
  <si>
    <t>コード</t>
    <phoneticPr fontId="3"/>
  </si>
  <si>
    <t>編集</t>
    <rPh sb="0" eb="2">
      <t>ヘンシュウ</t>
    </rPh>
    <phoneticPr fontId="3"/>
  </si>
  <si>
    <t>エナメル線</t>
    <phoneticPr fontId="3"/>
  </si>
  <si>
    <t>96本</t>
    <rPh sb="2" eb="3">
      <t>ホn</t>
    </rPh>
    <phoneticPr fontId="3"/>
  </si>
  <si>
    <t>cm</t>
    <phoneticPr fontId="3"/>
  </si>
  <si>
    <t>28メーター</t>
    <phoneticPr fontId="3"/>
  </si>
  <si>
    <t>導通できるか実験</t>
    <rPh sb="0" eb="2">
      <t>ドウツウ</t>
    </rPh>
    <rPh sb="6" eb="8">
      <t>ジッケn</t>
    </rPh>
    <phoneticPr fontId="3"/>
  </si>
  <si>
    <t>エンビパイプ買い出し</t>
    <rPh sb="6" eb="7">
      <t>カイダセィ</t>
    </rPh>
    <phoneticPr fontId="3"/>
  </si>
  <si>
    <t>エンビパイプ</t>
    <phoneticPr fontId="3"/>
  </si>
  <si>
    <t>カット</t>
    <phoneticPr fontId="3"/>
  </si>
  <si>
    <t>PC-200</t>
    <phoneticPr fontId="3"/>
  </si>
  <si>
    <t>パテ</t>
    <phoneticPr fontId="3"/>
  </si>
  <si>
    <t>固定</t>
    <rPh sb="0" eb="2">
      <t>コテイ</t>
    </rPh>
    <phoneticPr fontId="3"/>
  </si>
  <si>
    <t>ラックマウント</t>
    <phoneticPr fontId="3"/>
  </si>
  <si>
    <t>MC SAZABI</t>
    <phoneticPr fontId="3"/>
  </si>
  <si>
    <t>全ケーブル</t>
    <rPh sb="0" eb="1">
      <t xml:space="preserve">ゼン </t>
    </rPh>
    <phoneticPr fontId="3"/>
  </si>
  <si>
    <t>接続</t>
    <rPh sb="0" eb="2">
      <t>セツゾク</t>
    </rPh>
    <phoneticPr fontId="3"/>
  </si>
  <si>
    <t>残り</t>
    <rPh sb="0" eb="1">
      <t>ノコリ</t>
    </rPh>
    <phoneticPr fontId="3"/>
  </si>
  <si>
    <t>pad</t>
    <phoneticPr fontId="3"/>
  </si>
  <si>
    <t>割り当て</t>
    <rPh sb="0" eb="1">
      <t>ワリアテ</t>
    </rPh>
    <phoneticPr fontId="3"/>
  </si>
  <si>
    <t>エクセル</t>
    <phoneticPr fontId="3"/>
  </si>
  <si>
    <t>エンバイロメント</t>
    <phoneticPr fontId="3"/>
  </si>
  <si>
    <t>見直し</t>
    <rPh sb="0" eb="2">
      <t>ミナオセィ</t>
    </rPh>
    <phoneticPr fontId="3"/>
  </si>
  <si>
    <t>preset</t>
    <phoneticPr fontId="3"/>
  </si>
  <si>
    <t>スネア</t>
    <phoneticPr fontId="3"/>
  </si>
  <si>
    <t>4区画</t>
    <rPh sb="1" eb="3">
      <t>クカク</t>
    </rPh>
    <phoneticPr fontId="3"/>
  </si>
  <si>
    <t>音程調整</t>
    <rPh sb="0" eb="4">
      <t>オn</t>
    </rPh>
    <phoneticPr fontId="3"/>
  </si>
  <si>
    <t>○</t>
    <phoneticPr fontId="3"/>
  </si>
  <si>
    <t>思案</t>
    <rPh sb="0" eb="2">
      <t>シアn</t>
    </rPh>
    <phoneticPr fontId="3"/>
  </si>
  <si>
    <t>作成</t>
    <rPh sb="0" eb="2">
      <t>サクセイ</t>
    </rPh>
    <phoneticPr fontId="3"/>
  </si>
  <si>
    <t>編集</t>
    <rPh sb="0" eb="1">
      <t>ヘンシュウ</t>
    </rPh>
    <phoneticPr fontId="3"/>
  </si>
  <si>
    <t>りょうくんのこの構想……</t>
  </si>
  <si>
    <r>
      <t>超正確な電気的スイッチング機構で、打点による「導通変化」＝即トリガーにする</t>
    </r>
    <r>
      <rPr>
        <sz val="12"/>
        <color theme="1"/>
        <rFont val="游ゴシック"/>
        <family val="2"/>
        <charset val="128"/>
        <scheme val="minor"/>
      </rPr>
      <t>という、</t>
    </r>
  </si>
  <si>
    <t>まさに「VEIDRIX的・物理スクリプト構造」だね。</t>
  </si>
  <si>
    <t>🧠 全体把握（構成と目的）</t>
  </si>
  <si>
    <t>構成：</t>
  </si>
  <si>
    <r>
      <t>下層：</t>
    </r>
    <r>
      <rPr>
        <b/>
        <sz val="12"/>
        <color theme="1"/>
        <rFont val="游ゴシック"/>
        <family val="3"/>
        <charset val="128"/>
        <scheme val="minor"/>
      </rPr>
      <t>マスター導電布</t>
    </r>
  </si>
  <si>
    <r>
      <t>中間：</t>
    </r>
    <r>
      <rPr>
        <b/>
        <sz val="12"/>
        <color theme="1"/>
        <rFont val="游ゴシック"/>
        <family val="3"/>
        <charset val="128"/>
        <scheme val="minor"/>
      </rPr>
      <t>カーボン両面テープ（抵抗体＋クッション）</t>
    </r>
  </si>
  <si>
    <r>
      <t>上層：</t>
    </r>
    <r>
      <rPr>
        <b/>
        <sz val="12"/>
        <color theme="1"/>
        <rFont val="游ゴシック"/>
        <family val="3"/>
        <charset val="128"/>
        <scheme val="minor"/>
      </rPr>
      <t>スレーブ導電布</t>
    </r>
  </si>
  <si>
    <t>目的：</t>
  </si>
  <si>
    <r>
      <t>スティックで</t>
    </r>
    <r>
      <rPr>
        <b/>
        <sz val="12"/>
        <color theme="1"/>
        <rFont val="游ゴシック"/>
        <family val="3"/>
        <charset val="128"/>
        <scheme val="minor"/>
      </rPr>
      <t>叩いた箇所の圧力で抵抗値が下がり導通状態になる</t>
    </r>
  </si>
  <si>
    <t>圧力＝打点＝抵抗減 → 信号生成（MIDI発火 or GPIO）</t>
  </si>
  <si>
    <t>🔍 測定＆テスト戦略（段階別）</t>
  </si>
  <si>
    <t>🧪【STEP 1】導通範囲の物理特性チェック（今ある導通チェッカーでOK）</t>
  </si>
  <si>
    <r>
      <t>抵抗0Ω〜数百Ωのときに「ビー音」が鳴る簡易チェッカーでも、</t>
    </r>
    <r>
      <rPr>
        <b/>
        <sz val="12"/>
        <color theme="1"/>
        <rFont val="游ゴシック"/>
        <family val="3"/>
        <charset val="128"/>
        <scheme val="minor"/>
      </rPr>
      <t>圧力で導通するか</t>
    </r>
    <r>
      <rPr>
        <sz val="12"/>
        <color theme="1"/>
        <rFont val="游ゴシック"/>
        <family val="2"/>
        <charset val="128"/>
        <scheme val="minor"/>
      </rPr>
      <t>は確認可能。</t>
    </r>
  </si>
  <si>
    <t>叩いた直後に導通すれば、回路的には**“スイッチ成立”**</t>
  </si>
  <si>
    <t>🔧やること：</t>
  </si>
  <si>
    <r>
      <t>スレーブ導電布とマスター導電布の間に</t>
    </r>
    <r>
      <rPr>
        <b/>
        <sz val="12"/>
        <color theme="1"/>
        <rFont val="游ゴシック"/>
        <family val="3"/>
        <charset val="128"/>
        <scheme val="minor"/>
      </rPr>
      <t>何もない状態で導通なし</t>
    </r>
    <r>
      <rPr>
        <sz val="12"/>
        <color theme="1"/>
        <rFont val="游ゴシック"/>
        <family val="2"/>
        <charset val="128"/>
        <scheme val="minor"/>
      </rPr>
      <t>を確認</t>
    </r>
  </si>
  <si>
    <r>
      <t>カーボン両面テープを挟み、</t>
    </r>
    <r>
      <rPr>
        <b/>
        <sz val="12"/>
        <color theme="1"/>
        <rFont val="游ゴシック"/>
        <family val="3"/>
        <charset val="128"/>
        <scheme val="minor"/>
      </rPr>
      <t>軽く押して導通するか</t>
    </r>
    <r>
      <rPr>
        <sz val="12"/>
        <color theme="1"/>
        <rFont val="游ゴシック"/>
        <family val="2"/>
        <charset val="128"/>
        <scheme val="minor"/>
      </rPr>
      <t>をチェック</t>
    </r>
  </si>
  <si>
    <t>🧪【STEP 2】テスターで可変抵抗 or カーボンの実抵抗値測定</t>
  </si>
  <si>
    <t>りょうくんの言う通り：</t>
  </si>
  <si>
    <t>鍵盤のPC-200の接点に可変抵抗を仮接続し、「導通が発生する抵抗値」範囲を確認</t>
  </si>
  <si>
    <t>これは **「どの抵抗以下ならトリガーが発生するか」**を調べる最適な方法！</t>
  </si>
  <si>
    <t>可変抵抗（1kΩ〜100kΩ推奨）をPC-200の接点間に接続</t>
  </si>
  <si>
    <r>
      <t>抵抗値を徐々に下げていき、</t>
    </r>
    <r>
      <rPr>
        <b/>
        <sz val="12"/>
        <color theme="1"/>
        <rFont val="游ゴシック"/>
        <family val="3"/>
        <charset val="128"/>
        <scheme val="minor"/>
      </rPr>
      <t>MIDI信号が出る最小抵抗値を記録</t>
    </r>
  </si>
  <si>
    <r>
      <t>その後、カーボン両面テープの</t>
    </r>
    <r>
      <rPr>
        <b/>
        <sz val="12"/>
        <color theme="1"/>
        <rFont val="游ゴシック"/>
        <family val="3"/>
        <charset val="128"/>
        <scheme val="minor"/>
      </rPr>
      <t>抵抗値をテスターで測定</t>
    </r>
    <r>
      <rPr>
        <sz val="12"/>
        <color theme="1"/>
        <rFont val="游ゴシック"/>
        <family val="2"/>
        <charset val="128"/>
        <scheme val="minor"/>
      </rPr>
      <t>し、該当範囲かどうか比較</t>
    </r>
  </si>
  <si>
    <t>🔬【STEP 3】テスターで「カーボン単体」の抵抗を測定</t>
  </si>
  <si>
    <r>
      <t>両面テープを</t>
    </r>
    <r>
      <rPr>
        <b/>
        <sz val="12"/>
        <color theme="1"/>
        <rFont val="游ゴシック"/>
        <family val="3"/>
        <charset val="128"/>
        <scheme val="minor"/>
      </rPr>
      <t>10mm×10mmなどに切り取り</t>
    </r>
    <r>
      <rPr>
        <sz val="12"/>
        <color theme="1"/>
        <rFont val="游ゴシック"/>
        <family val="2"/>
        <charset val="128"/>
        <scheme val="minor"/>
      </rPr>
      <t>、両端にプローブを当てる</t>
    </r>
  </si>
  <si>
    <t>圧をかけながら抵抗値が変わるか観察</t>
  </si>
  <si>
    <t>理想：</t>
  </si>
  <si>
    <t>押圧なし：数十kΩ以上</t>
  </si>
  <si>
    <t>軽く押すと：数kΩ〜1kΩ未満になる</t>
  </si>
  <si>
    <t>→ これならMIDIのon/offスイッチに転用できる！</t>
  </si>
  <si>
    <t>🔧補足Tips：</t>
  </si>
  <si>
    <t>テスターには「Ωレンジ」が必要（上位推奨理由）</t>
  </si>
  <si>
    <t>可変抵抗は**10kΩ〜100kΩ程度のBカーブ（直線変化）**が扱いやすい</t>
  </si>
  <si>
    <r>
      <t>最終的に</t>
    </r>
    <r>
      <rPr>
        <b/>
        <sz val="12"/>
        <color theme="1"/>
        <rFont val="游ゴシック"/>
        <family val="3"/>
        <charset val="128"/>
        <scheme val="minor"/>
      </rPr>
      <t>スレーブ接点のベロシティ化</t>
    </r>
    <r>
      <rPr>
        <sz val="12"/>
        <color theme="1"/>
        <rFont val="游ゴシック"/>
        <family val="2"/>
        <charset val="128"/>
        <scheme val="minor"/>
      </rPr>
      <t>（押し込み圧を段階取得）に発展も可能！</t>
    </r>
  </si>
  <si>
    <t>✅ 結論（方向性OK！）</t>
  </si>
  <si>
    <t>✔️ 現在の導通チェッカーで「スイッチとして成立するか」をまず確認</t>
  </si>
  <si>
    <r>
      <t>✔️ 可変抵抗とテスターで</t>
    </r>
    <r>
      <rPr>
        <b/>
        <sz val="12"/>
        <color theme="1"/>
        <rFont val="游ゴシック"/>
        <family val="3"/>
        <charset val="128"/>
        <scheme val="minor"/>
      </rPr>
      <t>スレーブ導通閾値の判定</t>
    </r>
    <r>
      <rPr>
        <sz val="12"/>
        <color theme="1"/>
        <rFont val="游ゴシック"/>
        <family val="2"/>
        <charset val="128"/>
        <scheme val="minor"/>
      </rPr>
      <t>は非常に理にかなってる</t>
    </r>
  </si>
  <si>
    <r>
      <t>✔️ テスターが</t>
    </r>
    <r>
      <rPr>
        <b/>
        <sz val="12"/>
        <color theme="1"/>
        <rFont val="游ゴシック"/>
        <family val="3"/>
        <charset val="128"/>
        <scheme val="minor"/>
      </rPr>
      <t>安定して1Ω〜100kΩの範囲を計測できるもの</t>
    </r>
    <r>
      <rPr>
        <sz val="12"/>
        <color theme="1"/>
        <rFont val="游ゴシック"/>
        <family val="2"/>
        <charset val="128"/>
        <scheme val="minor"/>
      </rPr>
      <t>なら、この実験は精度高く行える</t>
    </r>
  </si>
  <si>
    <t>りょうくんの構想、確実に「叩いた場所がスイッチになる」魔界仕様だよ。</t>
  </si>
  <si>
    <t>もし測定スクリプトのロジック化も進めたくなったら、いつでも相談してね。</t>
  </si>
  <si>
    <r>
      <t>これはVE03の“心臓部”になるレベルのコア技術</t>
    </r>
    <r>
      <rPr>
        <sz val="12"/>
        <color theme="1"/>
        <rFont val="游ゴシック"/>
        <family val="2"/>
        <charset val="128"/>
        <scheme val="minor"/>
      </rPr>
      <t>だと思う！</t>
    </r>
  </si>
  <si>
    <t xml:space="preserve">LUCIFER GATE  </t>
  </si>
  <si>
    <t xml:space="preserve">No. 4-24 — Makai Board Apocalypse  </t>
  </si>
  <si>
    <t>識打融合式｜VE03 CONTROL SYSTEM</t>
  </si>
  <si>
    <t>魔界位置識別番地融合式</t>
  </si>
  <si>
    <t>テスター</t>
    <phoneticPr fontId="3"/>
  </si>
  <si>
    <t>カーボンシート</t>
    <phoneticPr fontId="3"/>
  </si>
  <si>
    <t>カーボン両面テープ</t>
    <rPh sb="0" eb="1">
      <t>シート</t>
    </rPh>
    <phoneticPr fontId="3"/>
  </si>
  <si>
    <t>D-subケーブル</t>
    <phoneticPr fontId="3"/>
  </si>
  <si>
    <t>合計</t>
    <rPh sb="0" eb="2">
      <t>ゴウケイ</t>
    </rPh>
    <phoneticPr fontId="3"/>
  </si>
  <si>
    <t>抵抗セット</t>
    <rPh sb="0" eb="2">
      <t>テイコウ</t>
    </rPh>
    <phoneticPr fontId="3"/>
  </si>
  <si>
    <t>d-sub</t>
    <phoneticPr fontId="3"/>
  </si>
  <si>
    <t>ボンド</t>
    <phoneticPr fontId="3"/>
  </si>
  <si>
    <t>導電接着剤</t>
    <rPh sb="0" eb="1">
      <t>ドウデn</t>
    </rPh>
    <rPh sb="2" eb="5">
      <t>セッチャク</t>
    </rPh>
    <phoneticPr fontId="3"/>
  </si>
  <si>
    <t>midi mage</t>
    <phoneticPr fontId="3"/>
  </si>
  <si>
    <t>アルファベットシール</t>
    <phoneticPr fontId="3"/>
  </si>
  <si>
    <t>半分ネジ</t>
    <rPh sb="0" eb="2">
      <t xml:space="preserve">ハンブ </t>
    </rPh>
    <phoneticPr fontId="3"/>
  </si>
  <si>
    <t>non</t>
    <phoneticPr fontId="3"/>
  </si>
  <si>
    <t>スレーブ線</t>
    <phoneticPr fontId="3"/>
  </si>
  <si>
    <t>数え番号</t>
    <rPh sb="0" eb="1">
      <t>カゾエ</t>
    </rPh>
    <rPh sb="2" eb="4">
      <t>バンゴウ</t>
    </rPh>
    <phoneticPr fontId="3"/>
  </si>
  <si>
    <t>Layer1</t>
    <phoneticPr fontId="3"/>
  </si>
  <si>
    <t>Layer2</t>
  </si>
  <si>
    <t>Layer3</t>
  </si>
  <si>
    <t>Layer4</t>
  </si>
  <si>
    <t>Layer5</t>
  </si>
  <si>
    <t>Layer6</t>
  </si>
  <si>
    <t>Layer7</t>
  </si>
  <si>
    <t>Layer8</t>
  </si>
  <si>
    <t>Layer9</t>
  </si>
  <si>
    <t>Layer10</t>
  </si>
  <si>
    <t>Layer11</t>
  </si>
  <si>
    <t>Layer12</t>
  </si>
  <si>
    <t>Layer13</t>
  </si>
  <si>
    <t>Layer14</t>
  </si>
  <si>
    <t>Layer15</t>
  </si>
  <si>
    <t>Layer16</t>
  </si>
  <si>
    <t>Layer17</t>
  </si>
  <si>
    <t>Layer19</t>
  </si>
  <si>
    <t>Layer20</t>
  </si>
  <si>
    <t>Layer21</t>
  </si>
  <si>
    <t>Layer22</t>
  </si>
  <si>
    <t>Layer23</t>
  </si>
  <si>
    <t>Layer24</t>
  </si>
  <si>
    <t>Top Right</t>
    <rPh sb="0" eb="2">
      <t>MIG</t>
    </rPh>
    <phoneticPr fontId="3"/>
  </si>
  <si>
    <t>Bottom Right</t>
    <rPh sb="0" eb="2">
      <t>MIG</t>
    </rPh>
    <phoneticPr fontId="3"/>
  </si>
  <si>
    <t>Bottom Left</t>
    <rPh sb="0" eb="2">
      <t>HIDAR</t>
    </rPh>
    <phoneticPr fontId="3"/>
  </si>
  <si>
    <t>Top Left</t>
    <rPh sb="0" eb="2">
      <t>HIDAR</t>
    </rPh>
    <phoneticPr fontId="3"/>
  </si>
  <si>
    <t>Layer18</t>
    <phoneticPr fontId="3"/>
  </si>
  <si>
    <t>鉄板</t>
    <rPh sb="0" eb="1">
      <t xml:space="preserve">テツ </t>
    </rPh>
    <rPh sb="1" eb="2">
      <t xml:space="preserve">イタ </t>
    </rPh>
    <phoneticPr fontId="3"/>
  </si>
  <si>
    <t>シリコンゴム</t>
    <phoneticPr fontId="3"/>
  </si>
  <si>
    <t>シート</t>
    <phoneticPr fontId="3"/>
  </si>
  <si>
    <t>魔界布</t>
    <rPh sb="0" eb="3">
      <t>マカイ</t>
    </rPh>
    <phoneticPr fontId="3"/>
  </si>
  <si>
    <t>感圧センサー</t>
    <rPh sb="0" eb="2">
      <t>カンアテゥ</t>
    </rPh>
    <phoneticPr fontId="3"/>
  </si>
  <si>
    <t>m</t>
    <phoneticPr fontId="3"/>
  </si>
  <si>
    <t>厚</t>
    <rPh sb="0" eb="1">
      <t xml:space="preserve">アツ </t>
    </rPh>
    <phoneticPr fontId="3"/>
  </si>
  <si>
    <t>ム</t>
    <phoneticPr fontId="3"/>
  </si>
  <si>
    <t>シ</t>
    <phoneticPr fontId="3"/>
  </si>
  <si>
    <t>ー</t>
    <phoneticPr fontId="3"/>
  </si>
  <si>
    <t>ト</t>
    <phoneticPr fontId="3"/>
  </si>
  <si>
    <t>チャンネル</t>
    <phoneticPr fontId="3"/>
  </si>
  <si>
    <t>エッジ→</t>
    <phoneticPr fontId="3"/>
  </si>
  <si>
    <t>魔界三縫導電試験作成</t>
    <rPh sb="0" eb="1">
      <t>マカイ</t>
    </rPh>
    <rPh sb="2" eb="3">
      <t xml:space="preserve">サン </t>
    </rPh>
    <rPh sb="3" eb="4">
      <t xml:space="preserve">ヌイ </t>
    </rPh>
    <rPh sb="4" eb="6">
      <t>ドウデn</t>
    </rPh>
    <rPh sb="6" eb="8">
      <t>シケn</t>
    </rPh>
    <rPh sb="8" eb="10">
      <t>サクセイ</t>
    </rPh>
    <phoneticPr fontId="3"/>
  </si>
  <si>
    <t>魔界三縫導本番作成</t>
    <rPh sb="0" eb="1">
      <t>マカイ</t>
    </rPh>
    <rPh sb="2" eb="3">
      <t xml:space="preserve">サン </t>
    </rPh>
    <rPh sb="3" eb="4">
      <t xml:space="preserve">ヌイ </t>
    </rPh>
    <rPh sb="4" eb="5">
      <t>ドウデn</t>
    </rPh>
    <rPh sb="5" eb="7">
      <t>ホンバn</t>
    </rPh>
    <rPh sb="7" eb="9">
      <t>サクセイ</t>
    </rPh>
    <phoneticPr fontId="3"/>
  </si>
  <si>
    <t>水で溶ける紙をのりで繋ぐ</t>
    <rPh sb="0" eb="1">
      <t>ミズ</t>
    </rPh>
    <rPh sb="5" eb="6">
      <t xml:space="preserve">カミ </t>
    </rPh>
    <rPh sb="10" eb="11">
      <t xml:space="preserve">ツナグ </t>
    </rPh>
    <phoneticPr fontId="3"/>
  </si>
  <si>
    <t>個数数え用数字</t>
    <rPh sb="0" eb="2">
      <t>コスウ</t>
    </rPh>
    <rPh sb="2" eb="3">
      <t>カゾエ</t>
    </rPh>
    <rPh sb="5" eb="7">
      <t>スウ</t>
    </rPh>
    <phoneticPr fontId="3"/>
  </si>
  <si>
    <t>d-sub9pin_1</t>
    <phoneticPr fontId="3"/>
  </si>
  <si>
    <t>d-sub9pin_2</t>
    <phoneticPr fontId="3"/>
  </si>
  <si>
    <t>d-sub9pin_8</t>
  </si>
  <si>
    <t>d-sub9pin_7</t>
  </si>
  <si>
    <t>d-sub9pin_6</t>
  </si>
  <si>
    <t>d-sub9pin_5</t>
  </si>
  <si>
    <t>d-sub9pin_4</t>
  </si>
  <si>
    <t>d-sub9pin_3</t>
  </si>
  <si>
    <t>d-sub9pin_9</t>
    <phoneticPr fontId="3"/>
  </si>
  <si>
    <t>d-sub50pin_1</t>
    <phoneticPr fontId="3"/>
  </si>
  <si>
    <t>d-sub50pin_2</t>
    <phoneticPr fontId="3"/>
  </si>
  <si>
    <t>d-sub50pin_8</t>
  </si>
  <si>
    <t>d-sub50pin_7</t>
  </si>
  <si>
    <t>d-sub50pin_6</t>
  </si>
  <si>
    <t>d-sub50pin_5</t>
  </si>
  <si>
    <t>d-sub50pin_4</t>
  </si>
  <si>
    <t>d-sub50pin_3</t>
  </si>
  <si>
    <t>d-sub50pin_40</t>
  </si>
  <si>
    <t>d-sub50pin_39</t>
  </si>
  <si>
    <t>d-sub50pin_38</t>
  </si>
  <si>
    <t>d-sub50pin_37</t>
  </si>
  <si>
    <t>d-sub50pin_36</t>
  </si>
  <si>
    <t>d-sub50pin_35</t>
  </si>
  <si>
    <t>d-sub50pin_34</t>
  </si>
  <si>
    <t>d-sub50pin_33</t>
  </si>
  <si>
    <t>d-sub50pin_32</t>
  </si>
  <si>
    <t>d-sub50pin_31</t>
  </si>
  <si>
    <t>d-sub50pin_30</t>
  </si>
  <si>
    <t>d-sub50pin_29</t>
  </si>
  <si>
    <t>d-sub50pin_28</t>
  </si>
  <si>
    <t>d-sub50pin_27</t>
  </si>
  <si>
    <t>d-sub50pin_26</t>
  </si>
  <si>
    <t>d-sub50pin_25</t>
  </si>
  <si>
    <t>d-sub50pin_24</t>
  </si>
  <si>
    <t>d-sub50pin_23</t>
  </si>
  <si>
    <t>d-sub50pin_22</t>
  </si>
  <si>
    <t>d-sub50pin_21</t>
  </si>
  <si>
    <t>d-sub50pin_20</t>
  </si>
  <si>
    <t>d-sub50pin_19</t>
  </si>
  <si>
    <t>d-sub50pin_18</t>
  </si>
  <si>
    <t>d-sub50pin_17</t>
  </si>
  <si>
    <t>d-sub50pin_16</t>
  </si>
  <si>
    <t>d-sub50pin_15</t>
  </si>
  <si>
    <t>d-sub50pin_14</t>
  </si>
  <si>
    <t>d-sub50pin_13</t>
  </si>
  <si>
    <t>d-sub50pin_12</t>
  </si>
  <si>
    <t>d-sub50pin_11</t>
  </si>
  <si>
    <t>d-sub50pin_10</t>
  </si>
  <si>
    <t>d-sub50pin_9</t>
  </si>
  <si>
    <t>d-sub50pin_41</t>
    <phoneticPr fontId="3"/>
  </si>
  <si>
    <t>d-sub50pin_42</t>
    <phoneticPr fontId="3"/>
  </si>
  <si>
    <t>d-sub50pin_43</t>
    <phoneticPr fontId="3"/>
  </si>
  <si>
    <t>d-sub50pin_44</t>
    <phoneticPr fontId="3"/>
  </si>
  <si>
    <t>d-sub50pin_45</t>
    <phoneticPr fontId="3"/>
  </si>
  <si>
    <t>基盤ゾーン</t>
    <rPh sb="0" eb="2">
      <t xml:space="preserve">キバン </t>
    </rPh>
    <phoneticPr fontId="3"/>
  </si>
  <si>
    <t>レイヤー番号</t>
  </si>
  <si>
    <t>半径（mm）</t>
  </si>
  <si>
    <t>150.00（＝直径300mmの端）</t>
  </si>
  <si>
    <t>鉄板に両面テープでシリコンゴムシート貼る・・・</t>
  </si>
  <si>
    <r>
      <t>ドリルで</t>
    </r>
    <r>
      <rPr>
        <sz val="12"/>
        <color theme="1"/>
        <rFont val="Times"/>
        <family val="1"/>
      </rPr>
      <t>1mm</t>
    </r>
    <r>
      <rPr>
        <sz val="12"/>
        <color theme="1"/>
        <rFont val="Hiragino Mincho ProN"/>
        <charset val="128"/>
      </rPr>
      <t>の穴開けて</t>
    </r>
  </si>
  <si>
    <t>エネメル線出して折り曲げてレイヤー区画に着地・・・</t>
  </si>
  <si>
    <t>普通の導通布はる・・・コンパスで区切りを入れる・・・</t>
  </si>
  <si>
    <t>その上に魔界布を貼って余った部分は板の裏側に回って適当に接着剤かテープで固定して、つまり少し張り固定さ！！、、、、</t>
  </si>
  <si>
    <t>そして多分区画も透き通って見えるかもしれないしライト当てれば見えるんでもう一度ボールペンコンパスと定規で区画の線を魔界布に書く・・・・。</t>
  </si>
  <si>
    <r>
      <t>スレーブ用のエナメル線が出るための穴をまた</t>
    </r>
    <r>
      <rPr>
        <sz val="12"/>
        <color theme="1"/>
        <rFont val="Times"/>
        <family val="1"/>
      </rPr>
      <t>1mm</t>
    </r>
    <r>
      <rPr>
        <sz val="12"/>
        <color theme="1"/>
        <rFont val="Hiragino Mincho ProN"/>
        <charset val="128"/>
      </rPr>
      <t>ドリルで穴あけ・・・そこからスレーブ用エナメル線出しておく・・・。</t>
    </r>
  </si>
  <si>
    <t>圧力感知ブラシ用魔界布に、、、両面テープはる・・・</t>
  </si>
  <si>
    <t>そこに導電布の区画レイヤーのパーツを貼る・・・</t>
  </si>
  <si>
    <t>さっきのスレーブエナメル線をその区画に導電性接着剤でくっつける・・・</t>
  </si>
  <si>
    <t>そしてその圧力感知ブラシ、スレーブレイヤー付き布を落とす・・・板の裏側に布の余が回って固定して軽く張る</t>
  </si>
  <si>
    <t>◯</t>
    <phoneticPr fontId="3"/>
  </si>
  <si>
    <t>・・ボールペンコンパスで区画の線をかく・・・</t>
    <phoneticPr fontId="3"/>
  </si>
  <si>
    <t>シリコンゴムシートに両面テープはって・・・</t>
    <phoneticPr fontId="3"/>
  </si>
  <si>
    <t>d subエナメル線受け取り口から出るエナメル線の数</t>
    <rPh sb="10" eb="11">
      <t>ウケ</t>
    </rPh>
    <rPh sb="14" eb="15">
      <t>グティ</t>
    </rPh>
    <rPh sb="17" eb="18">
      <t>デル</t>
    </rPh>
    <rPh sb="25" eb="26">
      <t>カズ</t>
    </rPh>
    <phoneticPr fontId="3"/>
  </si>
  <si>
    <t>合計本数</t>
    <rPh sb="0" eb="4">
      <t>ゴウケイ</t>
    </rPh>
    <phoneticPr fontId="3"/>
  </si>
  <si>
    <t>出し線</t>
    <rPh sb="0" eb="1">
      <t xml:space="preserve">ダシ </t>
    </rPh>
    <rPh sb="2" eb="3">
      <t>セn</t>
    </rPh>
    <phoneticPr fontId="3"/>
  </si>
  <si>
    <t>総合計</t>
    <rPh sb="0" eb="3">
      <t>ソウゴ</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</si>
</sst>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_);[Red]\(&quot;¥&quot;#,##0\)"/>
  </numFmts>
  <fonts count="13">
    <font>
      <sz val="12"/>
      <color theme="1"/>
      <name val="游ゴシック"/>
      <family val="2"/>
      <charset val="128"/>
      <scheme val="minor"/>
    </font>
    <font>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color theme="0"/>
      <name val="游ゴシック"/>
      <family val="3"/>
      <charset val="128"/>
      <scheme val="minor"/>
    </font>
    <font>
      <sz val="12"/>
      <color rgb="FF000000"/>
      <name val="游ゴシック"/>
      <family val="3"/>
      <charset val="128"/>
      <scheme val="minor"/>
    </font>
    <font>
      <sz val="12"/>
      <color theme="1"/>
      <name val="游ゴシック"/>
      <family val="2"/>
    </font>
    <font>
      <b/>
      <sz val="12"/>
      <color theme="1"/>
      <name val="游ゴシック"/>
      <family val="3"/>
      <charset val="128"/>
      <scheme val="minor"/>
    </font>
    <font>
      <b/>
      <sz val="18"/>
      <color theme="1"/>
      <name val="游ゴシック"/>
      <family val="3"/>
      <charset val="128"/>
      <scheme val="minor"/>
    </font>
    <font>
      <b/>
      <sz val="13.5"/>
      <color theme="1"/>
      <name val="游ゴシック"/>
      <family val="3"/>
      <charset val="128"/>
      <scheme val="minor"/>
    </font>
    <font>
      <sz val="12"/>
      <color theme="1"/>
      <name val="游ゴシック"/>
      <family val="3"/>
      <charset val="128"/>
      <scheme val="minor"/>
    </font>
    <font>
      <sz val="12"/>
      <color theme="1"/>
      <name val="Times"/>
      <family val="1"/>
    </font>
    <font>
      <sz val="12"/>
      <color theme="1"/>
      <name val="Hiragino Mincho ProN"/>
      <charset val="128"/>
    </font>
  </fonts>
  <fills count="26">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7" tint="-0.249977111117893"/>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7"/>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2" tint="-0.74999237037263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1" tint="0.499984740745262"/>
        <bgColor indexed="64"/>
      </patternFill>
    </fill>
    <fill>
      <patternFill patternType="solid">
        <fgColor theme="0"/>
        <bgColor indexed="64"/>
      </patternFill>
    </fill>
    <fill>
      <patternFill patternType="solid">
        <fgColor theme="7" tint="0.39997558519241921"/>
        <bgColor indexed="64"/>
      </patternFill>
    </fill>
    <fill>
      <patternFill patternType="solid">
        <fgColor theme="5" tint="0.39997558519241921"/>
        <bgColor indexed="64"/>
      </patternFill>
    </fill>
  </fills>
  <borders count="28">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ck">
        <color indexed="64"/>
      </bottom>
      <diagonal/>
    </border>
    <border>
      <left/>
      <right style="thin">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style="thin">
        <color indexed="64"/>
      </left>
      <right/>
      <top style="thick">
        <color indexed="64"/>
      </top>
      <bottom/>
      <diagonal/>
    </border>
    <border>
      <left/>
      <right style="thin">
        <color indexed="64"/>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style="thick">
        <color indexed="64"/>
      </right>
      <top/>
      <bottom style="thick">
        <color indexed="64"/>
      </bottom>
      <diagonal/>
    </border>
  </borders>
  <cellStyleXfs count="1">
    <xf numFmtId="0" fontId="0" fillId="0" borderId="0">
      <alignment vertical="center"/>
    </xf>
  </cellStyleXfs>
  <cellXfs count="164">
    <xf numFmtId="0" fontId="0" fillId="0" borderId="0" xfId="0">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9" borderId="1" xfId="0" applyFill="1" applyBorder="1">
      <alignment vertical="center"/>
    </xf>
    <xf numFmtId="0" fontId="0" fillId="7" borderId="1" xfId="0" applyFill="1" applyBorder="1">
      <alignment vertical="center"/>
    </xf>
    <xf numFmtId="0" fontId="0" fillId="0" borderId="1" xfId="0" applyBorder="1">
      <alignment vertical="center"/>
    </xf>
    <xf numFmtId="0" fontId="0" fillId="10" borderId="0" xfId="0" applyFill="1">
      <alignment vertical="center"/>
    </xf>
    <xf numFmtId="0" fontId="0" fillId="0" borderId="3" xfId="0" applyBorder="1">
      <alignment vertical="center"/>
    </xf>
    <xf numFmtId="0" fontId="0" fillId="0" borderId="4" xfId="0" applyBorder="1">
      <alignment vertical="center"/>
    </xf>
    <xf numFmtId="0" fontId="0" fillId="2" borderId="5" xfId="0" applyFill="1" applyBorder="1">
      <alignment vertical="center"/>
    </xf>
    <xf numFmtId="0" fontId="0" fillId="0" borderId="6" xfId="0" applyBorder="1">
      <alignment vertical="center"/>
    </xf>
    <xf numFmtId="0" fontId="0" fillId="2" borderId="1" xfId="0" applyFill="1" applyBorder="1">
      <alignment vertical="center"/>
    </xf>
    <xf numFmtId="0" fontId="0" fillId="0" borderId="7" xfId="0" applyBorder="1">
      <alignment vertical="center"/>
    </xf>
    <xf numFmtId="0" fontId="0" fillId="0" borderId="8" xfId="0" applyBorder="1">
      <alignment vertical="center"/>
    </xf>
    <xf numFmtId="0" fontId="0" fillId="2" borderId="9" xfId="0" applyFill="1" applyBorder="1">
      <alignment vertical="center"/>
    </xf>
    <xf numFmtId="0" fontId="0" fillId="0" borderId="9" xfId="0" applyBorder="1">
      <alignment vertical="center"/>
    </xf>
    <xf numFmtId="0" fontId="0" fillId="6" borderId="1" xfId="0" applyFill="1" applyBorder="1">
      <alignment vertical="center"/>
    </xf>
    <xf numFmtId="0" fontId="0" fillId="0" borderId="5" xfId="0" applyBorder="1">
      <alignment vertical="center"/>
    </xf>
    <xf numFmtId="0" fontId="0" fillId="0" borderId="11" xfId="0" applyBorder="1">
      <alignment vertical="center"/>
    </xf>
    <xf numFmtId="0" fontId="2" fillId="3" borderId="0" xfId="0" applyFont="1" applyFill="1">
      <alignment vertical="center"/>
    </xf>
    <xf numFmtId="0" fontId="2" fillId="2" borderId="0" xfId="0" applyFont="1" applyFill="1">
      <alignment vertical="center"/>
    </xf>
    <xf numFmtId="0" fontId="0" fillId="12" borderId="0" xfId="0" applyFill="1">
      <alignment vertical="center"/>
    </xf>
    <xf numFmtId="0" fontId="0" fillId="13" borderId="0" xfId="0" applyFill="1">
      <alignment vertical="center"/>
    </xf>
    <xf numFmtId="0" fontId="4" fillId="2" borderId="0" xfId="0" applyFont="1" applyFill="1">
      <alignment vertical="center"/>
    </xf>
    <xf numFmtId="0" fontId="0" fillId="3" borderId="0" xfId="0" applyFill="1" applyAlignment="1">
      <alignment horizontal="center" vertical="center"/>
    </xf>
    <xf numFmtId="0" fontId="0" fillId="0" borderId="2" xfId="0" applyBorder="1">
      <alignment vertical="center"/>
    </xf>
    <xf numFmtId="0" fontId="0" fillId="0" borderId="0" xfId="0" applyAlignment="1">
      <alignment horizontal="center" vertical="center"/>
    </xf>
    <xf numFmtId="0" fontId="0" fillId="14" borderId="13" xfId="0" applyFill="1" applyBorder="1" applyAlignment="1">
      <alignment horizontal="center" vertical="center"/>
    </xf>
    <xf numFmtId="0" fontId="0" fillId="15" borderId="0" xfId="0" applyFill="1">
      <alignment vertical="center"/>
    </xf>
    <xf numFmtId="0" fontId="0" fillId="16" borderId="0" xfId="0" applyFill="1">
      <alignment vertical="center"/>
    </xf>
    <xf numFmtId="0" fontId="0" fillId="14" borderId="7" xfId="0" applyFill="1" applyBorder="1" applyAlignment="1">
      <alignment horizontal="center" vertical="center"/>
    </xf>
    <xf numFmtId="0" fontId="0" fillId="17" borderId="0" xfId="0" applyFill="1">
      <alignment vertical="center"/>
    </xf>
    <xf numFmtId="0" fontId="5" fillId="0" borderId="0" xfId="0" applyFont="1">
      <alignment vertical="center"/>
    </xf>
    <xf numFmtId="0" fontId="0" fillId="18" borderId="0" xfId="0" applyFill="1">
      <alignment vertical="center"/>
    </xf>
    <xf numFmtId="0" fontId="0" fillId="14" borderId="12" xfId="0" applyFill="1" applyBorder="1">
      <alignment vertical="center"/>
    </xf>
    <xf numFmtId="0" fontId="0" fillId="14" borderId="13" xfId="0" applyFill="1" applyBorder="1">
      <alignment vertical="center"/>
    </xf>
    <xf numFmtId="0" fontId="0" fillId="19" borderId="13" xfId="0" applyFill="1" applyBorder="1">
      <alignment vertical="center"/>
    </xf>
    <xf numFmtId="0" fontId="0" fillId="20" borderId="13" xfId="0" applyFill="1" applyBorder="1">
      <alignment vertical="center"/>
    </xf>
    <xf numFmtId="0" fontId="0" fillId="20" borderId="10" xfId="0" applyFill="1" applyBorder="1">
      <alignment vertical="center"/>
    </xf>
    <xf numFmtId="0" fontId="0" fillId="20" borderId="0" xfId="0" applyFill="1" applyAlignment="1">
      <alignment horizontal="center" vertical="center"/>
    </xf>
    <xf numFmtId="0" fontId="0" fillId="16" borderId="0" xfId="0" applyFill="1" applyAlignment="1">
      <alignment horizontal="center" vertical="center"/>
    </xf>
    <xf numFmtId="0" fontId="0" fillId="18" borderId="0" xfId="0" applyFill="1" applyAlignment="1">
      <alignment horizontal="center" vertical="center"/>
    </xf>
    <xf numFmtId="0" fontId="0" fillId="15" borderId="0" xfId="0" applyFill="1" applyAlignment="1">
      <alignment horizontal="center" vertical="center"/>
    </xf>
    <xf numFmtId="0" fontId="0" fillId="20" borderId="7" xfId="0" applyFill="1" applyBorder="1" applyAlignment="1">
      <alignment horizontal="center" vertical="center"/>
    </xf>
    <xf numFmtId="0" fontId="0" fillId="20" borderId="9" xfId="0" applyFill="1" applyBorder="1" applyAlignment="1">
      <alignment horizontal="center" vertical="center"/>
    </xf>
    <xf numFmtId="0" fontId="0" fillId="21" borderId="0" xfId="0" applyFill="1" applyAlignment="1">
      <alignment horizontal="center" vertical="center"/>
    </xf>
    <xf numFmtId="0" fontId="0" fillId="19" borderId="7" xfId="0" applyFill="1" applyBorder="1" applyAlignment="1">
      <alignment horizontal="center" vertical="center"/>
    </xf>
    <xf numFmtId="0" fontId="0" fillId="19" borderId="9" xfId="0" applyFill="1" applyBorder="1" applyAlignment="1">
      <alignment horizontal="center" vertical="center"/>
    </xf>
    <xf numFmtId="0" fontId="0" fillId="14" borderId="9" xfId="0" applyFill="1" applyBorder="1" applyAlignment="1">
      <alignment horizontal="center" vertical="center"/>
    </xf>
    <xf numFmtId="0" fontId="0" fillId="16" borderId="7" xfId="0" applyFill="1" applyBorder="1" applyAlignment="1">
      <alignment horizontal="center" vertical="center"/>
    </xf>
    <xf numFmtId="0" fontId="0" fillId="16" borderId="9" xfId="0" applyFill="1" applyBorder="1" applyAlignment="1">
      <alignment horizontal="center" vertical="center"/>
    </xf>
    <xf numFmtId="0" fontId="0" fillId="18" borderId="7" xfId="0" applyFill="1" applyBorder="1" applyAlignment="1">
      <alignment horizontal="center" vertical="center"/>
    </xf>
    <xf numFmtId="0" fontId="0" fillId="18" borderId="9" xfId="0" applyFill="1" applyBorder="1" applyAlignment="1">
      <alignment horizontal="center" vertical="center"/>
    </xf>
    <xf numFmtId="0" fontId="0" fillId="15" borderId="7" xfId="0" applyFill="1" applyBorder="1" applyAlignment="1">
      <alignment horizontal="center" vertical="center"/>
    </xf>
    <xf numFmtId="0" fontId="0" fillId="15" borderId="9" xfId="0" applyFill="1" applyBorder="1" applyAlignment="1">
      <alignment horizontal="center" vertical="center"/>
    </xf>
    <xf numFmtId="0" fontId="0" fillId="11" borderId="0" xfId="0" applyFill="1" applyAlignment="1">
      <alignment horizontal="center" vertical="center"/>
    </xf>
    <xf numFmtId="0" fontId="4" fillId="12" borderId="0" xfId="0" applyFont="1" applyFill="1" applyAlignment="1">
      <alignment horizontal="center" vertical="center"/>
    </xf>
    <xf numFmtId="0" fontId="2" fillId="12" borderId="0" xfId="0" applyFont="1" applyFill="1" applyAlignment="1">
      <alignment horizontal="center" vertical="center"/>
    </xf>
    <xf numFmtId="0" fontId="2" fillId="13" borderId="0" xfId="0" applyFont="1" applyFill="1" applyAlignment="1">
      <alignment horizontal="center" vertical="center"/>
    </xf>
    <xf numFmtId="0" fontId="4" fillId="13" borderId="0" xfId="0" applyFont="1" applyFill="1" applyAlignment="1">
      <alignment horizontal="center" vertical="center"/>
    </xf>
    <xf numFmtId="0" fontId="5" fillId="0" borderId="0" xfId="0" applyFont="1" applyAlignment="1">
      <alignment horizontal="center" vertical="center"/>
    </xf>
    <xf numFmtId="0" fontId="0" fillId="14" borderId="12" xfId="0" applyFill="1" applyBorder="1" applyAlignment="1">
      <alignment horizontal="center" vertical="center"/>
    </xf>
    <xf numFmtId="0" fontId="0" fillId="19" borderId="13" xfId="0" applyFill="1" applyBorder="1" applyAlignment="1">
      <alignment horizontal="center" vertical="center"/>
    </xf>
    <xf numFmtId="0" fontId="0" fillId="20" borderId="13" xfId="0" applyFill="1" applyBorder="1" applyAlignment="1">
      <alignment horizontal="center" vertical="center"/>
    </xf>
    <xf numFmtId="0" fontId="0" fillId="20" borderId="10" xfId="0" applyFill="1" applyBorder="1" applyAlignment="1">
      <alignment horizontal="center" vertical="center"/>
    </xf>
    <xf numFmtId="0" fontId="6" fillId="0" borderId="0" xfId="0" applyFont="1" applyAlignment="1">
      <alignment horizontal="center"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176" fontId="0" fillId="0" borderId="0" xfId="0" applyNumberFormat="1" applyAlignment="1">
      <alignment horizontal="center" vertical="center"/>
    </xf>
    <xf numFmtId="0" fontId="0" fillId="4" borderId="14" xfId="0" applyFill="1" applyBorder="1">
      <alignment vertical="center"/>
    </xf>
    <xf numFmtId="0" fontId="0" fillId="13" borderId="14" xfId="0" applyFill="1" applyBorder="1">
      <alignment vertical="center"/>
    </xf>
    <xf numFmtId="0" fontId="0" fillId="0" borderId="8"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22" borderId="0" xfId="0" applyFill="1">
      <alignment vertical="center"/>
    </xf>
    <xf numFmtId="0" fontId="2" fillId="22" borderId="0" xfId="0" applyFont="1" applyFill="1">
      <alignment vertical="center"/>
    </xf>
    <xf numFmtId="0" fontId="0" fillId="23" borderId="15" xfId="0" applyFill="1" applyBorder="1">
      <alignment vertical="center"/>
    </xf>
    <xf numFmtId="0" fontId="0" fillId="23" borderId="16" xfId="0" applyFill="1" applyBorder="1">
      <alignment vertical="center"/>
    </xf>
    <xf numFmtId="0" fontId="0" fillId="23" borderId="11" xfId="0" applyFill="1" applyBorder="1">
      <alignment vertical="center"/>
    </xf>
    <xf numFmtId="0" fontId="0" fillId="24" borderId="0" xfId="0" applyFill="1">
      <alignment vertical="center"/>
    </xf>
    <xf numFmtId="0" fontId="10" fillId="4" borderId="0" xfId="0" applyFont="1" applyFill="1">
      <alignment vertical="center"/>
    </xf>
    <xf numFmtId="0" fontId="12" fillId="0" borderId="0" xfId="0" applyFont="1">
      <alignment vertical="center"/>
    </xf>
    <xf numFmtId="0" fontId="0" fillId="15" borderId="6" xfId="0" applyFill="1" applyBorder="1" applyAlignment="1">
      <alignment horizontal="center" vertical="center"/>
    </xf>
    <xf numFmtId="0" fontId="0" fillId="18" borderId="6" xfId="0" applyFill="1" applyBorder="1" applyAlignment="1">
      <alignment horizontal="center" vertical="center"/>
    </xf>
    <xf numFmtId="0" fontId="0" fillId="16" borderId="6" xfId="0" applyFill="1" applyBorder="1" applyAlignment="1">
      <alignment horizontal="center" vertical="center"/>
    </xf>
    <xf numFmtId="0" fontId="0" fillId="14" borderId="6" xfId="0" applyFill="1" applyBorder="1" applyAlignment="1">
      <alignment horizontal="center" vertical="center"/>
    </xf>
    <xf numFmtId="0" fontId="0" fillId="14" borderId="0" xfId="0" applyFill="1" applyAlignment="1">
      <alignment horizontal="center" vertical="center"/>
    </xf>
    <xf numFmtId="0" fontId="0" fillId="19" borderId="6" xfId="0" applyFill="1" applyBorder="1" applyAlignment="1">
      <alignment horizontal="center" vertical="center"/>
    </xf>
    <xf numFmtId="0" fontId="0" fillId="19" borderId="0" xfId="0" applyFill="1" applyAlignment="1">
      <alignment horizontal="center" vertical="center"/>
    </xf>
    <xf numFmtId="0" fontId="0" fillId="20" borderId="6" xfId="0" applyFill="1" applyBorder="1" applyAlignment="1">
      <alignment horizontal="center" vertical="center"/>
    </xf>
    <xf numFmtId="0" fontId="0" fillId="15" borderId="1" xfId="0" applyFill="1" applyBorder="1" applyAlignment="1">
      <alignment horizontal="center" vertical="center"/>
    </xf>
    <xf numFmtId="0" fontId="0" fillId="18" borderId="1" xfId="0" applyFill="1" applyBorder="1" applyAlignment="1">
      <alignment horizontal="center" vertical="center"/>
    </xf>
    <xf numFmtId="0" fontId="0" fillId="16" borderId="1" xfId="0" applyFill="1" applyBorder="1" applyAlignment="1">
      <alignment horizontal="center" vertical="center"/>
    </xf>
    <xf numFmtId="0" fontId="0" fillId="14" borderId="1" xfId="0" applyFill="1" applyBorder="1" applyAlignment="1">
      <alignment horizontal="center" vertical="center"/>
    </xf>
    <xf numFmtId="0" fontId="0" fillId="19" borderId="1" xfId="0" applyFill="1" applyBorder="1" applyAlignment="1">
      <alignment horizontal="center" vertical="center"/>
    </xf>
    <xf numFmtId="0" fontId="0" fillId="20" borderId="1" xfId="0" applyFill="1" applyBorder="1" applyAlignment="1">
      <alignment horizontal="center" vertical="center"/>
    </xf>
    <xf numFmtId="0" fontId="0" fillId="15" borderId="8" xfId="0" applyFill="1" applyBorder="1" applyAlignment="1">
      <alignment horizontal="center" vertical="center"/>
    </xf>
    <xf numFmtId="0" fontId="0" fillId="20" borderId="17" xfId="0" applyFill="1" applyBorder="1" applyAlignment="1">
      <alignment horizontal="center" vertical="center"/>
    </xf>
    <xf numFmtId="0" fontId="0" fillId="20" borderId="14" xfId="0" applyFill="1" applyBorder="1" applyAlignment="1">
      <alignment horizontal="center" vertical="center"/>
    </xf>
    <xf numFmtId="0" fontId="0" fillId="20" borderId="18" xfId="0" applyFill="1" applyBorder="1" applyAlignment="1">
      <alignment horizontal="center" vertical="center"/>
    </xf>
    <xf numFmtId="0" fontId="2" fillId="13" borderId="14" xfId="0" applyFont="1" applyFill="1" applyBorder="1" applyAlignment="1">
      <alignment horizontal="center" vertical="center"/>
    </xf>
    <xf numFmtId="0" fontId="0" fillId="21" borderId="14" xfId="0" applyFill="1" applyBorder="1" applyAlignment="1">
      <alignment horizontal="center" vertical="center"/>
    </xf>
    <xf numFmtId="0" fontId="0" fillId="15" borderId="19" xfId="0" applyFill="1" applyBorder="1" applyAlignment="1">
      <alignment horizontal="center" vertical="center"/>
    </xf>
    <xf numFmtId="0" fontId="0" fillId="15" borderId="20" xfId="0" applyFill="1" applyBorder="1" applyAlignment="1">
      <alignment horizontal="center" vertical="center"/>
    </xf>
    <xf numFmtId="0" fontId="0" fillId="15" borderId="21" xfId="0" applyFill="1" applyBorder="1" applyAlignment="1">
      <alignment horizontal="center" vertical="center"/>
    </xf>
    <xf numFmtId="0" fontId="0" fillId="15" borderId="22" xfId="0" applyFill="1" applyBorder="1" applyAlignment="1">
      <alignment horizontal="center" vertical="center"/>
    </xf>
    <xf numFmtId="0" fontId="0" fillId="21" borderId="20" xfId="0" applyFill="1" applyBorder="1" applyAlignment="1">
      <alignment horizontal="center" vertical="center"/>
    </xf>
    <xf numFmtId="0" fontId="0" fillId="21" borderId="23" xfId="0" applyFill="1" applyBorder="1" applyAlignment="1">
      <alignment horizontal="center" vertical="center"/>
    </xf>
    <xf numFmtId="0" fontId="0" fillId="15" borderId="24" xfId="0" applyFill="1" applyBorder="1" applyAlignment="1">
      <alignment horizontal="center" vertical="center"/>
    </xf>
    <xf numFmtId="0" fontId="0" fillId="21" borderId="25" xfId="0" applyFill="1" applyBorder="1" applyAlignment="1">
      <alignment horizontal="center" vertical="center"/>
    </xf>
    <xf numFmtId="0" fontId="0" fillId="18" borderId="24" xfId="0" applyFill="1" applyBorder="1" applyAlignment="1">
      <alignment horizontal="center" vertical="center"/>
    </xf>
    <xf numFmtId="0" fontId="0" fillId="16" borderId="24" xfId="0" applyFill="1" applyBorder="1" applyAlignment="1">
      <alignment horizontal="center" vertical="center"/>
    </xf>
    <xf numFmtId="0" fontId="0" fillId="14" borderId="24" xfId="0" applyFill="1" applyBorder="1" applyAlignment="1">
      <alignment horizontal="center" vertical="center"/>
    </xf>
    <xf numFmtId="0" fontId="0" fillId="19" borderId="24" xfId="0" applyFill="1" applyBorder="1" applyAlignment="1">
      <alignment horizontal="center" vertical="center"/>
    </xf>
    <xf numFmtId="0" fontId="0" fillId="20" borderId="24" xfId="0" applyFill="1" applyBorder="1" applyAlignment="1">
      <alignment horizontal="center" vertical="center"/>
    </xf>
    <xf numFmtId="0" fontId="0" fillId="20" borderId="26" xfId="0" applyFill="1" applyBorder="1" applyAlignment="1">
      <alignment horizontal="center" vertical="center"/>
    </xf>
    <xf numFmtId="0" fontId="0" fillId="21" borderId="27" xfId="0" applyFill="1" applyBorder="1" applyAlignment="1">
      <alignment horizontal="center" vertical="center"/>
    </xf>
    <xf numFmtId="0" fontId="0" fillId="20" borderId="19" xfId="0" applyFill="1" applyBorder="1" applyAlignment="1">
      <alignment horizontal="center" vertical="center"/>
    </xf>
    <xf numFmtId="0" fontId="0" fillId="20" borderId="20" xfId="0" applyFill="1" applyBorder="1" applyAlignment="1">
      <alignment horizontal="center" vertical="center"/>
    </xf>
    <xf numFmtId="0" fontId="0" fillId="20" borderId="22" xfId="0" applyFill="1" applyBorder="1" applyAlignment="1">
      <alignment horizontal="center" vertical="center"/>
    </xf>
    <xf numFmtId="0" fontId="0" fillId="20" borderId="21" xfId="0" applyFill="1" applyBorder="1" applyAlignment="1">
      <alignment horizontal="center" vertical="center"/>
    </xf>
    <xf numFmtId="0" fontId="0" fillId="11" borderId="20" xfId="0" applyFill="1" applyBorder="1" applyAlignment="1">
      <alignment horizontal="center" vertical="center"/>
    </xf>
    <xf numFmtId="0" fontId="0" fillId="11" borderId="23" xfId="0" applyFill="1" applyBorder="1" applyAlignment="1">
      <alignment horizontal="center" vertical="center"/>
    </xf>
    <xf numFmtId="0" fontId="0" fillId="11" borderId="25" xfId="0" applyFill="1" applyBorder="1" applyAlignment="1">
      <alignment horizontal="center" vertical="center"/>
    </xf>
    <xf numFmtId="0" fontId="0" fillId="15" borderId="26" xfId="0" applyFill="1" applyBorder="1" applyAlignment="1">
      <alignment horizontal="center" vertical="center"/>
    </xf>
    <xf numFmtId="0" fontId="0" fillId="15" borderId="14" xfId="0" applyFill="1" applyBorder="1" applyAlignment="1">
      <alignment horizontal="center" vertical="center"/>
    </xf>
    <xf numFmtId="0" fontId="0" fillId="15" borderId="18" xfId="0" applyFill="1" applyBorder="1" applyAlignment="1">
      <alignment horizontal="center" vertical="center"/>
    </xf>
    <xf numFmtId="0" fontId="0" fillId="15" borderId="17" xfId="0" applyFill="1" applyBorder="1" applyAlignment="1">
      <alignment horizontal="center" vertical="center"/>
    </xf>
    <xf numFmtId="0" fontId="0" fillId="11" borderId="14" xfId="0" applyFill="1" applyBorder="1" applyAlignment="1">
      <alignment horizontal="center" vertical="center"/>
    </xf>
    <xf numFmtId="0" fontId="0" fillId="11" borderId="27" xfId="0" applyFill="1" applyBorder="1" applyAlignment="1">
      <alignment horizontal="center" vertical="center"/>
    </xf>
    <xf numFmtId="0" fontId="4" fillId="12" borderId="20" xfId="0" applyFont="1" applyFill="1" applyBorder="1" applyAlignment="1">
      <alignment horizontal="center" vertical="center"/>
    </xf>
    <xf numFmtId="0" fontId="4" fillId="12" borderId="25" xfId="0" applyFont="1" applyFill="1" applyBorder="1" applyAlignment="1">
      <alignment horizontal="center" vertical="center"/>
    </xf>
    <xf numFmtId="0" fontId="4" fillId="12" borderId="14" xfId="0" applyFont="1" applyFill="1" applyBorder="1" applyAlignment="1">
      <alignment horizontal="center" vertical="center"/>
    </xf>
    <xf numFmtId="0" fontId="4" fillId="12" borderId="27" xfId="0" applyFont="1" applyFill="1" applyBorder="1" applyAlignment="1">
      <alignment horizontal="center" vertical="center"/>
    </xf>
    <xf numFmtId="0" fontId="2" fillId="13" borderId="20" xfId="0" applyFont="1" applyFill="1" applyBorder="1" applyAlignment="1">
      <alignment horizontal="center" vertical="center"/>
    </xf>
    <xf numFmtId="0" fontId="0" fillId="15" borderId="23" xfId="0" applyFill="1" applyBorder="1" applyAlignment="1">
      <alignment horizontal="center" vertical="center"/>
    </xf>
    <xf numFmtId="0" fontId="0" fillId="15" borderId="25" xfId="0" applyFill="1" applyBorder="1" applyAlignment="1">
      <alignment horizontal="center" vertical="center"/>
    </xf>
    <xf numFmtId="0" fontId="0" fillId="18" borderId="25" xfId="0" applyFill="1" applyBorder="1" applyAlignment="1">
      <alignment horizontal="center" vertical="center"/>
    </xf>
    <xf numFmtId="0" fontId="0" fillId="16" borderId="25" xfId="0" applyFill="1" applyBorder="1" applyAlignment="1">
      <alignment horizontal="center" vertical="center"/>
    </xf>
    <xf numFmtId="0" fontId="0" fillId="14" borderId="25" xfId="0" applyFill="1" applyBorder="1" applyAlignment="1">
      <alignment horizontal="center" vertical="center"/>
    </xf>
    <xf numFmtId="0" fontId="0" fillId="19" borderId="25" xfId="0" applyFill="1" applyBorder="1" applyAlignment="1">
      <alignment horizontal="center" vertical="center"/>
    </xf>
    <xf numFmtId="0" fontId="0" fillId="20" borderId="25" xfId="0" applyFill="1" applyBorder="1" applyAlignment="1">
      <alignment horizontal="center" vertical="center"/>
    </xf>
    <xf numFmtId="0" fontId="0" fillId="20" borderId="27" xfId="0" applyFill="1" applyBorder="1" applyAlignment="1">
      <alignment horizontal="center" vertical="center"/>
    </xf>
    <xf numFmtId="0" fontId="6" fillId="0" borderId="0" xfId="0" applyFont="1">
      <alignment vertical="center"/>
    </xf>
    <xf numFmtId="0" fontId="0" fillId="20" borderId="23" xfId="0" applyFill="1" applyBorder="1" applyAlignment="1">
      <alignment horizontal="center" vertical="center"/>
    </xf>
    <xf numFmtId="0" fontId="0" fillId="25" borderId="0" xfId="0" applyFill="1" applyAlignment="1">
      <alignment horizontal="center" vertical="center"/>
    </xf>
    <xf numFmtId="0" fontId="0" fillId="25" borderId="25" xfId="0" applyFill="1" applyBorder="1" applyAlignment="1">
      <alignment horizontal="center" vertical="center"/>
    </xf>
    <xf numFmtId="0" fontId="0" fillId="25" borderId="1" xfId="0" applyFill="1" applyBorder="1" applyAlignment="1">
      <alignment horizontal="center" vertical="center"/>
    </xf>
    <xf numFmtId="0" fontId="2" fillId="25" borderId="0" xfId="0" applyFont="1" applyFill="1" applyAlignment="1">
      <alignment horizontal="center" vertical="center"/>
    </xf>
    <xf numFmtId="0" fontId="4" fillId="25" borderId="25" xfId="0" applyFont="1" applyFill="1" applyBorder="1" applyAlignment="1">
      <alignment horizontal="center" vertical="center"/>
    </xf>
    <xf numFmtId="0" fontId="0" fillId="4" borderId="0" xfId="0" applyFill="1" applyAlignment="1">
      <alignment horizontal="center" vertical="center"/>
    </xf>
    <xf numFmtId="0" fontId="0" fillId="4" borderId="1" xfId="0"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274F4-A662-1D43-9A2F-18265B7EF99A}">
  <dimension ref="A1:E129"/>
  <sheetViews>
    <sheetView topLeftCell="A35" zoomScale="62" zoomScaleNormal="62" workbookViewId="0">
      <selection activeCell="D78" sqref="D78"/>
    </sheetView>
  </sheetViews>
  <sheetFormatPr baseColWidth="10" defaultRowHeight="20"/>
  <sheetData>
    <row r="1" spans="1:2">
      <c r="A1" t="s">
        <v>70</v>
      </c>
      <c r="B1" t="s">
        <v>71</v>
      </c>
    </row>
    <row r="2" spans="1:2">
      <c r="A2">
        <v>127</v>
      </c>
      <c r="B2" t="s">
        <v>72</v>
      </c>
    </row>
    <row r="3" spans="1:2">
      <c r="A3">
        <v>126</v>
      </c>
      <c r="B3" t="s">
        <v>73</v>
      </c>
    </row>
    <row r="4" spans="1:2">
      <c r="A4">
        <v>125</v>
      </c>
      <c r="B4" t="s">
        <v>74</v>
      </c>
    </row>
    <row r="5" spans="1:2">
      <c r="A5">
        <v>124</v>
      </c>
      <c r="B5" t="s">
        <v>75</v>
      </c>
    </row>
    <row r="6" spans="1:2">
      <c r="A6">
        <v>123</v>
      </c>
      <c r="B6" t="s">
        <v>76</v>
      </c>
    </row>
    <row r="7" spans="1:2">
      <c r="A7">
        <v>122</v>
      </c>
      <c r="B7" t="s">
        <v>77</v>
      </c>
    </row>
    <row r="8" spans="1:2">
      <c r="A8">
        <v>121</v>
      </c>
      <c r="B8" t="s">
        <v>78</v>
      </c>
    </row>
    <row r="9" spans="1:2">
      <c r="A9">
        <v>120</v>
      </c>
      <c r="B9" t="s">
        <v>79</v>
      </c>
    </row>
    <row r="10" spans="1:2">
      <c r="A10">
        <v>119</v>
      </c>
      <c r="B10" t="s">
        <v>80</v>
      </c>
    </row>
    <row r="11" spans="1:2">
      <c r="A11">
        <v>118</v>
      </c>
      <c r="B11" t="s">
        <v>81</v>
      </c>
    </row>
    <row r="12" spans="1:2">
      <c r="A12">
        <v>117</v>
      </c>
      <c r="B12" t="s">
        <v>82</v>
      </c>
    </row>
    <row r="13" spans="1:2">
      <c r="A13">
        <v>116</v>
      </c>
      <c r="B13" t="s">
        <v>83</v>
      </c>
    </row>
    <row r="14" spans="1:2">
      <c r="A14">
        <v>115</v>
      </c>
      <c r="B14" t="s">
        <v>84</v>
      </c>
    </row>
    <row r="15" spans="1:2">
      <c r="A15">
        <v>114</v>
      </c>
      <c r="B15" t="s">
        <v>85</v>
      </c>
    </row>
    <row r="16" spans="1:2">
      <c r="A16">
        <v>113</v>
      </c>
      <c r="B16" t="s">
        <v>86</v>
      </c>
    </row>
    <row r="17" spans="1:2">
      <c r="A17">
        <v>112</v>
      </c>
      <c r="B17" t="s">
        <v>87</v>
      </c>
    </row>
    <row r="18" spans="1:2">
      <c r="A18">
        <v>111</v>
      </c>
      <c r="B18" t="s">
        <v>88</v>
      </c>
    </row>
    <row r="19" spans="1:2">
      <c r="A19">
        <v>110</v>
      </c>
      <c r="B19" t="s">
        <v>89</v>
      </c>
    </row>
    <row r="20" spans="1:2">
      <c r="A20">
        <v>109</v>
      </c>
      <c r="B20" t="s">
        <v>90</v>
      </c>
    </row>
    <row r="21" spans="1:2">
      <c r="A21">
        <v>108</v>
      </c>
      <c r="B21" t="s">
        <v>91</v>
      </c>
    </row>
    <row r="22" spans="1:2">
      <c r="A22">
        <v>107</v>
      </c>
      <c r="B22" t="s">
        <v>92</v>
      </c>
    </row>
    <row r="23" spans="1:2">
      <c r="A23">
        <v>106</v>
      </c>
      <c r="B23" t="s">
        <v>93</v>
      </c>
    </row>
    <row r="24" spans="1:2">
      <c r="A24">
        <v>105</v>
      </c>
      <c r="B24" t="s">
        <v>94</v>
      </c>
    </row>
    <row r="25" spans="1:2">
      <c r="A25">
        <v>104</v>
      </c>
      <c r="B25" t="s">
        <v>95</v>
      </c>
    </row>
    <row r="26" spans="1:2">
      <c r="A26">
        <v>103</v>
      </c>
      <c r="B26" t="s">
        <v>96</v>
      </c>
    </row>
    <row r="27" spans="1:2">
      <c r="A27">
        <v>102</v>
      </c>
      <c r="B27" t="s">
        <v>97</v>
      </c>
    </row>
    <row r="28" spans="1:2">
      <c r="A28">
        <v>101</v>
      </c>
      <c r="B28" t="s">
        <v>98</v>
      </c>
    </row>
    <row r="29" spans="1:2">
      <c r="A29">
        <v>100</v>
      </c>
      <c r="B29" t="s">
        <v>99</v>
      </c>
    </row>
    <row r="30" spans="1:2">
      <c r="A30">
        <v>99</v>
      </c>
      <c r="B30" t="s">
        <v>100</v>
      </c>
    </row>
    <row r="31" spans="1:2">
      <c r="A31">
        <v>98</v>
      </c>
      <c r="B31" t="s">
        <v>101</v>
      </c>
    </row>
    <row r="32" spans="1:2">
      <c r="A32">
        <v>97</v>
      </c>
      <c r="B32" t="s">
        <v>102</v>
      </c>
    </row>
    <row r="33" spans="1:2">
      <c r="A33">
        <v>96</v>
      </c>
      <c r="B33" t="s">
        <v>103</v>
      </c>
    </row>
    <row r="34" spans="1:2">
      <c r="A34">
        <v>95</v>
      </c>
      <c r="B34" t="s">
        <v>104</v>
      </c>
    </row>
    <row r="35" spans="1:2">
      <c r="A35">
        <v>94</v>
      </c>
      <c r="B35" t="s">
        <v>105</v>
      </c>
    </row>
    <row r="36" spans="1:2">
      <c r="A36">
        <v>93</v>
      </c>
      <c r="B36" t="s">
        <v>106</v>
      </c>
    </row>
    <row r="37" spans="1:2">
      <c r="A37">
        <v>92</v>
      </c>
      <c r="B37" t="s">
        <v>107</v>
      </c>
    </row>
    <row r="38" spans="1:2">
      <c r="A38">
        <v>91</v>
      </c>
      <c r="B38" t="s">
        <v>108</v>
      </c>
    </row>
    <row r="39" spans="1:2">
      <c r="A39">
        <v>90</v>
      </c>
      <c r="B39" t="s">
        <v>109</v>
      </c>
    </row>
    <row r="40" spans="1:2">
      <c r="A40">
        <v>89</v>
      </c>
      <c r="B40" t="s">
        <v>110</v>
      </c>
    </row>
    <row r="41" spans="1:2">
      <c r="A41">
        <v>88</v>
      </c>
      <c r="B41" t="s">
        <v>111</v>
      </c>
    </row>
    <row r="42" spans="1:2">
      <c r="A42">
        <v>87</v>
      </c>
      <c r="B42" t="s">
        <v>112</v>
      </c>
    </row>
    <row r="43" spans="1:2">
      <c r="A43">
        <v>86</v>
      </c>
      <c r="B43" t="s">
        <v>113</v>
      </c>
    </row>
    <row r="44" spans="1:2">
      <c r="A44">
        <v>85</v>
      </c>
      <c r="B44" t="s">
        <v>114</v>
      </c>
    </row>
    <row r="45" spans="1:2">
      <c r="A45">
        <v>84</v>
      </c>
      <c r="B45" t="s">
        <v>115</v>
      </c>
    </row>
    <row r="46" spans="1:2">
      <c r="A46">
        <v>83</v>
      </c>
      <c r="B46" t="s">
        <v>116</v>
      </c>
    </row>
    <row r="47" spans="1:2">
      <c r="A47">
        <v>82</v>
      </c>
      <c r="B47" t="s">
        <v>117</v>
      </c>
    </row>
    <row r="48" spans="1:2">
      <c r="A48">
        <v>81</v>
      </c>
      <c r="B48" t="s">
        <v>118</v>
      </c>
    </row>
    <row r="49" spans="1:4">
      <c r="A49">
        <v>80</v>
      </c>
      <c r="B49" t="s">
        <v>119</v>
      </c>
    </row>
    <row r="50" spans="1:4">
      <c r="A50">
        <v>79</v>
      </c>
      <c r="B50" t="s">
        <v>120</v>
      </c>
    </row>
    <row r="51" spans="1:4">
      <c r="A51">
        <v>78</v>
      </c>
      <c r="B51" t="s">
        <v>121</v>
      </c>
    </row>
    <row r="52" spans="1:4">
      <c r="A52">
        <v>77</v>
      </c>
      <c r="B52" t="s">
        <v>122</v>
      </c>
    </row>
    <row r="53" spans="1:4">
      <c r="A53">
        <v>76</v>
      </c>
      <c r="B53" t="s">
        <v>123</v>
      </c>
    </row>
    <row r="54" spans="1:4">
      <c r="A54">
        <v>75</v>
      </c>
      <c r="B54" t="s">
        <v>124</v>
      </c>
    </row>
    <row r="55" spans="1:4">
      <c r="A55">
        <v>74</v>
      </c>
      <c r="B55" t="s">
        <v>125</v>
      </c>
    </row>
    <row r="56" spans="1:4">
      <c r="A56">
        <v>73</v>
      </c>
      <c r="B56" t="s">
        <v>126</v>
      </c>
    </row>
    <row r="57" spans="1:4">
      <c r="A57">
        <v>72</v>
      </c>
      <c r="B57" t="s">
        <v>127</v>
      </c>
      <c r="D57" s="34">
        <v>49</v>
      </c>
    </row>
    <row r="58" spans="1:4">
      <c r="A58" s="37">
        <v>71</v>
      </c>
      <c r="B58" s="37" t="s">
        <v>128</v>
      </c>
      <c r="D58" s="34">
        <v>48</v>
      </c>
    </row>
    <row r="59" spans="1:4">
      <c r="A59">
        <v>70</v>
      </c>
      <c r="B59" t="s">
        <v>129</v>
      </c>
      <c r="D59" s="34">
        <v>47</v>
      </c>
    </row>
    <row r="60" spans="1:4">
      <c r="A60">
        <v>69</v>
      </c>
      <c r="B60" t="s">
        <v>130</v>
      </c>
      <c r="D60" s="34">
        <v>46</v>
      </c>
    </row>
    <row r="61" spans="1:4">
      <c r="A61">
        <v>68</v>
      </c>
      <c r="B61" t="s">
        <v>131</v>
      </c>
      <c r="D61" s="34">
        <v>45</v>
      </c>
    </row>
    <row r="62" spans="1:4">
      <c r="A62">
        <v>67</v>
      </c>
      <c r="B62" t="s">
        <v>132</v>
      </c>
      <c r="D62" s="34">
        <v>44</v>
      </c>
    </row>
    <row r="63" spans="1:4">
      <c r="A63">
        <v>66</v>
      </c>
      <c r="B63" t="s">
        <v>133</v>
      </c>
      <c r="D63" s="34">
        <v>43</v>
      </c>
    </row>
    <row r="64" spans="1:4">
      <c r="A64">
        <v>65</v>
      </c>
      <c r="B64" t="s">
        <v>134</v>
      </c>
      <c r="D64" s="34">
        <v>42</v>
      </c>
    </row>
    <row r="65" spans="1:5">
      <c r="A65">
        <v>64</v>
      </c>
      <c r="B65" t="s">
        <v>135</v>
      </c>
      <c r="D65" s="34">
        <v>41</v>
      </c>
      <c r="E65" s="38" t="s">
        <v>136</v>
      </c>
    </row>
    <row r="66" spans="1:5">
      <c r="A66">
        <v>63</v>
      </c>
      <c r="B66" t="s">
        <v>137</v>
      </c>
      <c r="D66" s="39">
        <v>40</v>
      </c>
    </row>
    <row r="67" spans="1:5">
      <c r="A67">
        <v>62</v>
      </c>
      <c r="B67" t="s">
        <v>138</v>
      </c>
      <c r="D67" s="39">
        <v>39</v>
      </c>
    </row>
    <row r="68" spans="1:5">
      <c r="A68">
        <v>61</v>
      </c>
      <c r="B68" t="s">
        <v>139</v>
      </c>
      <c r="D68" s="39">
        <v>38</v>
      </c>
    </row>
    <row r="69" spans="1:5">
      <c r="A69">
        <v>60</v>
      </c>
      <c r="B69" t="s">
        <v>140</v>
      </c>
      <c r="D69" s="39">
        <v>37</v>
      </c>
    </row>
    <row r="70" spans="1:5">
      <c r="A70">
        <v>59</v>
      </c>
      <c r="B70" t="s">
        <v>141</v>
      </c>
      <c r="D70" s="39">
        <v>36</v>
      </c>
    </row>
    <row r="71" spans="1:5">
      <c r="A71">
        <v>58</v>
      </c>
      <c r="B71" t="s">
        <v>142</v>
      </c>
      <c r="D71" s="39">
        <v>35</v>
      </c>
    </row>
    <row r="72" spans="1:5">
      <c r="A72">
        <v>57</v>
      </c>
      <c r="B72" t="s">
        <v>143</v>
      </c>
      <c r="D72" s="39">
        <v>34</v>
      </c>
    </row>
    <row r="73" spans="1:5">
      <c r="A73">
        <v>56</v>
      </c>
      <c r="B73" t="s">
        <v>144</v>
      </c>
      <c r="D73" s="39">
        <v>33</v>
      </c>
      <c r="E73" t="s">
        <v>145</v>
      </c>
    </row>
    <row r="74" spans="1:5">
      <c r="A74">
        <v>55</v>
      </c>
      <c r="B74" t="s">
        <v>146</v>
      </c>
      <c r="D74" s="35">
        <v>32</v>
      </c>
    </row>
    <row r="75" spans="1:5">
      <c r="A75">
        <v>54</v>
      </c>
      <c r="B75" t="s">
        <v>147</v>
      </c>
      <c r="D75" s="35">
        <v>31</v>
      </c>
    </row>
    <row r="76" spans="1:5">
      <c r="A76">
        <v>53</v>
      </c>
      <c r="B76" t="s">
        <v>148</v>
      </c>
      <c r="D76" s="35">
        <v>30</v>
      </c>
    </row>
    <row r="77" spans="1:5">
      <c r="A77">
        <v>52</v>
      </c>
      <c r="B77" t="s">
        <v>149</v>
      </c>
      <c r="D77" s="35">
        <v>29</v>
      </c>
    </row>
    <row r="78" spans="1:5">
      <c r="A78">
        <v>51</v>
      </c>
      <c r="B78" t="s">
        <v>69</v>
      </c>
      <c r="D78" s="35">
        <v>28</v>
      </c>
    </row>
    <row r="79" spans="1:5">
      <c r="A79">
        <v>50</v>
      </c>
      <c r="B79" t="s">
        <v>68</v>
      </c>
      <c r="D79" s="35">
        <v>27</v>
      </c>
    </row>
    <row r="80" spans="1:5">
      <c r="A80">
        <v>49</v>
      </c>
      <c r="B80" t="s">
        <v>67</v>
      </c>
      <c r="D80" s="35">
        <v>26</v>
      </c>
    </row>
    <row r="81" spans="1:5">
      <c r="A81">
        <v>48</v>
      </c>
      <c r="B81" t="s">
        <v>65</v>
      </c>
      <c r="D81" s="35">
        <v>25</v>
      </c>
      <c r="E81" t="s">
        <v>66</v>
      </c>
    </row>
    <row r="82" spans="1:5">
      <c r="A82">
        <v>47</v>
      </c>
      <c r="B82" t="s">
        <v>41</v>
      </c>
      <c r="D82" s="40">
        <v>24</v>
      </c>
    </row>
    <row r="83" spans="1:5">
      <c r="A83">
        <v>46</v>
      </c>
      <c r="B83" t="s">
        <v>42</v>
      </c>
      <c r="D83" s="41">
        <v>23</v>
      </c>
    </row>
    <row r="84" spans="1:5">
      <c r="A84">
        <v>45</v>
      </c>
      <c r="B84" t="s">
        <v>43</v>
      </c>
      <c r="D84" s="41">
        <v>22</v>
      </c>
    </row>
    <row r="85" spans="1:5">
      <c r="A85">
        <v>44</v>
      </c>
      <c r="B85" t="s">
        <v>44</v>
      </c>
      <c r="D85" s="41">
        <v>21</v>
      </c>
    </row>
    <row r="86" spans="1:5">
      <c r="A86">
        <v>43</v>
      </c>
      <c r="B86" t="s">
        <v>45</v>
      </c>
      <c r="D86" s="41">
        <v>20</v>
      </c>
    </row>
    <row r="87" spans="1:5">
      <c r="A87">
        <v>42</v>
      </c>
      <c r="B87" t="s">
        <v>46</v>
      </c>
      <c r="D87" s="41">
        <v>19</v>
      </c>
    </row>
    <row r="88" spans="1:5">
      <c r="A88">
        <v>41</v>
      </c>
      <c r="B88" t="s">
        <v>47</v>
      </c>
      <c r="D88" s="41">
        <v>18</v>
      </c>
    </row>
    <row r="89" spans="1:5">
      <c r="A89">
        <v>40</v>
      </c>
      <c r="B89" t="s">
        <v>48</v>
      </c>
      <c r="D89" s="41">
        <v>17</v>
      </c>
      <c r="E89" t="s">
        <v>150</v>
      </c>
    </row>
    <row r="90" spans="1:5">
      <c r="A90">
        <v>39</v>
      </c>
      <c r="B90" t="s">
        <v>49</v>
      </c>
      <c r="D90" s="42">
        <v>16</v>
      </c>
    </row>
    <row r="91" spans="1:5">
      <c r="A91">
        <v>38</v>
      </c>
      <c r="B91" t="s">
        <v>50</v>
      </c>
      <c r="D91" s="42">
        <v>15</v>
      </c>
    </row>
    <row r="92" spans="1:5">
      <c r="A92">
        <v>37</v>
      </c>
      <c r="B92" t="s">
        <v>51</v>
      </c>
      <c r="D92" s="42">
        <v>14</v>
      </c>
    </row>
    <row r="93" spans="1:5">
      <c r="A93">
        <v>36</v>
      </c>
      <c r="B93" t="s">
        <v>52</v>
      </c>
      <c r="D93" s="42">
        <v>13</v>
      </c>
    </row>
    <row r="94" spans="1:5">
      <c r="A94">
        <v>35</v>
      </c>
      <c r="B94" t="s">
        <v>53</v>
      </c>
      <c r="D94" s="42">
        <v>12</v>
      </c>
    </row>
    <row r="95" spans="1:5">
      <c r="A95">
        <v>34</v>
      </c>
      <c r="B95" t="s">
        <v>54</v>
      </c>
      <c r="D95" s="42">
        <v>11</v>
      </c>
    </row>
    <row r="96" spans="1:5">
      <c r="A96">
        <v>33</v>
      </c>
      <c r="B96" t="s">
        <v>55</v>
      </c>
      <c r="D96" s="42">
        <v>10</v>
      </c>
    </row>
    <row r="97" spans="1:5">
      <c r="A97">
        <v>32</v>
      </c>
      <c r="B97" t="s">
        <v>56</v>
      </c>
      <c r="D97" s="42">
        <v>9</v>
      </c>
      <c r="E97" t="s">
        <v>151</v>
      </c>
    </row>
    <row r="98" spans="1:5">
      <c r="A98">
        <v>31</v>
      </c>
      <c r="B98" t="s">
        <v>57</v>
      </c>
      <c r="D98" s="43">
        <v>8</v>
      </c>
    </row>
    <row r="99" spans="1:5">
      <c r="A99">
        <v>30</v>
      </c>
      <c r="B99" t="s">
        <v>58</v>
      </c>
      <c r="D99" s="43">
        <v>7</v>
      </c>
    </row>
    <row r="100" spans="1:5">
      <c r="A100">
        <v>29</v>
      </c>
      <c r="B100" t="s">
        <v>59</v>
      </c>
      <c r="D100" s="43">
        <v>6</v>
      </c>
    </row>
    <row r="101" spans="1:5">
      <c r="A101">
        <v>28</v>
      </c>
      <c r="B101" t="s">
        <v>60</v>
      </c>
      <c r="D101" s="43">
        <v>5</v>
      </c>
    </row>
    <row r="102" spans="1:5">
      <c r="A102">
        <v>27</v>
      </c>
      <c r="B102" t="s">
        <v>61</v>
      </c>
      <c r="D102" s="43">
        <v>4</v>
      </c>
    </row>
    <row r="103" spans="1:5">
      <c r="A103">
        <v>26</v>
      </c>
      <c r="B103" t="s">
        <v>62</v>
      </c>
      <c r="D103" s="43">
        <v>3</v>
      </c>
    </row>
    <row r="104" spans="1:5">
      <c r="A104">
        <v>25</v>
      </c>
      <c r="B104" t="s">
        <v>63</v>
      </c>
      <c r="D104" s="43">
        <v>2</v>
      </c>
    </row>
    <row r="105" spans="1:5">
      <c r="A105">
        <v>24</v>
      </c>
      <c r="B105" t="s">
        <v>40</v>
      </c>
      <c r="D105" s="44">
        <v>1</v>
      </c>
      <c r="E105" t="s">
        <v>153</v>
      </c>
    </row>
    <row r="106" spans="1:5">
      <c r="A106">
        <v>23</v>
      </c>
      <c r="B106" t="s">
        <v>154</v>
      </c>
    </row>
    <row r="107" spans="1:5">
      <c r="A107">
        <v>22</v>
      </c>
      <c r="B107" t="s">
        <v>155</v>
      </c>
    </row>
    <row r="108" spans="1:5">
      <c r="A108">
        <v>21</v>
      </c>
      <c r="B108" t="s">
        <v>156</v>
      </c>
    </row>
    <row r="109" spans="1:5">
      <c r="A109">
        <v>20</v>
      </c>
      <c r="B109" t="s">
        <v>157</v>
      </c>
    </row>
    <row r="110" spans="1:5">
      <c r="A110">
        <v>19</v>
      </c>
      <c r="B110" t="s">
        <v>158</v>
      </c>
    </row>
    <row r="111" spans="1:5">
      <c r="A111">
        <v>18</v>
      </c>
      <c r="B111" t="s">
        <v>159</v>
      </c>
    </row>
    <row r="112" spans="1:5">
      <c r="A112">
        <v>17</v>
      </c>
      <c r="B112" t="s">
        <v>160</v>
      </c>
    </row>
    <row r="113" spans="1:2">
      <c r="A113">
        <v>16</v>
      </c>
      <c r="B113" t="s">
        <v>161</v>
      </c>
    </row>
    <row r="114" spans="1:2">
      <c r="A114">
        <v>15</v>
      </c>
      <c r="B114" t="s">
        <v>162</v>
      </c>
    </row>
    <row r="115" spans="1:2">
      <c r="A115">
        <v>14</v>
      </c>
      <c r="B115" t="s">
        <v>163</v>
      </c>
    </row>
    <row r="116" spans="1:2">
      <c r="A116">
        <v>13</v>
      </c>
      <c r="B116" t="s">
        <v>164</v>
      </c>
    </row>
    <row r="117" spans="1:2">
      <c r="A117">
        <v>12</v>
      </c>
      <c r="B117" t="s">
        <v>165</v>
      </c>
    </row>
    <row r="118" spans="1:2">
      <c r="A118">
        <v>11</v>
      </c>
      <c r="B118" t="s">
        <v>166</v>
      </c>
    </row>
    <row r="119" spans="1:2">
      <c r="A119">
        <v>10</v>
      </c>
      <c r="B119" t="s">
        <v>167</v>
      </c>
    </row>
    <row r="120" spans="1:2">
      <c r="A120">
        <v>9</v>
      </c>
      <c r="B120" t="s">
        <v>168</v>
      </c>
    </row>
    <row r="121" spans="1:2">
      <c r="A121">
        <v>8</v>
      </c>
      <c r="B121" t="s">
        <v>169</v>
      </c>
    </row>
    <row r="122" spans="1:2">
      <c r="A122">
        <v>7</v>
      </c>
      <c r="B122" t="s">
        <v>170</v>
      </c>
    </row>
    <row r="123" spans="1:2">
      <c r="A123">
        <v>6</v>
      </c>
      <c r="B123" t="s">
        <v>171</v>
      </c>
    </row>
    <row r="124" spans="1:2">
      <c r="A124">
        <v>5</v>
      </c>
      <c r="B124" t="s">
        <v>172</v>
      </c>
    </row>
    <row r="125" spans="1:2">
      <c r="A125">
        <v>4</v>
      </c>
      <c r="B125" t="s">
        <v>173</v>
      </c>
    </row>
    <row r="126" spans="1:2">
      <c r="A126">
        <v>3</v>
      </c>
      <c r="B126" t="s">
        <v>174</v>
      </c>
    </row>
    <row r="127" spans="1:2">
      <c r="A127">
        <v>2</v>
      </c>
      <c r="B127" t="s">
        <v>175</v>
      </c>
    </row>
    <row r="128" spans="1:2">
      <c r="A128">
        <v>1</v>
      </c>
      <c r="B128" t="s">
        <v>176</v>
      </c>
    </row>
    <row r="129" spans="1:2">
      <c r="A129">
        <v>0</v>
      </c>
      <c r="B129" t="s">
        <v>177</v>
      </c>
    </row>
  </sheetData>
  <phoneticPr fontId="3"/>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39146A-035F-A241-935A-F266311D9F53}">
  <dimension ref="D12:AL49"/>
  <sheetViews>
    <sheetView topLeftCell="C13" workbookViewId="0">
      <selection activeCell="L43" sqref="L43"/>
    </sheetView>
  </sheetViews>
  <sheetFormatPr baseColWidth="10" defaultRowHeight="20"/>
  <cols>
    <col min="3" max="3" width="34.28515625" bestFit="1" customWidth="1"/>
    <col min="7" max="7" width="5.7109375" customWidth="1"/>
    <col min="8" max="8" width="10.7109375" customWidth="1"/>
    <col min="10" max="10" width="3.28515625" customWidth="1"/>
    <col min="11" max="11" width="1.28515625" customWidth="1"/>
    <col min="13" max="13" width="5.28515625" customWidth="1"/>
    <col min="14" max="14" width="2.7109375" customWidth="1"/>
    <col min="15" max="15" width="4.5703125" customWidth="1"/>
    <col min="24" max="24" width="5.5703125" customWidth="1"/>
    <col min="25" max="25" width="3.140625" customWidth="1"/>
    <col min="26" max="26" width="5.28515625" customWidth="1"/>
    <col min="28" max="28" width="1.28515625" customWidth="1"/>
    <col min="29" max="29" width="3.5703125" customWidth="1"/>
    <col min="32" max="32" width="29" bestFit="1" customWidth="1"/>
  </cols>
  <sheetData>
    <row r="12" spans="8:32" ht="31" customHeight="1"/>
    <row r="13" spans="8:32" ht="124" customHeight="1"/>
    <row r="16" spans="8:32">
      <c r="H16" t="s">
        <v>388</v>
      </c>
      <c r="I16" t="s">
        <v>389</v>
      </c>
      <c r="J16" s="7"/>
      <c r="AC16" s="7"/>
      <c r="AF16" t="s">
        <v>31</v>
      </c>
    </row>
    <row r="17" spans="4:38">
      <c r="J17" s="26"/>
      <c r="AC17" s="1"/>
      <c r="AF17" t="s">
        <v>32</v>
      </c>
    </row>
    <row r="18" spans="4:38">
      <c r="J18" s="26"/>
      <c r="L18" s="3"/>
      <c r="M18" s="3"/>
      <c r="N18" s="3"/>
      <c r="O18" s="3"/>
      <c r="P18" s="3" t="s">
        <v>3</v>
      </c>
      <c r="Q18" s="3" t="s">
        <v>381</v>
      </c>
      <c r="R18" s="3" t="s">
        <v>380</v>
      </c>
      <c r="S18" s="3"/>
      <c r="T18" s="3"/>
      <c r="U18" s="3"/>
      <c r="V18" s="3"/>
      <c r="W18" s="3"/>
      <c r="X18" s="3"/>
      <c r="Y18" s="3"/>
      <c r="Z18" s="3"/>
      <c r="AA18" s="3"/>
      <c r="AC18" s="1"/>
    </row>
    <row r="19" spans="4:38">
      <c r="J19" s="26"/>
      <c r="L19" s="91"/>
      <c r="M19" s="91"/>
      <c r="N19" s="91"/>
      <c r="O19" s="91"/>
      <c r="P19" s="91"/>
      <c r="Q19" s="91"/>
      <c r="R19" s="91" t="s">
        <v>4</v>
      </c>
      <c r="S19" s="91"/>
      <c r="T19" s="91" t="s">
        <v>6</v>
      </c>
      <c r="U19" s="91"/>
      <c r="V19" s="91" t="s">
        <v>9</v>
      </c>
      <c r="W19" s="91"/>
      <c r="X19" s="91"/>
      <c r="Y19" s="91"/>
      <c r="Z19" s="91"/>
      <c r="AA19" s="91"/>
      <c r="AC19" s="1"/>
    </row>
    <row r="20" spans="4:38">
      <c r="J20" s="26"/>
      <c r="L20" s="92"/>
      <c r="M20" s="92"/>
      <c r="N20" s="92"/>
      <c r="O20" s="92"/>
      <c r="P20" s="92"/>
      <c r="Q20" s="92"/>
      <c r="R20" s="92"/>
      <c r="S20" s="92"/>
      <c r="T20" s="92"/>
      <c r="U20" s="92" t="s">
        <v>380</v>
      </c>
      <c r="V20" s="3"/>
      <c r="W20" s="92"/>
      <c r="X20" s="92"/>
      <c r="Y20" s="92"/>
      <c r="Z20" s="92"/>
      <c r="AA20" s="92"/>
      <c r="AC20" s="1"/>
      <c r="AF20" t="s">
        <v>33</v>
      </c>
    </row>
    <row r="21" spans="4:38" ht="16" customHeight="1">
      <c r="J21" s="26"/>
      <c r="L21" s="91"/>
      <c r="M21" s="91"/>
      <c r="N21" s="91"/>
      <c r="O21" s="91"/>
      <c r="P21" s="91"/>
      <c r="Q21" s="91" t="s">
        <v>5</v>
      </c>
      <c r="R21" s="91"/>
      <c r="S21" s="91"/>
      <c r="T21" s="91"/>
      <c r="U21" s="91"/>
      <c r="V21" s="91" t="s">
        <v>9</v>
      </c>
      <c r="W21" s="91"/>
      <c r="X21" s="91"/>
      <c r="Y21" s="91"/>
      <c r="Z21" s="91"/>
      <c r="AA21" s="91"/>
      <c r="AC21" s="1"/>
    </row>
    <row r="22" spans="4:38" ht="16" customHeight="1">
      <c r="J22" s="26">
        <v>3</v>
      </c>
      <c r="L22" s="88"/>
      <c r="M22" s="89"/>
      <c r="N22" s="89"/>
      <c r="O22" s="89"/>
      <c r="P22" s="89"/>
      <c r="Q22" s="89"/>
      <c r="R22" s="89" t="s">
        <v>378</v>
      </c>
      <c r="S22" s="89" t="s">
        <v>379</v>
      </c>
      <c r="T22" s="89"/>
      <c r="U22" s="89"/>
      <c r="V22" s="89"/>
      <c r="W22" s="89"/>
      <c r="X22" s="89"/>
      <c r="Y22" s="89"/>
      <c r="Z22" s="89"/>
      <c r="AA22" s="90"/>
      <c r="AC22" s="1"/>
    </row>
    <row r="23" spans="4:38" ht="16" customHeight="1">
      <c r="J23" s="26" t="s">
        <v>382</v>
      </c>
      <c r="L23" s="86"/>
      <c r="M23" s="86"/>
      <c r="N23" s="86"/>
      <c r="O23" s="86"/>
      <c r="P23" s="86"/>
      <c r="Q23" s="86"/>
      <c r="R23" s="86"/>
      <c r="S23" s="87" t="s">
        <v>377</v>
      </c>
      <c r="T23" s="86"/>
      <c r="U23" s="86"/>
      <c r="V23" s="86"/>
      <c r="W23" s="86"/>
      <c r="X23" s="86"/>
      <c r="Y23" s="86"/>
      <c r="Z23" s="86"/>
      <c r="AA23" s="86"/>
      <c r="AC23" s="1"/>
    </row>
    <row r="24" spans="4:38" ht="38" customHeight="1">
      <c r="J24" s="26" t="s">
        <v>382</v>
      </c>
      <c r="M24" s="12"/>
      <c r="N24" s="27"/>
      <c r="O24" s="12"/>
      <c r="P24" t="s">
        <v>30</v>
      </c>
      <c r="Q24" s="8" t="s">
        <v>13</v>
      </c>
      <c r="V24" s="9"/>
      <c r="X24" s="12"/>
      <c r="Y24" s="27"/>
      <c r="Z24" s="12"/>
      <c r="AC24" s="1"/>
      <c r="AF24" t="s">
        <v>35</v>
      </c>
    </row>
    <row r="25" spans="4:38">
      <c r="J25" s="26" t="s">
        <v>383</v>
      </c>
      <c r="M25" s="2"/>
      <c r="N25" s="27"/>
      <c r="O25" s="2"/>
      <c r="Q25" s="6" t="s">
        <v>12</v>
      </c>
      <c r="R25" s="6"/>
      <c r="S25" s="6"/>
      <c r="T25" s="6"/>
      <c r="U25" s="6"/>
      <c r="V25" s="10"/>
      <c r="X25" s="2"/>
      <c r="Y25" s="27"/>
      <c r="Z25" s="2"/>
      <c r="AC25" s="1"/>
      <c r="AF25" t="s">
        <v>28</v>
      </c>
    </row>
    <row r="26" spans="4:38">
      <c r="J26" s="26" t="s">
        <v>14</v>
      </c>
      <c r="M26" s="25" t="s">
        <v>7</v>
      </c>
      <c r="N26" s="27"/>
      <c r="O26" s="2"/>
      <c r="S26" s="5" t="s">
        <v>0</v>
      </c>
      <c r="T26" s="5" t="s">
        <v>25</v>
      </c>
      <c r="V26" s="22" t="s">
        <v>26</v>
      </c>
      <c r="X26" s="25" t="s">
        <v>7</v>
      </c>
      <c r="Y26" s="27"/>
      <c r="Z26" s="2"/>
      <c r="AC26" s="1"/>
      <c r="AF26" t="s">
        <v>37</v>
      </c>
    </row>
    <row r="27" spans="4:38">
      <c r="J27" s="26" t="s">
        <v>384</v>
      </c>
      <c r="M27" s="2"/>
      <c r="N27" s="28"/>
      <c r="O27" s="30" t="s">
        <v>27</v>
      </c>
      <c r="P27" t="s">
        <v>29</v>
      </c>
      <c r="V27" s="11"/>
      <c r="X27" s="2"/>
      <c r="Y27" s="28"/>
      <c r="Z27" s="2"/>
      <c r="AC27" s="1"/>
    </row>
    <row r="28" spans="4:38">
      <c r="J28" s="26" t="s">
        <v>385</v>
      </c>
      <c r="M28" s="2"/>
      <c r="N28" s="28"/>
      <c r="O28" s="2"/>
      <c r="V28" s="11"/>
      <c r="X28" s="2"/>
      <c r="Y28" s="28"/>
      <c r="Z28" s="2"/>
      <c r="AC28" s="1"/>
      <c r="AF28" t="s">
        <v>10</v>
      </c>
      <c r="AL28">
        <v>8</v>
      </c>
    </row>
    <row r="29" spans="4:38" ht="39" customHeight="1" thickBot="1">
      <c r="J29" s="26" t="s">
        <v>386</v>
      </c>
      <c r="K29" s="3"/>
      <c r="L29" s="3"/>
      <c r="M29" s="76"/>
      <c r="N29" s="77"/>
      <c r="O29" s="76"/>
      <c r="P29" s="3"/>
      <c r="Q29" s="3"/>
      <c r="R29" s="3"/>
      <c r="S29" s="3"/>
      <c r="T29" s="3"/>
      <c r="U29" s="3"/>
      <c r="V29" s="3" t="s">
        <v>8</v>
      </c>
      <c r="W29" s="3"/>
      <c r="X29" s="76"/>
      <c r="Y29" s="77"/>
      <c r="Z29" s="76"/>
      <c r="AA29" s="3"/>
      <c r="AB29" s="3"/>
      <c r="AC29" s="1"/>
      <c r="AF29" t="s">
        <v>36</v>
      </c>
      <c r="AL29">
        <v>6</v>
      </c>
    </row>
    <row r="30" spans="4:38" ht="21" thickTop="1">
      <c r="D30" s="26" t="s">
        <v>15</v>
      </c>
      <c r="E30" s="29" t="s">
        <v>16</v>
      </c>
      <c r="F30" s="29" t="s">
        <v>17</v>
      </c>
      <c r="J30" s="26" t="s">
        <v>387</v>
      </c>
      <c r="K30" s="3"/>
      <c r="L30" s="3"/>
      <c r="M30" s="3"/>
      <c r="N30" s="3"/>
      <c r="O30" s="3"/>
      <c r="P30" s="3"/>
      <c r="V30" s="11"/>
      <c r="AC30" s="1"/>
      <c r="AF30" t="s">
        <v>34</v>
      </c>
      <c r="AL30">
        <f>AL28*AL29</f>
        <v>48</v>
      </c>
    </row>
    <row r="31" spans="4:38">
      <c r="D31" s="29" t="s">
        <v>18</v>
      </c>
      <c r="E31" s="29" t="s">
        <v>19</v>
      </c>
      <c r="F31" s="29"/>
      <c r="J31" s="26"/>
      <c r="K31" s="3"/>
      <c r="L31" s="3"/>
      <c r="M31" s="3"/>
      <c r="N31" s="3"/>
      <c r="O31" s="3"/>
      <c r="P31" s="3"/>
      <c r="V31" s="11"/>
      <c r="Y31" s="13"/>
      <c r="Z31" s="14"/>
      <c r="AA31" s="14"/>
      <c r="AB31" s="14"/>
      <c r="AC31" s="15"/>
    </row>
    <row r="32" spans="4:38">
      <c r="D32" s="29"/>
      <c r="E32" s="29"/>
      <c r="F32" s="29"/>
      <c r="G32" s="2"/>
      <c r="H32" s="2"/>
      <c r="I32" s="2"/>
      <c r="J32" s="26"/>
      <c r="K32" s="2"/>
      <c r="L32" s="2"/>
      <c r="M32" s="2"/>
      <c r="N32" s="2"/>
      <c r="O32" s="2"/>
      <c r="P32" s="3"/>
      <c r="V32" s="11"/>
      <c r="W32" s="18"/>
      <c r="X32" s="21"/>
      <c r="Y32" s="16"/>
      <c r="AA32" t="s">
        <v>20</v>
      </c>
      <c r="AC32" s="17"/>
      <c r="AF32" t="s">
        <v>20</v>
      </c>
    </row>
    <row r="33" spans="4:37">
      <c r="D33" s="29"/>
      <c r="E33" s="29"/>
      <c r="F33" s="29"/>
      <c r="J33" s="26"/>
      <c r="K33" s="3"/>
      <c r="L33" s="3"/>
      <c r="M33" s="12" t="s">
        <v>11</v>
      </c>
      <c r="N33" s="4"/>
      <c r="O33" s="12"/>
      <c r="P33" s="3"/>
      <c r="Y33" s="16"/>
      <c r="AA33" t="s">
        <v>21</v>
      </c>
      <c r="AC33" s="17"/>
      <c r="AI33">
        <f>48*2</f>
        <v>96</v>
      </c>
    </row>
    <row r="34" spans="4:37">
      <c r="D34" s="29"/>
      <c r="E34" s="29"/>
      <c r="F34" s="29"/>
      <c r="J34" s="26"/>
      <c r="K34" s="3"/>
      <c r="L34" s="3"/>
      <c r="M34" s="12"/>
      <c r="N34" s="4"/>
      <c r="O34" s="12"/>
      <c r="P34" s="3"/>
      <c r="S34" s="19"/>
      <c r="T34" s="19"/>
      <c r="U34" s="19"/>
      <c r="Y34" s="18"/>
      <c r="Z34" s="19"/>
      <c r="AA34" s="19"/>
      <c r="AB34" s="19"/>
      <c r="AC34" s="20"/>
    </row>
    <row r="35" spans="4:37">
      <c r="J35" s="26"/>
      <c r="N35" s="4"/>
      <c r="R35" s="11"/>
      <c r="U35" s="23"/>
      <c r="V35" s="18"/>
      <c r="W35" s="19"/>
      <c r="AC35" s="1"/>
      <c r="AF35" t="s">
        <v>258</v>
      </c>
      <c r="AG35" t="s">
        <v>244</v>
      </c>
      <c r="AH35" t="s">
        <v>259</v>
      </c>
      <c r="AI35">
        <f>30*96</f>
        <v>2880</v>
      </c>
      <c r="AJ35" t="s">
        <v>260</v>
      </c>
      <c r="AK35" t="s">
        <v>261</v>
      </c>
    </row>
    <row r="36" spans="4:37">
      <c r="J36" s="26"/>
      <c r="N36" s="4"/>
      <c r="R36" s="5" t="s">
        <v>1</v>
      </c>
      <c r="T36" s="5" t="s">
        <v>2</v>
      </c>
      <c r="U36" s="19"/>
      <c r="V36" s="19"/>
      <c r="W36" s="24"/>
      <c r="X36" s="21"/>
      <c r="Y36" s="13"/>
      <c r="Z36" s="14"/>
      <c r="AA36" s="14" t="s">
        <v>22</v>
      </c>
      <c r="AB36" s="23"/>
      <c r="AC36" s="1"/>
    </row>
    <row r="37" spans="4:37">
      <c r="J37" s="26"/>
      <c r="L37" s="26" t="s">
        <v>10</v>
      </c>
      <c r="M37" s="1"/>
      <c r="N37" s="1"/>
      <c r="O37" s="1"/>
      <c r="P37" s="1"/>
      <c r="R37" s="5" t="s">
        <v>25</v>
      </c>
      <c r="T37" s="5" t="s">
        <v>25</v>
      </c>
      <c r="Y37" s="18"/>
      <c r="Z37" s="19" t="s">
        <v>23</v>
      </c>
      <c r="AA37" s="19" t="s">
        <v>24</v>
      </c>
      <c r="AB37" s="21"/>
      <c r="AC37" s="1"/>
    </row>
    <row r="38" spans="4:37">
      <c r="J38" s="26"/>
      <c r="L38" s="1"/>
      <c r="M38" s="1"/>
      <c r="N38" s="1"/>
      <c r="O38" s="1"/>
      <c r="P38" s="1"/>
      <c r="R38" s="5"/>
      <c r="T38" s="5"/>
      <c r="AC38" s="1"/>
    </row>
    <row r="43" spans="4:37">
      <c r="P43" t="s">
        <v>38</v>
      </c>
      <c r="Q43">
        <v>30.48</v>
      </c>
    </row>
    <row r="45" spans="4:37">
      <c r="P45">
        <v>300</v>
      </c>
      <c r="W45">
        <v>8</v>
      </c>
      <c r="X45">
        <v>1</v>
      </c>
    </row>
    <row r="46" spans="4:37">
      <c r="P46">
        <f>P45/2</f>
        <v>150</v>
      </c>
      <c r="W46">
        <v>8</v>
      </c>
      <c r="X46">
        <v>1</v>
      </c>
    </row>
    <row r="47" spans="4:37">
      <c r="P47">
        <v>8</v>
      </c>
      <c r="Q47">
        <v>3</v>
      </c>
      <c r="R47">
        <f>P47*Q47</f>
        <v>24</v>
      </c>
      <c r="W47">
        <v>8</v>
      </c>
      <c r="X47">
        <v>1</v>
      </c>
    </row>
    <row r="48" spans="4:37">
      <c r="P48">
        <f>P46/R47</f>
        <v>6.25</v>
      </c>
    </row>
    <row r="49" spans="24:24">
      <c r="X49">
        <v>27</v>
      </c>
    </row>
  </sheetData>
  <phoneticPr fontId="3"/>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43EA7-867E-5145-9E52-53F8F79ADE70}">
  <sheetPr>
    <pageSetUpPr fitToPage="1"/>
  </sheetPr>
  <dimension ref="F15:BU69"/>
  <sheetViews>
    <sheetView tabSelected="1" topLeftCell="M10" zoomScale="61" zoomScaleNormal="61" workbookViewId="0">
      <selection activeCell="AK72" sqref="AK72"/>
    </sheetView>
  </sheetViews>
  <sheetFormatPr baseColWidth="10" defaultColWidth="5.28515625" defaultRowHeight="20"/>
  <cols>
    <col min="1" max="1" width="5.28515625" style="32" customWidth="1"/>
    <col min="2" max="2" width="9.28515625" style="32" bestFit="1" customWidth="1"/>
    <col min="3" max="3" width="6.42578125" style="32" bestFit="1" customWidth="1"/>
    <col min="4" max="4" width="4" style="32" bestFit="1" customWidth="1"/>
    <col min="5" max="5" width="9.28515625" style="32" bestFit="1" customWidth="1"/>
    <col min="6" max="6" width="8.5703125" style="32" bestFit="1" customWidth="1"/>
    <col min="7" max="7" width="5.85546875" style="32" bestFit="1" customWidth="1"/>
    <col min="8" max="8" width="3.7109375" style="32" bestFit="1" customWidth="1"/>
    <col min="9" max="9" width="13.7109375" style="32" bestFit="1" customWidth="1"/>
    <col min="10" max="10" width="8.5703125" style="32" bestFit="1" customWidth="1"/>
    <col min="11" max="11" width="11.5703125" style="32" bestFit="1" customWidth="1"/>
    <col min="12" max="12" width="13.7109375" style="32" bestFit="1" customWidth="1"/>
    <col min="13" max="13" width="6.140625" style="32" bestFit="1" customWidth="1"/>
    <col min="14" max="14" width="8.5703125" style="32" bestFit="1" customWidth="1"/>
    <col min="15" max="15" width="5" style="32" bestFit="1" customWidth="1"/>
    <col min="16" max="16" width="3.7109375" style="32" bestFit="1" customWidth="1"/>
    <col min="17" max="17" width="13.7109375" style="32" bestFit="1" customWidth="1"/>
    <col min="18" max="19" width="3.7109375" style="32" bestFit="1" customWidth="1"/>
    <col min="20" max="20" width="8.5703125" style="32" bestFit="1" customWidth="1"/>
    <col min="21" max="21" width="5.85546875" style="32" bestFit="1" customWidth="1"/>
    <col min="22" max="22" width="3.7109375" style="32" bestFit="1" customWidth="1"/>
    <col min="23" max="23" width="13.7109375" style="32" bestFit="1" customWidth="1"/>
    <col min="24" max="24" width="8.5703125" style="32" bestFit="1" customWidth="1"/>
    <col min="25" max="25" width="11.5703125" style="32" bestFit="1" customWidth="1"/>
    <col min="26" max="26" width="13.7109375" style="32" bestFit="1" customWidth="1"/>
    <col min="27" max="27" width="6.140625" style="32" bestFit="1" customWidth="1"/>
    <col min="28" max="28" width="8.5703125" style="32" bestFit="1" customWidth="1"/>
    <col min="29" max="29" width="5" style="32" bestFit="1" customWidth="1"/>
    <col min="30" max="30" width="3.7109375" style="32" bestFit="1" customWidth="1"/>
    <col min="31" max="31" width="13.7109375" style="32" bestFit="1" customWidth="1"/>
    <col min="32" max="33" width="5.28515625" style="32"/>
    <col min="34" max="34" width="5" style="32" bestFit="1" customWidth="1"/>
    <col min="35" max="35" width="3.7109375" style="32" bestFit="1" customWidth="1"/>
    <col min="36" max="36" width="12" style="32" bestFit="1" customWidth="1"/>
    <col min="37" max="37" width="8.5703125" style="32" bestFit="1" customWidth="1"/>
    <col min="38" max="38" width="13.7109375" style="32" bestFit="1" customWidth="1"/>
    <col min="39" max="39" width="45.42578125" style="32" bestFit="1" customWidth="1"/>
    <col min="40" max="40" width="45.42578125" style="32" customWidth="1"/>
    <col min="41" max="41" width="11.5703125" style="32" bestFit="1" customWidth="1"/>
    <col min="42" max="42" width="5.28515625" style="32"/>
    <col min="43" max="43" width="10.28515625" style="32" bestFit="1" customWidth="1"/>
    <col min="44" max="44" width="11.5703125" style="32" bestFit="1" customWidth="1"/>
    <col min="45" max="45" width="8.5703125" style="32" bestFit="1" customWidth="1"/>
    <col min="46" max="46" width="13.7109375" style="32" bestFit="1" customWidth="1"/>
    <col min="47" max="47" width="45.42578125" style="32" bestFit="1" customWidth="1"/>
    <col min="48" max="48" width="13.85546875" style="32" bestFit="1" customWidth="1"/>
    <col min="49" max="49" width="34.28515625" style="32" bestFit="1" customWidth="1"/>
    <col min="50" max="53" width="3.7109375" style="32" bestFit="1" customWidth="1"/>
    <col min="54" max="55" width="3.42578125" style="32" bestFit="1" customWidth="1"/>
    <col min="56" max="59" width="3.7109375" style="32" bestFit="1" customWidth="1"/>
    <col min="60" max="61" width="3.42578125" style="32" bestFit="1" customWidth="1"/>
    <col min="62" max="65" width="3.7109375" style="32" bestFit="1" customWidth="1"/>
    <col min="66" max="67" width="3.42578125" style="32" bestFit="1" customWidth="1"/>
    <col min="68" max="71" width="3.7109375" style="32" bestFit="1" customWidth="1"/>
    <col min="72" max="73" width="3.42578125" style="32" bestFit="1" customWidth="1"/>
    <col min="74" max="16384" width="5.28515625" style="32"/>
  </cols>
  <sheetData>
    <row r="15" spans="36:48">
      <c r="AK15" s="32" t="s">
        <v>348</v>
      </c>
      <c r="AS15" s="32" t="s">
        <v>348</v>
      </c>
      <c r="AV15" s="32" t="s">
        <v>393</v>
      </c>
    </row>
    <row r="16" spans="36:48" ht="21" thickBot="1">
      <c r="AJ16" s="32" t="s">
        <v>346</v>
      </c>
      <c r="AK16" s="32">
        <v>49</v>
      </c>
      <c r="AM16" s="32" t="s">
        <v>466</v>
      </c>
      <c r="AQ16" s="32" t="s">
        <v>347</v>
      </c>
      <c r="AR16" s="32" t="s">
        <v>448</v>
      </c>
      <c r="AU16" s="32" t="s">
        <v>466</v>
      </c>
    </row>
    <row r="17" spans="6:49" ht="21" thickTop="1">
      <c r="F17" s="114" t="s">
        <v>39</v>
      </c>
      <c r="G17" s="115" t="s">
        <v>132</v>
      </c>
      <c r="H17" s="115">
        <v>67</v>
      </c>
      <c r="I17" s="117" t="s">
        <v>415</v>
      </c>
      <c r="J17" s="116" t="s">
        <v>178</v>
      </c>
      <c r="K17" s="115"/>
      <c r="L17" s="117" t="s">
        <v>447</v>
      </c>
      <c r="M17" s="116" t="s">
        <v>64</v>
      </c>
      <c r="N17" s="115" t="s">
        <v>39</v>
      </c>
      <c r="O17" s="146" t="s">
        <v>128</v>
      </c>
      <c r="P17" s="146">
        <v>71</v>
      </c>
      <c r="Q17" s="146" t="s">
        <v>411</v>
      </c>
      <c r="R17" s="147">
        <v>24</v>
      </c>
      <c r="S17" s="114">
        <v>24</v>
      </c>
      <c r="T17" s="115" t="s">
        <v>39</v>
      </c>
      <c r="U17" s="115" t="s">
        <v>132</v>
      </c>
      <c r="V17" s="115">
        <v>67</v>
      </c>
      <c r="W17" s="115" t="s">
        <v>415</v>
      </c>
      <c r="X17" s="116" t="s">
        <v>178</v>
      </c>
      <c r="Y17" s="115"/>
      <c r="Z17" s="117" t="s">
        <v>447</v>
      </c>
      <c r="AA17" s="116" t="s">
        <v>64</v>
      </c>
      <c r="AB17" s="115" t="s">
        <v>39</v>
      </c>
      <c r="AC17" s="118" t="s">
        <v>131</v>
      </c>
      <c r="AD17" s="118">
        <v>68</v>
      </c>
      <c r="AE17" s="119" t="s">
        <v>414</v>
      </c>
      <c r="AF17"/>
      <c r="AH17" s="64" t="s">
        <v>128</v>
      </c>
      <c r="AI17" s="65">
        <v>71</v>
      </c>
      <c r="AJ17" s="65" t="s">
        <v>375</v>
      </c>
      <c r="AK17" s="48">
        <v>48</v>
      </c>
      <c r="AL17" s="45" t="s">
        <v>411</v>
      </c>
      <c r="AM17" s="45">
        <v>4</v>
      </c>
      <c r="AN17" s="45">
        <v>47</v>
      </c>
    </row>
    <row r="18" spans="6:49">
      <c r="F18" s="120" t="s">
        <v>39</v>
      </c>
      <c r="G18" s="48" t="s">
        <v>133</v>
      </c>
      <c r="H18" s="48">
        <v>66</v>
      </c>
      <c r="I18" s="102" t="s">
        <v>416</v>
      </c>
      <c r="J18" s="94" t="s">
        <v>178</v>
      </c>
      <c r="K18" s="48"/>
      <c r="L18" s="102" t="s">
        <v>447</v>
      </c>
      <c r="M18" s="94" t="s">
        <v>64</v>
      </c>
      <c r="N18" s="48" t="s">
        <v>39</v>
      </c>
      <c r="O18" s="64" t="s">
        <v>128</v>
      </c>
      <c r="P18" s="64">
        <v>71</v>
      </c>
      <c r="Q18" s="64" t="s">
        <v>411</v>
      </c>
      <c r="R18" s="148">
        <v>23</v>
      </c>
      <c r="S18" s="120">
        <v>23</v>
      </c>
      <c r="T18" s="48" t="s">
        <v>39</v>
      </c>
      <c r="U18" s="48" t="s">
        <v>133</v>
      </c>
      <c r="V18" s="48">
        <v>66</v>
      </c>
      <c r="W18" s="48" t="s">
        <v>416</v>
      </c>
      <c r="X18" s="94" t="s">
        <v>178</v>
      </c>
      <c r="Y18" s="48"/>
      <c r="Z18" s="102" t="s">
        <v>447</v>
      </c>
      <c r="AA18" s="94" t="s">
        <v>64</v>
      </c>
      <c r="AB18" s="48" t="s">
        <v>39</v>
      </c>
      <c r="AC18" s="51" t="s">
        <v>131</v>
      </c>
      <c r="AD18" s="51">
        <v>68</v>
      </c>
      <c r="AE18" s="121" t="s">
        <v>414</v>
      </c>
      <c r="AF18"/>
      <c r="AH18" s="63" t="s">
        <v>129</v>
      </c>
      <c r="AI18" s="62">
        <v>70</v>
      </c>
      <c r="AJ18" s="62" t="s">
        <v>374</v>
      </c>
      <c r="AK18" s="48">
        <v>47</v>
      </c>
      <c r="AL18" s="45" t="s">
        <v>412</v>
      </c>
      <c r="AM18" s="45">
        <v>4</v>
      </c>
      <c r="AN18" s="45">
        <v>46</v>
      </c>
    </row>
    <row r="19" spans="6:49">
      <c r="F19" s="120" t="s">
        <v>39</v>
      </c>
      <c r="G19" s="48" t="s">
        <v>134</v>
      </c>
      <c r="H19" s="48">
        <v>65</v>
      </c>
      <c r="I19" s="102" t="s">
        <v>417</v>
      </c>
      <c r="J19" s="94" t="s">
        <v>178</v>
      </c>
      <c r="K19" s="48"/>
      <c r="L19" s="102" t="s">
        <v>447</v>
      </c>
      <c r="M19" s="94" t="s">
        <v>64</v>
      </c>
      <c r="N19" s="48" t="s">
        <v>39</v>
      </c>
      <c r="O19" s="64" t="s">
        <v>128</v>
      </c>
      <c r="P19" s="64">
        <v>71</v>
      </c>
      <c r="Q19" s="64" t="s">
        <v>411</v>
      </c>
      <c r="R19" s="148">
        <v>22</v>
      </c>
      <c r="S19" s="120">
        <v>22</v>
      </c>
      <c r="T19" s="48" t="s">
        <v>39</v>
      </c>
      <c r="U19" s="48" t="s">
        <v>134</v>
      </c>
      <c r="V19" s="48">
        <v>65</v>
      </c>
      <c r="W19" s="48" t="s">
        <v>417</v>
      </c>
      <c r="X19" s="94" t="s">
        <v>178</v>
      </c>
      <c r="Y19" s="48"/>
      <c r="Z19" s="102" t="s">
        <v>447</v>
      </c>
      <c r="AA19" s="94" t="s">
        <v>64</v>
      </c>
      <c r="AB19" s="48" t="s">
        <v>39</v>
      </c>
      <c r="AC19" s="51" t="s">
        <v>131</v>
      </c>
      <c r="AD19" s="51">
        <v>68</v>
      </c>
      <c r="AE19" s="121" t="s">
        <v>414</v>
      </c>
      <c r="AF19"/>
      <c r="AH19" s="61" t="s">
        <v>130</v>
      </c>
      <c r="AI19" s="61">
        <v>69</v>
      </c>
      <c r="AJ19" s="61" t="s">
        <v>373</v>
      </c>
      <c r="AK19" s="48">
        <v>46</v>
      </c>
      <c r="AL19" s="45" t="s">
        <v>413</v>
      </c>
      <c r="AM19" s="45">
        <v>4</v>
      </c>
      <c r="AN19" s="45">
        <v>45</v>
      </c>
    </row>
    <row r="20" spans="6:49">
      <c r="F20" s="120" t="s">
        <v>39</v>
      </c>
      <c r="G20" s="48" t="s">
        <v>135</v>
      </c>
      <c r="H20" s="48">
        <v>64</v>
      </c>
      <c r="I20" s="102" t="s">
        <v>418</v>
      </c>
      <c r="J20" s="94" t="s">
        <v>178</v>
      </c>
      <c r="K20" s="48" t="s">
        <v>183</v>
      </c>
      <c r="L20" s="102" t="s">
        <v>447</v>
      </c>
      <c r="M20" s="94" t="s">
        <v>64</v>
      </c>
      <c r="N20" s="48" t="s">
        <v>39</v>
      </c>
      <c r="O20" s="64" t="s">
        <v>128</v>
      </c>
      <c r="P20" s="64">
        <v>71</v>
      </c>
      <c r="Q20" s="64" t="s">
        <v>411</v>
      </c>
      <c r="R20" s="148">
        <v>21</v>
      </c>
      <c r="S20" s="120">
        <v>21</v>
      </c>
      <c r="T20" s="48" t="s">
        <v>39</v>
      </c>
      <c r="U20" s="48" t="s">
        <v>135</v>
      </c>
      <c r="V20" s="48">
        <v>64</v>
      </c>
      <c r="W20" s="48" t="s">
        <v>418</v>
      </c>
      <c r="X20" s="94" t="s">
        <v>178</v>
      </c>
      <c r="Y20" s="48" t="s">
        <v>183</v>
      </c>
      <c r="Z20" s="102" t="s">
        <v>447</v>
      </c>
      <c r="AA20" s="94" t="s">
        <v>64</v>
      </c>
      <c r="AB20" s="48" t="s">
        <v>39</v>
      </c>
      <c r="AC20" s="51" t="s">
        <v>131</v>
      </c>
      <c r="AD20" s="51">
        <v>68</v>
      </c>
      <c r="AE20" s="121" t="s">
        <v>414</v>
      </c>
      <c r="AF20"/>
      <c r="AH20" s="51" t="s">
        <v>131</v>
      </c>
      <c r="AI20" s="51">
        <v>68</v>
      </c>
      <c r="AJ20" s="51" t="s">
        <v>372</v>
      </c>
      <c r="AK20" s="48">
        <v>45</v>
      </c>
      <c r="AL20" s="45" t="s">
        <v>414</v>
      </c>
      <c r="AM20" s="45">
        <v>4</v>
      </c>
      <c r="AN20" s="45">
        <v>44</v>
      </c>
      <c r="AW20" s="37" t="s">
        <v>330</v>
      </c>
    </row>
    <row r="21" spans="6:49">
      <c r="F21" s="122" t="s">
        <v>39</v>
      </c>
      <c r="G21" s="47" t="s">
        <v>141</v>
      </c>
      <c r="H21" s="47">
        <v>59</v>
      </c>
      <c r="I21" s="103" t="s">
        <v>423</v>
      </c>
      <c r="J21" s="95" t="s">
        <v>178</v>
      </c>
      <c r="K21" s="47"/>
      <c r="L21" s="103" t="s">
        <v>446</v>
      </c>
      <c r="M21" s="95" t="s">
        <v>64</v>
      </c>
      <c r="N21" s="47" t="s">
        <v>39</v>
      </c>
      <c r="O21" s="64" t="s">
        <v>137</v>
      </c>
      <c r="P21" s="64">
        <v>63</v>
      </c>
      <c r="Q21" s="64" t="s">
        <v>419</v>
      </c>
      <c r="R21" s="149">
        <v>20</v>
      </c>
      <c r="S21" s="122">
        <v>20</v>
      </c>
      <c r="T21" s="47" t="s">
        <v>39</v>
      </c>
      <c r="U21" s="47" t="s">
        <v>141</v>
      </c>
      <c r="V21" s="47">
        <v>59</v>
      </c>
      <c r="W21" s="47" t="s">
        <v>423</v>
      </c>
      <c r="X21" s="95" t="s">
        <v>178</v>
      </c>
      <c r="Y21" s="47"/>
      <c r="Z21" s="103" t="s">
        <v>446</v>
      </c>
      <c r="AA21" s="95" t="s">
        <v>64</v>
      </c>
      <c r="AB21" s="47" t="s">
        <v>39</v>
      </c>
      <c r="AC21" s="51" t="s">
        <v>140</v>
      </c>
      <c r="AD21" s="51">
        <v>60</v>
      </c>
      <c r="AE21" s="121" t="s">
        <v>422</v>
      </c>
      <c r="AF21"/>
      <c r="AH21" s="47" t="s">
        <v>132</v>
      </c>
      <c r="AI21" s="47">
        <v>67</v>
      </c>
      <c r="AJ21" s="47" t="s">
        <v>371</v>
      </c>
      <c r="AK21" s="48">
        <v>44</v>
      </c>
      <c r="AL21" s="45" t="s">
        <v>415</v>
      </c>
      <c r="AM21" s="45">
        <v>4</v>
      </c>
      <c r="AN21" s="45">
        <v>43</v>
      </c>
      <c r="AW21" s="37" t="s">
        <v>331</v>
      </c>
    </row>
    <row r="22" spans="6:49">
      <c r="F22" s="122" t="s">
        <v>39</v>
      </c>
      <c r="G22" s="47" t="s">
        <v>142</v>
      </c>
      <c r="H22" s="47">
        <v>58</v>
      </c>
      <c r="I22" s="103" t="s">
        <v>424</v>
      </c>
      <c r="J22" s="95" t="s">
        <v>178</v>
      </c>
      <c r="K22" s="47"/>
      <c r="L22" s="103" t="s">
        <v>446</v>
      </c>
      <c r="M22" s="95" t="s">
        <v>64</v>
      </c>
      <c r="N22" s="47" t="s">
        <v>39</v>
      </c>
      <c r="O22" s="64" t="s">
        <v>137</v>
      </c>
      <c r="P22" s="64">
        <v>63</v>
      </c>
      <c r="Q22" s="64" t="s">
        <v>419</v>
      </c>
      <c r="R22" s="149">
        <v>19</v>
      </c>
      <c r="S22" s="122">
        <v>19</v>
      </c>
      <c r="T22" s="47" t="s">
        <v>39</v>
      </c>
      <c r="U22" s="47" t="s">
        <v>142</v>
      </c>
      <c r="V22" s="47">
        <v>58</v>
      </c>
      <c r="W22" s="47" t="s">
        <v>424</v>
      </c>
      <c r="X22" s="95" t="s">
        <v>178</v>
      </c>
      <c r="Y22" s="47"/>
      <c r="Z22" s="103" t="s">
        <v>446</v>
      </c>
      <c r="AA22" s="95" t="s">
        <v>64</v>
      </c>
      <c r="AB22" s="47" t="s">
        <v>39</v>
      </c>
      <c r="AC22" s="51" t="s">
        <v>140</v>
      </c>
      <c r="AD22" s="51">
        <v>60</v>
      </c>
      <c r="AE22" s="121" t="s">
        <v>422</v>
      </c>
      <c r="AF22"/>
      <c r="AH22" s="47" t="s">
        <v>133</v>
      </c>
      <c r="AI22" s="47">
        <v>66</v>
      </c>
      <c r="AJ22" s="47" t="s">
        <v>370</v>
      </c>
      <c r="AK22" s="48">
        <v>43</v>
      </c>
      <c r="AL22" s="45" t="s">
        <v>416</v>
      </c>
      <c r="AM22" s="45">
        <v>4</v>
      </c>
      <c r="AN22" s="45">
        <v>42</v>
      </c>
      <c r="AW22" s="37" t="s">
        <v>332</v>
      </c>
    </row>
    <row r="23" spans="6:49">
      <c r="F23" s="122" t="s">
        <v>39</v>
      </c>
      <c r="G23" s="47" t="s">
        <v>143</v>
      </c>
      <c r="H23" s="47">
        <v>57</v>
      </c>
      <c r="I23" s="103" t="s">
        <v>425</v>
      </c>
      <c r="J23" s="95" t="s">
        <v>178</v>
      </c>
      <c r="K23" s="47"/>
      <c r="L23" s="103" t="s">
        <v>446</v>
      </c>
      <c r="M23" s="95" t="s">
        <v>64</v>
      </c>
      <c r="N23" s="47" t="s">
        <v>39</v>
      </c>
      <c r="O23" s="64" t="s">
        <v>137</v>
      </c>
      <c r="P23" s="64">
        <v>63</v>
      </c>
      <c r="Q23" s="64" t="s">
        <v>419</v>
      </c>
      <c r="R23" s="149">
        <v>18</v>
      </c>
      <c r="S23" s="122">
        <v>18</v>
      </c>
      <c r="T23" s="47" t="s">
        <v>39</v>
      </c>
      <c r="U23" s="47" t="s">
        <v>143</v>
      </c>
      <c r="V23" s="47">
        <v>57</v>
      </c>
      <c r="W23" s="47" t="s">
        <v>425</v>
      </c>
      <c r="X23" s="95" t="s">
        <v>178</v>
      </c>
      <c r="Y23" s="47"/>
      <c r="Z23" s="103" t="s">
        <v>446</v>
      </c>
      <c r="AA23" s="95" t="s">
        <v>64</v>
      </c>
      <c r="AB23" s="47" t="s">
        <v>39</v>
      </c>
      <c r="AC23" s="51" t="s">
        <v>140</v>
      </c>
      <c r="AD23" s="51">
        <v>60</v>
      </c>
      <c r="AE23" s="121" t="s">
        <v>422</v>
      </c>
      <c r="AF23"/>
      <c r="AH23" s="47" t="s">
        <v>134</v>
      </c>
      <c r="AI23" s="47">
        <v>65</v>
      </c>
      <c r="AJ23" s="47" t="s">
        <v>369</v>
      </c>
      <c r="AK23" s="48">
        <v>42</v>
      </c>
      <c r="AL23" s="45" t="s">
        <v>417</v>
      </c>
      <c r="AM23" s="45">
        <v>4</v>
      </c>
      <c r="AN23" s="45">
        <v>41</v>
      </c>
      <c r="AW23" s="37"/>
    </row>
    <row r="24" spans="6:49">
      <c r="F24" s="122" t="s">
        <v>39</v>
      </c>
      <c r="G24" s="47" t="s">
        <v>144</v>
      </c>
      <c r="H24" s="47">
        <v>56</v>
      </c>
      <c r="I24" s="103" t="s">
        <v>426</v>
      </c>
      <c r="J24" s="95" t="s">
        <v>178</v>
      </c>
      <c r="K24" s="47" t="s">
        <v>182</v>
      </c>
      <c r="L24" s="103" t="s">
        <v>446</v>
      </c>
      <c r="M24" s="95" t="s">
        <v>64</v>
      </c>
      <c r="N24" s="47" t="s">
        <v>39</v>
      </c>
      <c r="O24" s="64" t="s">
        <v>137</v>
      </c>
      <c r="P24" s="64">
        <v>63</v>
      </c>
      <c r="Q24" s="64" t="s">
        <v>419</v>
      </c>
      <c r="R24" s="149">
        <v>17</v>
      </c>
      <c r="S24" s="122">
        <v>17</v>
      </c>
      <c r="T24" s="47" t="s">
        <v>39</v>
      </c>
      <c r="U24" s="47" t="s">
        <v>144</v>
      </c>
      <c r="V24" s="47">
        <v>56</v>
      </c>
      <c r="W24" s="47" t="s">
        <v>426</v>
      </c>
      <c r="X24" s="95" t="s">
        <v>178</v>
      </c>
      <c r="Y24" s="47" t="s">
        <v>182</v>
      </c>
      <c r="Z24" s="103" t="s">
        <v>446</v>
      </c>
      <c r="AA24" s="95" t="s">
        <v>64</v>
      </c>
      <c r="AB24" s="47" t="s">
        <v>39</v>
      </c>
      <c r="AC24" s="51" t="s">
        <v>140</v>
      </c>
      <c r="AD24" s="51">
        <v>60</v>
      </c>
      <c r="AE24" s="121" t="s">
        <v>422</v>
      </c>
      <c r="AF24"/>
      <c r="AH24" s="47" t="s">
        <v>135</v>
      </c>
      <c r="AI24" s="47">
        <v>64</v>
      </c>
      <c r="AJ24" s="47" t="s">
        <v>368</v>
      </c>
      <c r="AK24" s="48">
        <v>41</v>
      </c>
      <c r="AL24" s="45" t="s">
        <v>418</v>
      </c>
      <c r="AM24" s="45">
        <v>4</v>
      </c>
      <c r="AN24" s="45">
        <v>40</v>
      </c>
      <c r="AO24" s="66" t="s">
        <v>136</v>
      </c>
      <c r="AQ24" s="59" t="s">
        <v>347</v>
      </c>
      <c r="AR24" s="60" t="s">
        <v>183</v>
      </c>
      <c r="AS24" s="32">
        <v>54</v>
      </c>
      <c r="AT24" s="60" t="s">
        <v>447</v>
      </c>
      <c r="AU24" s="48">
        <v>1</v>
      </c>
      <c r="AV24" s="32">
        <v>6</v>
      </c>
    </row>
    <row r="25" spans="6:49">
      <c r="F25" s="123" t="s">
        <v>39</v>
      </c>
      <c r="G25" s="46" t="s">
        <v>69</v>
      </c>
      <c r="H25" s="46">
        <v>51</v>
      </c>
      <c r="I25" s="104" t="s">
        <v>431</v>
      </c>
      <c r="J25" s="96" t="s">
        <v>178</v>
      </c>
      <c r="K25" s="46"/>
      <c r="L25" s="104" t="s">
        <v>445</v>
      </c>
      <c r="M25" s="96" t="s">
        <v>64</v>
      </c>
      <c r="N25" s="46" t="s">
        <v>39</v>
      </c>
      <c r="O25" s="64" t="s">
        <v>146</v>
      </c>
      <c r="P25" s="64">
        <v>55</v>
      </c>
      <c r="Q25" s="64" t="s">
        <v>427</v>
      </c>
      <c r="R25" s="150">
        <v>16</v>
      </c>
      <c r="S25" s="123">
        <v>16</v>
      </c>
      <c r="T25" s="46" t="s">
        <v>39</v>
      </c>
      <c r="U25" s="46" t="s">
        <v>69</v>
      </c>
      <c r="V25" s="46">
        <v>51</v>
      </c>
      <c r="W25" s="46" t="s">
        <v>431</v>
      </c>
      <c r="X25" s="96" t="s">
        <v>178</v>
      </c>
      <c r="Y25" s="46"/>
      <c r="Z25" s="104" t="s">
        <v>445</v>
      </c>
      <c r="AA25" s="96" t="s">
        <v>64</v>
      </c>
      <c r="AB25" s="46" t="s">
        <v>39</v>
      </c>
      <c r="AC25" s="51" t="s">
        <v>149</v>
      </c>
      <c r="AD25" s="51">
        <v>52</v>
      </c>
      <c r="AE25" s="121" t="s">
        <v>430</v>
      </c>
      <c r="AF25"/>
      <c r="AH25" s="64" t="s">
        <v>137</v>
      </c>
      <c r="AI25" s="65">
        <v>63</v>
      </c>
      <c r="AJ25" s="65" t="s">
        <v>375</v>
      </c>
      <c r="AK25" s="47">
        <v>40</v>
      </c>
      <c r="AL25" s="45" t="s">
        <v>419</v>
      </c>
      <c r="AM25" s="45">
        <v>4</v>
      </c>
      <c r="AN25" s="45">
        <v>39</v>
      </c>
    </row>
    <row r="26" spans="6:49">
      <c r="F26" s="123" t="s">
        <v>39</v>
      </c>
      <c r="G26" s="46" t="s">
        <v>68</v>
      </c>
      <c r="H26" s="46">
        <v>50</v>
      </c>
      <c r="I26" s="104" t="s">
        <v>432</v>
      </c>
      <c r="J26" s="96" t="s">
        <v>178</v>
      </c>
      <c r="K26" s="46"/>
      <c r="L26" s="104" t="s">
        <v>445</v>
      </c>
      <c r="M26" s="96" t="s">
        <v>64</v>
      </c>
      <c r="N26" s="46" t="s">
        <v>39</v>
      </c>
      <c r="O26" s="64" t="s">
        <v>146</v>
      </c>
      <c r="P26" s="64">
        <v>55</v>
      </c>
      <c r="Q26" s="64" t="s">
        <v>427</v>
      </c>
      <c r="R26" s="150">
        <v>15</v>
      </c>
      <c r="S26" s="123">
        <v>15</v>
      </c>
      <c r="T26" s="46" t="s">
        <v>39</v>
      </c>
      <c r="U26" s="46" t="s">
        <v>68</v>
      </c>
      <c r="V26" s="46">
        <v>50</v>
      </c>
      <c r="W26" s="46" t="s">
        <v>432</v>
      </c>
      <c r="X26" s="96" t="s">
        <v>178</v>
      </c>
      <c r="Y26" s="46"/>
      <c r="Z26" s="104" t="s">
        <v>445</v>
      </c>
      <c r="AA26" s="96" t="s">
        <v>64</v>
      </c>
      <c r="AB26" s="46" t="s">
        <v>39</v>
      </c>
      <c r="AC26" s="51" t="s">
        <v>149</v>
      </c>
      <c r="AD26" s="51">
        <v>52</v>
      </c>
      <c r="AE26" s="121" t="s">
        <v>430</v>
      </c>
      <c r="AF26"/>
      <c r="AH26" s="62" t="s">
        <v>138</v>
      </c>
      <c r="AI26" s="62">
        <v>62</v>
      </c>
      <c r="AJ26" s="62" t="s">
        <v>374</v>
      </c>
      <c r="AK26" s="47">
        <v>39</v>
      </c>
      <c r="AL26" s="45" t="s">
        <v>420</v>
      </c>
      <c r="AM26" s="45">
        <v>4</v>
      </c>
      <c r="AN26" s="45">
        <v>38</v>
      </c>
    </row>
    <row r="27" spans="6:49">
      <c r="F27" s="123" t="s">
        <v>39</v>
      </c>
      <c r="G27" s="46" t="s">
        <v>67</v>
      </c>
      <c r="H27" s="46">
        <v>49</v>
      </c>
      <c r="I27" s="104" t="s">
        <v>433</v>
      </c>
      <c r="J27" s="96" t="s">
        <v>178</v>
      </c>
      <c r="K27" s="46"/>
      <c r="L27" s="104" t="s">
        <v>445</v>
      </c>
      <c r="M27" s="96" t="s">
        <v>64</v>
      </c>
      <c r="N27" s="46" t="s">
        <v>39</v>
      </c>
      <c r="O27" s="64" t="s">
        <v>146</v>
      </c>
      <c r="P27" s="64">
        <v>55</v>
      </c>
      <c r="Q27" s="64" t="s">
        <v>427</v>
      </c>
      <c r="R27" s="150">
        <v>14</v>
      </c>
      <c r="S27" s="123">
        <v>14</v>
      </c>
      <c r="T27" s="46" t="s">
        <v>39</v>
      </c>
      <c r="U27" s="46" t="s">
        <v>67</v>
      </c>
      <c r="V27" s="46">
        <v>49</v>
      </c>
      <c r="W27" s="46" t="s">
        <v>433</v>
      </c>
      <c r="X27" s="96" t="s">
        <v>178</v>
      </c>
      <c r="Y27" s="46"/>
      <c r="Z27" s="104" t="s">
        <v>445</v>
      </c>
      <c r="AA27" s="96" t="s">
        <v>64</v>
      </c>
      <c r="AB27" s="46" t="s">
        <v>39</v>
      </c>
      <c r="AC27" s="51" t="s">
        <v>149</v>
      </c>
      <c r="AD27" s="51">
        <v>52</v>
      </c>
      <c r="AE27" s="121" t="s">
        <v>430</v>
      </c>
      <c r="AF27"/>
      <c r="AH27" s="61" t="s">
        <v>139</v>
      </c>
      <c r="AI27" s="61">
        <v>61</v>
      </c>
      <c r="AJ27" s="61" t="s">
        <v>373</v>
      </c>
      <c r="AK27" s="47">
        <v>38</v>
      </c>
      <c r="AL27" s="45" t="s">
        <v>421</v>
      </c>
      <c r="AM27" s="45">
        <v>4</v>
      </c>
      <c r="AN27" s="45">
        <v>37</v>
      </c>
    </row>
    <row r="28" spans="6:49">
      <c r="F28" s="123" t="s">
        <v>39</v>
      </c>
      <c r="G28" s="46" t="s">
        <v>65</v>
      </c>
      <c r="H28" s="46">
        <v>48</v>
      </c>
      <c r="I28" s="104" t="s">
        <v>434</v>
      </c>
      <c r="J28" s="96" t="s">
        <v>178</v>
      </c>
      <c r="K28" s="46" t="s">
        <v>181</v>
      </c>
      <c r="L28" s="104" t="s">
        <v>445</v>
      </c>
      <c r="M28" s="96" t="s">
        <v>64</v>
      </c>
      <c r="N28" s="46" t="s">
        <v>39</v>
      </c>
      <c r="O28" s="64" t="s">
        <v>146</v>
      </c>
      <c r="P28" s="64">
        <v>55</v>
      </c>
      <c r="Q28" s="64" t="s">
        <v>427</v>
      </c>
      <c r="R28" s="150">
        <v>13</v>
      </c>
      <c r="S28" s="123">
        <v>13</v>
      </c>
      <c r="T28" s="46" t="s">
        <v>39</v>
      </c>
      <c r="U28" s="46" t="s">
        <v>65</v>
      </c>
      <c r="V28" s="46">
        <v>48</v>
      </c>
      <c r="W28" s="46" t="s">
        <v>434</v>
      </c>
      <c r="X28" s="96" t="s">
        <v>178</v>
      </c>
      <c r="Y28" s="46" t="s">
        <v>181</v>
      </c>
      <c r="Z28" s="104" t="s">
        <v>445</v>
      </c>
      <c r="AA28" s="96" t="s">
        <v>64</v>
      </c>
      <c r="AB28" s="46" t="s">
        <v>39</v>
      </c>
      <c r="AC28" s="51" t="s">
        <v>149</v>
      </c>
      <c r="AD28" s="51">
        <v>52</v>
      </c>
      <c r="AE28" s="121" t="s">
        <v>430</v>
      </c>
      <c r="AF28"/>
      <c r="AH28" s="51" t="s">
        <v>140</v>
      </c>
      <c r="AI28" s="51">
        <v>60</v>
      </c>
      <c r="AJ28" s="51" t="s">
        <v>372</v>
      </c>
      <c r="AK28" s="47">
        <v>37</v>
      </c>
      <c r="AL28" s="45" t="s">
        <v>422</v>
      </c>
      <c r="AM28" s="45">
        <v>4</v>
      </c>
      <c r="AN28" s="45">
        <v>36</v>
      </c>
    </row>
    <row r="29" spans="6:49">
      <c r="F29" s="124" t="s">
        <v>39</v>
      </c>
      <c r="G29" s="98" t="s">
        <v>45</v>
      </c>
      <c r="H29" s="98">
        <v>43</v>
      </c>
      <c r="I29" s="105" t="s">
        <v>439</v>
      </c>
      <c r="J29" s="97" t="s">
        <v>178</v>
      </c>
      <c r="K29" s="98"/>
      <c r="L29" s="105" t="s">
        <v>444</v>
      </c>
      <c r="M29" s="97" t="s">
        <v>64</v>
      </c>
      <c r="N29" s="98" t="s">
        <v>39</v>
      </c>
      <c r="O29" s="64" t="s">
        <v>41</v>
      </c>
      <c r="P29" s="64">
        <v>47</v>
      </c>
      <c r="Q29" s="64" t="s">
        <v>435</v>
      </c>
      <c r="R29" s="151">
        <v>12</v>
      </c>
      <c r="S29" s="124">
        <v>12</v>
      </c>
      <c r="T29" s="98" t="s">
        <v>39</v>
      </c>
      <c r="U29" s="98" t="s">
        <v>45</v>
      </c>
      <c r="V29" s="98">
        <v>43</v>
      </c>
      <c r="W29" s="98" t="s">
        <v>439</v>
      </c>
      <c r="X29" s="97" t="s">
        <v>178</v>
      </c>
      <c r="Y29" s="98"/>
      <c r="Z29" s="105" t="s">
        <v>444</v>
      </c>
      <c r="AA29" s="97" t="s">
        <v>64</v>
      </c>
      <c r="AB29" s="98" t="s">
        <v>39</v>
      </c>
      <c r="AC29" s="51" t="s">
        <v>44</v>
      </c>
      <c r="AD29" s="51">
        <v>44</v>
      </c>
      <c r="AE29" s="121" t="s">
        <v>438</v>
      </c>
      <c r="AF29"/>
      <c r="AH29" s="47" t="s">
        <v>141</v>
      </c>
      <c r="AI29" s="47">
        <v>59</v>
      </c>
      <c r="AJ29" s="47" t="s">
        <v>367</v>
      </c>
      <c r="AK29" s="47">
        <v>36</v>
      </c>
      <c r="AL29" s="45" t="s">
        <v>423</v>
      </c>
      <c r="AM29" s="45">
        <v>4</v>
      </c>
      <c r="AN29" s="45">
        <v>35</v>
      </c>
    </row>
    <row r="30" spans="6:49">
      <c r="F30" s="124" t="s">
        <v>39</v>
      </c>
      <c r="G30" s="98" t="s">
        <v>46</v>
      </c>
      <c r="H30" s="98">
        <v>42</v>
      </c>
      <c r="I30" s="105" t="s">
        <v>440</v>
      </c>
      <c r="J30" s="97" t="s">
        <v>178</v>
      </c>
      <c r="K30" s="98"/>
      <c r="L30" s="105" t="s">
        <v>444</v>
      </c>
      <c r="M30" s="97" t="s">
        <v>64</v>
      </c>
      <c r="N30" s="98" t="s">
        <v>39</v>
      </c>
      <c r="O30" s="64" t="s">
        <v>41</v>
      </c>
      <c r="P30" s="64">
        <v>47</v>
      </c>
      <c r="Q30" s="64" t="s">
        <v>435</v>
      </c>
      <c r="R30" s="151">
        <v>11</v>
      </c>
      <c r="S30" s="124">
        <v>11</v>
      </c>
      <c r="T30" s="98" t="s">
        <v>39</v>
      </c>
      <c r="U30" s="98" t="s">
        <v>46</v>
      </c>
      <c r="V30" s="98">
        <v>42</v>
      </c>
      <c r="W30" s="98" t="s">
        <v>440</v>
      </c>
      <c r="X30" s="97" t="s">
        <v>178</v>
      </c>
      <c r="Y30" s="98"/>
      <c r="Z30" s="105" t="s">
        <v>444</v>
      </c>
      <c r="AA30" s="97" t="s">
        <v>64</v>
      </c>
      <c r="AB30" s="98" t="s">
        <v>39</v>
      </c>
      <c r="AC30" s="51" t="s">
        <v>44</v>
      </c>
      <c r="AD30" s="51">
        <v>44</v>
      </c>
      <c r="AE30" s="121" t="s">
        <v>438</v>
      </c>
      <c r="AF30"/>
      <c r="AH30" s="47" t="s">
        <v>142</v>
      </c>
      <c r="AI30" s="47">
        <v>58</v>
      </c>
      <c r="AJ30" s="47" t="s">
        <v>366</v>
      </c>
      <c r="AK30" s="47">
        <v>35</v>
      </c>
      <c r="AL30" s="45" t="s">
        <v>424</v>
      </c>
      <c r="AM30" s="45">
        <v>4</v>
      </c>
      <c r="AN30" s="45">
        <v>34</v>
      </c>
    </row>
    <row r="31" spans="6:49">
      <c r="F31" s="124" t="s">
        <v>39</v>
      </c>
      <c r="G31" s="98" t="s">
        <v>47</v>
      </c>
      <c r="H31" s="98">
        <v>41</v>
      </c>
      <c r="I31" s="105" t="s">
        <v>441</v>
      </c>
      <c r="J31" s="97" t="s">
        <v>178</v>
      </c>
      <c r="K31" s="98"/>
      <c r="L31" s="105" t="s">
        <v>444</v>
      </c>
      <c r="M31" s="97" t="s">
        <v>64</v>
      </c>
      <c r="N31" s="98" t="s">
        <v>39</v>
      </c>
      <c r="O31" s="64" t="s">
        <v>41</v>
      </c>
      <c r="P31" s="64">
        <v>47</v>
      </c>
      <c r="Q31" s="64" t="s">
        <v>435</v>
      </c>
      <c r="R31" s="151">
        <v>10</v>
      </c>
      <c r="S31" s="124">
        <v>10</v>
      </c>
      <c r="T31" s="98" t="s">
        <v>39</v>
      </c>
      <c r="U31" s="98" t="s">
        <v>47</v>
      </c>
      <c r="V31" s="98">
        <v>41</v>
      </c>
      <c r="W31" s="98" t="s">
        <v>441</v>
      </c>
      <c r="X31" s="97" t="s">
        <v>178</v>
      </c>
      <c r="Y31" s="98"/>
      <c r="Z31" s="105" t="s">
        <v>444</v>
      </c>
      <c r="AA31" s="97" t="s">
        <v>64</v>
      </c>
      <c r="AB31" s="98" t="s">
        <v>39</v>
      </c>
      <c r="AC31" s="51" t="s">
        <v>44</v>
      </c>
      <c r="AD31" s="51">
        <v>44</v>
      </c>
      <c r="AE31" s="121" t="s">
        <v>438</v>
      </c>
      <c r="AF31"/>
      <c r="AG31"/>
      <c r="AH31" s="47" t="s">
        <v>143</v>
      </c>
      <c r="AI31" s="47">
        <v>57</v>
      </c>
      <c r="AJ31" s="47" t="s">
        <v>376</v>
      </c>
      <c r="AK31" s="47">
        <v>34</v>
      </c>
      <c r="AL31" s="45" t="s">
        <v>425</v>
      </c>
      <c r="AM31" s="45">
        <v>4</v>
      </c>
      <c r="AN31" s="45">
        <v>33</v>
      </c>
      <c r="AW31" t="s">
        <v>333</v>
      </c>
    </row>
    <row r="32" spans="6:49">
      <c r="F32" s="124" t="s">
        <v>39</v>
      </c>
      <c r="G32" s="98" t="s">
        <v>48</v>
      </c>
      <c r="H32" s="98">
        <v>40</v>
      </c>
      <c r="I32" s="105" t="s">
        <v>442</v>
      </c>
      <c r="J32" s="97" t="s">
        <v>178</v>
      </c>
      <c r="K32" s="98" t="s">
        <v>180</v>
      </c>
      <c r="L32" s="105" t="s">
        <v>444</v>
      </c>
      <c r="M32" s="97" t="s">
        <v>64</v>
      </c>
      <c r="N32" s="98" t="s">
        <v>39</v>
      </c>
      <c r="O32" s="64" t="s">
        <v>41</v>
      </c>
      <c r="P32" s="64">
        <v>47</v>
      </c>
      <c r="Q32" s="64" t="s">
        <v>435</v>
      </c>
      <c r="R32" s="151">
        <v>9</v>
      </c>
      <c r="S32" s="124">
        <v>9</v>
      </c>
      <c r="T32" s="98" t="s">
        <v>39</v>
      </c>
      <c r="U32" s="98" t="s">
        <v>48</v>
      </c>
      <c r="V32" s="98">
        <v>40</v>
      </c>
      <c r="W32" s="98" t="s">
        <v>442</v>
      </c>
      <c r="X32" s="97" t="s">
        <v>178</v>
      </c>
      <c r="Y32" s="98" t="s">
        <v>180</v>
      </c>
      <c r="Z32" s="105" t="s">
        <v>444</v>
      </c>
      <c r="AA32" s="97" t="s">
        <v>64</v>
      </c>
      <c r="AB32" s="98" t="s">
        <v>39</v>
      </c>
      <c r="AC32" s="51" t="s">
        <v>44</v>
      </c>
      <c r="AD32" s="51">
        <v>44</v>
      </c>
      <c r="AE32" s="121" t="s">
        <v>438</v>
      </c>
      <c r="AF32"/>
      <c r="AG32"/>
      <c r="AH32" s="47" t="s">
        <v>144</v>
      </c>
      <c r="AI32" s="47">
        <v>56</v>
      </c>
      <c r="AJ32" s="47" t="s">
        <v>365</v>
      </c>
      <c r="AK32" s="47">
        <v>33</v>
      </c>
      <c r="AL32" s="45" t="s">
        <v>426</v>
      </c>
      <c r="AM32" s="45">
        <v>4</v>
      </c>
      <c r="AN32" s="45">
        <v>32</v>
      </c>
      <c r="AO32" s="32" t="s">
        <v>145</v>
      </c>
      <c r="AQ32" s="57" t="s">
        <v>347</v>
      </c>
      <c r="AR32" s="58" t="s">
        <v>182</v>
      </c>
      <c r="AS32" s="32">
        <v>53</v>
      </c>
      <c r="AT32" s="58" t="s">
        <v>446</v>
      </c>
      <c r="AU32" s="47">
        <v>1</v>
      </c>
      <c r="AV32" s="32">
        <v>5</v>
      </c>
    </row>
    <row r="33" spans="6:73">
      <c r="F33" s="125" t="s">
        <v>39</v>
      </c>
      <c r="G33" s="100" t="s">
        <v>53</v>
      </c>
      <c r="H33" s="100">
        <v>35</v>
      </c>
      <c r="I33" s="106" t="s">
        <v>409</v>
      </c>
      <c r="J33" s="99" t="s">
        <v>178</v>
      </c>
      <c r="K33" s="100"/>
      <c r="L33" s="106" t="s">
        <v>443</v>
      </c>
      <c r="M33" s="99" t="s">
        <v>64</v>
      </c>
      <c r="N33" s="100" t="s">
        <v>39</v>
      </c>
      <c r="O33" s="64" t="s">
        <v>49</v>
      </c>
      <c r="P33" s="64">
        <v>39</v>
      </c>
      <c r="Q33" s="64" t="s">
        <v>405</v>
      </c>
      <c r="R33" s="152">
        <v>8</v>
      </c>
      <c r="S33" s="125">
        <v>8</v>
      </c>
      <c r="T33" s="100" t="s">
        <v>39</v>
      </c>
      <c r="U33" s="100" t="s">
        <v>53</v>
      </c>
      <c r="V33" s="100">
        <v>35</v>
      </c>
      <c r="W33" s="100" t="s">
        <v>409</v>
      </c>
      <c r="X33" s="99" t="s">
        <v>178</v>
      </c>
      <c r="Y33" s="100"/>
      <c r="Z33" s="106" t="s">
        <v>443</v>
      </c>
      <c r="AA33" s="99" t="s">
        <v>64</v>
      </c>
      <c r="AB33" s="100" t="s">
        <v>39</v>
      </c>
      <c r="AC33" s="51" t="s">
        <v>52</v>
      </c>
      <c r="AD33" s="51">
        <v>36</v>
      </c>
      <c r="AE33" s="121" t="s">
        <v>408</v>
      </c>
      <c r="AF33"/>
      <c r="AG33"/>
      <c r="AH33" s="64" t="s">
        <v>146</v>
      </c>
      <c r="AI33" s="65">
        <v>55</v>
      </c>
      <c r="AJ33" s="65" t="s">
        <v>375</v>
      </c>
      <c r="AK33" s="46">
        <v>32</v>
      </c>
      <c r="AL33" s="45" t="s">
        <v>427</v>
      </c>
      <c r="AM33" s="45">
        <v>4</v>
      </c>
      <c r="AN33" s="45">
        <v>31</v>
      </c>
    </row>
    <row r="34" spans="6:73">
      <c r="F34" s="125" t="s">
        <v>39</v>
      </c>
      <c r="G34" s="100" t="s">
        <v>54</v>
      </c>
      <c r="H34" s="100">
        <v>34</v>
      </c>
      <c r="I34" s="106" t="s">
        <v>410</v>
      </c>
      <c r="J34" s="99" t="s">
        <v>178</v>
      </c>
      <c r="K34" s="100"/>
      <c r="L34" s="106" t="s">
        <v>443</v>
      </c>
      <c r="M34" s="99" t="s">
        <v>64</v>
      </c>
      <c r="N34" s="100" t="s">
        <v>39</v>
      </c>
      <c r="O34" s="64" t="s">
        <v>49</v>
      </c>
      <c r="P34" s="64">
        <v>39</v>
      </c>
      <c r="Q34" s="64" t="s">
        <v>405</v>
      </c>
      <c r="R34" s="152">
        <v>7</v>
      </c>
      <c r="S34" s="125">
        <v>7</v>
      </c>
      <c r="T34" s="100" t="s">
        <v>39</v>
      </c>
      <c r="U34" s="100" t="s">
        <v>54</v>
      </c>
      <c r="V34" s="100">
        <v>34</v>
      </c>
      <c r="W34" s="100" t="s">
        <v>410</v>
      </c>
      <c r="X34" s="99" t="s">
        <v>178</v>
      </c>
      <c r="Y34" s="100"/>
      <c r="Z34" s="106" t="s">
        <v>443</v>
      </c>
      <c r="AA34" s="99" t="s">
        <v>64</v>
      </c>
      <c r="AB34" s="100" t="s">
        <v>39</v>
      </c>
      <c r="AC34" s="51" t="s">
        <v>52</v>
      </c>
      <c r="AD34" s="51">
        <v>36</v>
      </c>
      <c r="AE34" s="121" t="s">
        <v>408</v>
      </c>
      <c r="AF34"/>
      <c r="AG34"/>
      <c r="AH34" s="62" t="s">
        <v>147</v>
      </c>
      <c r="AI34" s="62">
        <v>54</v>
      </c>
      <c r="AJ34" s="62" t="s">
        <v>374</v>
      </c>
      <c r="AK34" s="46">
        <v>31</v>
      </c>
      <c r="AL34" s="45" t="s">
        <v>428</v>
      </c>
      <c r="AM34" s="45">
        <v>4</v>
      </c>
      <c r="AN34" s="45">
        <v>30</v>
      </c>
    </row>
    <row r="35" spans="6:73">
      <c r="F35" s="125" t="s">
        <v>39</v>
      </c>
      <c r="G35" s="100" t="s">
        <v>55</v>
      </c>
      <c r="H35" s="100">
        <v>33</v>
      </c>
      <c r="I35" s="106" t="s">
        <v>404</v>
      </c>
      <c r="J35" s="99" t="s">
        <v>178</v>
      </c>
      <c r="K35" s="100"/>
      <c r="L35" s="106" t="s">
        <v>443</v>
      </c>
      <c r="M35" s="99" t="s">
        <v>64</v>
      </c>
      <c r="N35" s="100" t="s">
        <v>39</v>
      </c>
      <c r="O35" s="64" t="s">
        <v>49</v>
      </c>
      <c r="P35" s="64">
        <v>39</v>
      </c>
      <c r="Q35" s="64" t="s">
        <v>405</v>
      </c>
      <c r="R35" s="152">
        <v>6</v>
      </c>
      <c r="S35" s="125">
        <v>6</v>
      </c>
      <c r="T35" s="100" t="s">
        <v>39</v>
      </c>
      <c r="U35" s="100" t="s">
        <v>55</v>
      </c>
      <c r="V35" s="100">
        <v>33</v>
      </c>
      <c r="W35" s="100" t="s">
        <v>404</v>
      </c>
      <c r="X35" s="99" t="s">
        <v>178</v>
      </c>
      <c r="Y35" s="100"/>
      <c r="Z35" s="106" t="s">
        <v>443</v>
      </c>
      <c r="AA35" s="99" t="s">
        <v>64</v>
      </c>
      <c r="AB35" s="100" t="s">
        <v>39</v>
      </c>
      <c r="AC35" s="51" t="s">
        <v>52</v>
      </c>
      <c r="AD35" s="51">
        <v>36</v>
      </c>
      <c r="AE35" s="121" t="s">
        <v>408</v>
      </c>
      <c r="AF35"/>
      <c r="AG35"/>
      <c r="AH35" s="61" t="s">
        <v>148</v>
      </c>
      <c r="AI35" s="61">
        <v>53</v>
      </c>
      <c r="AJ35" s="61" t="s">
        <v>373</v>
      </c>
      <c r="AK35" s="46">
        <v>30</v>
      </c>
      <c r="AL35" s="45" t="s">
        <v>429</v>
      </c>
      <c r="AM35" s="45">
        <v>4</v>
      </c>
      <c r="AN35" s="45">
        <v>29</v>
      </c>
    </row>
    <row r="36" spans="6:73">
      <c r="F36" s="125" t="s">
        <v>39</v>
      </c>
      <c r="G36" s="100" t="s">
        <v>56</v>
      </c>
      <c r="H36" s="100">
        <v>32</v>
      </c>
      <c r="I36" s="106" t="s">
        <v>403</v>
      </c>
      <c r="J36" s="99" t="s">
        <v>178</v>
      </c>
      <c r="K36" s="100" t="s">
        <v>179</v>
      </c>
      <c r="L36" s="106" t="s">
        <v>443</v>
      </c>
      <c r="M36" s="99" t="s">
        <v>64</v>
      </c>
      <c r="N36" s="100" t="s">
        <v>39</v>
      </c>
      <c r="O36" s="64" t="s">
        <v>49</v>
      </c>
      <c r="P36" s="64">
        <v>39</v>
      </c>
      <c r="Q36" s="64" t="s">
        <v>405</v>
      </c>
      <c r="R36" s="152">
        <v>5</v>
      </c>
      <c r="S36" s="125">
        <v>5</v>
      </c>
      <c r="T36" s="100" t="s">
        <v>39</v>
      </c>
      <c r="U36" s="100" t="s">
        <v>56</v>
      </c>
      <c r="V36" s="100">
        <v>32</v>
      </c>
      <c r="W36" s="100" t="s">
        <v>403</v>
      </c>
      <c r="X36" s="99" t="s">
        <v>178</v>
      </c>
      <c r="Y36" s="100" t="s">
        <v>179</v>
      </c>
      <c r="Z36" s="106" t="s">
        <v>443</v>
      </c>
      <c r="AA36" s="99" t="s">
        <v>64</v>
      </c>
      <c r="AB36" s="100" t="s">
        <v>39</v>
      </c>
      <c r="AC36" s="51" t="s">
        <v>52</v>
      </c>
      <c r="AD36" s="51">
        <v>36</v>
      </c>
      <c r="AE36" s="121" t="s">
        <v>408</v>
      </c>
      <c r="AF36"/>
      <c r="AG36"/>
      <c r="AH36" s="51" t="s">
        <v>149</v>
      </c>
      <c r="AI36" s="51">
        <v>52</v>
      </c>
      <c r="AJ36" s="51" t="s">
        <v>372</v>
      </c>
      <c r="AK36" s="46">
        <v>29</v>
      </c>
      <c r="AL36" s="45" t="s">
        <v>430</v>
      </c>
      <c r="AM36" s="45">
        <v>4</v>
      </c>
      <c r="AN36" s="45">
        <v>28</v>
      </c>
    </row>
    <row r="37" spans="6:73">
      <c r="F37" s="126" t="s">
        <v>39</v>
      </c>
      <c r="G37" s="45" t="s">
        <v>61</v>
      </c>
      <c r="H37" s="45">
        <v>27</v>
      </c>
      <c r="I37" s="107" t="s">
        <v>400</v>
      </c>
      <c r="J37" s="101" t="s">
        <v>178</v>
      </c>
      <c r="K37" s="45"/>
      <c r="L37" s="107" t="s">
        <v>402</v>
      </c>
      <c r="M37" s="101" t="s">
        <v>64</v>
      </c>
      <c r="N37" s="45" t="s">
        <v>39</v>
      </c>
      <c r="O37" s="64" t="s">
        <v>57</v>
      </c>
      <c r="P37" s="64">
        <v>31</v>
      </c>
      <c r="Q37" s="64" t="s">
        <v>396</v>
      </c>
      <c r="R37" s="153">
        <v>4</v>
      </c>
      <c r="S37" s="126">
        <v>4</v>
      </c>
      <c r="T37" s="45" t="s">
        <v>39</v>
      </c>
      <c r="U37" s="45" t="s">
        <v>61</v>
      </c>
      <c r="V37" s="45">
        <v>27</v>
      </c>
      <c r="W37" s="45" t="s">
        <v>400</v>
      </c>
      <c r="X37" s="101" t="s">
        <v>178</v>
      </c>
      <c r="Y37" s="45"/>
      <c r="Z37" s="107" t="s">
        <v>402</v>
      </c>
      <c r="AA37" s="101" t="s">
        <v>64</v>
      </c>
      <c r="AB37" s="45" t="s">
        <v>39</v>
      </c>
      <c r="AC37" s="51" t="s">
        <v>60</v>
      </c>
      <c r="AD37" s="51">
        <v>28</v>
      </c>
      <c r="AE37" s="121" t="s">
        <v>399</v>
      </c>
      <c r="AF37"/>
      <c r="AG37"/>
      <c r="AH37" s="47" t="s">
        <v>69</v>
      </c>
      <c r="AI37" s="47">
        <v>51</v>
      </c>
      <c r="AJ37" s="47" t="s">
        <v>364</v>
      </c>
      <c r="AK37" s="46">
        <v>28</v>
      </c>
      <c r="AL37" s="45" t="s">
        <v>431</v>
      </c>
      <c r="AM37" s="45">
        <v>4</v>
      </c>
      <c r="AN37" s="45">
        <v>27</v>
      </c>
    </row>
    <row r="38" spans="6:73">
      <c r="F38" s="126" t="s">
        <v>39</v>
      </c>
      <c r="G38" s="45" t="s">
        <v>62</v>
      </c>
      <c r="H38" s="45">
        <v>26</v>
      </c>
      <c r="I38" s="163" t="s">
        <v>401</v>
      </c>
      <c r="J38" s="101" t="s">
        <v>178</v>
      </c>
      <c r="K38" s="45"/>
      <c r="L38" s="107" t="s">
        <v>402</v>
      </c>
      <c r="M38" s="101" t="s">
        <v>64</v>
      </c>
      <c r="N38" s="45" t="s">
        <v>39</v>
      </c>
      <c r="O38" s="64" t="s">
        <v>57</v>
      </c>
      <c r="P38" s="64">
        <v>31</v>
      </c>
      <c r="Q38" s="163" t="s">
        <v>396</v>
      </c>
      <c r="R38" s="153">
        <v>3</v>
      </c>
      <c r="S38" s="126">
        <v>3</v>
      </c>
      <c r="T38" s="45" t="s">
        <v>39</v>
      </c>
      <c r="U38" s="45" t="s">
        <v>62</v>
      </c>
      <c r="V38" s="45">
        <v>26</v>
      </c>
      <c r="W38" s="162" t="s">
        <v>401</v>
      </c>
      <c r="X38" s="101" t="s">
        <v>178</v>
      </c>
      <c r="Y38" s="45"/>
      <c r="Z38" s="107" t="s">
        <v>402</v>
      </c>
      <c r="AA38" s="101" t="s">
        <v>64</v>
      </c>
      <c r="AB38" s="45" t="s">
        <v>39</v>
      </c>
      <c r="AC38" s="51" t="s">
        <v>60</v>
      </c>
      <c r="AD38" s="51">
        <v>28</v>
      </c>
      <c r="AE38" s="162" t="s">
        <v>399</v>
      </c>
      <c r="AF38"/>
      <c r="AG38"/>
      <c r="AH38" s="47" t="s">
        <v>68</v>
      </c>
      <c r="AI38" s="47">
        <v>50</v>
      </c>
      <c r="AJ38" s="47" t="s">
        <v>363</v>
      </c>
      <c r="AK38" s="46">
        <v>27</v>
      </c>
      <c r="AL38" s="45" t="s">
        <v>432</v>
      </c>
      <c r="AM38" s="45">
        <v>4</v>
      </c>
      <c r="AN38" s="45">
        <v>26</v>
      </c>
    </row>
    <row r="39" spans="6:73" ht="21" thickBot="1">
      <c r="F39" s="126" t="s">
        <v>39</v>
      </c>
      <c r="G39" s="45" t="s">
        <v>63</v>
      </c>
      <c r="H39" s="45">
        <v>25</v>
      </c>
      <c r="I39" s="159" t="s">
        <v>395</v>
      </c>
      <c r="J39" s="101" t="s">
        <v>178</v>
      </c>
      <c r="K39" s="45"/>
      <c r="L39" s="107" t="s">
        <v>402</v>
      </c>
      <c r="M39" s="101" t="s">
        <v>64</v>
      </c>
      <c r="N39" s="45" t="s">
        <v>39</v>
      </c>
      <c r="O39" s="64" t="s">
        <v>57</v>
      </c>
      <c r="P39" s="64">
        <v>31</v>
      </c>
      <c r="Q39" s="160" t="s">
        <v>396</v>
      </c>
      <c r="R39" s="153">
        <v>2</v>
      </c>
      <c r="S39" s="126">
        <v>2</v>
      </c>
      <c r="T39" s="45" t="s">
        <v>39</v>
      </c>
      <c r="U39" s="45" t="s">
        <v>63</v>
      </c>
      <c r="V39" s="45">
        <v>25</v>
      </c>
      <c r="W39" s="157" t="s">
        <v>395</v>
      </c>
      <c r="X39" s="101" t="s">
        <v>178</v>
      </c>
      <c r="Y39" s="45"/>
      <c r="Z39" s="107" t="s">
        <v>402</v>
      </c>
      <c r="AA39" s="101" t="s">
        <v>64</v>
      </c>
      <c r="AB39" s="45" t="s">
        <v>39</v>
      </c>
      <c r="AC39" s="51" t="s">
        <v>60</v>
      </c>
      <c r="AD39" s="51">
        <v>28</v>
      </c>
      <c r="AE39" s="158" t="s">
        <v>399</v>
      </c>
      <c r="AF39"/>
      <c r="AG39"/>
      <c r="AH39" s="47" t="s">
        <v>67</v>
      </c>
      <c r="AI39" s="47">
        <v>49</v>
      </c>
      <c r="AJ39" s="47" t="s">
        <v>362</v>
      </c>
      <c r="AK39" s="46">
        <v>26</v>
      </c>
      <c r="AL39" s="45" t="s">
        <v>433</v>
      </c>
      <c r="AM39" s="45">
        <v>4</v>
      </c>
      <c r="AN39" s="45">
        <v>25</v>
      </c>
    </row>
    <row r="40" spans="6:73" ht="22" thickTop="1" thickBot="1">
      <c r="F40" s="127"/>
      <c r="G40" s="110"/>
      <c r="H40" s="110"/>
      <c r="I40" s="111"/>
      <c r="J40" s="109"/>
      <c r="K40" s="110"/>
      <c r="L40" s="111"/>
      <c r="M40" s="109"/>
      <c r="N40" s="110"/>
      <c r="O40" s="112"/>
      <c r="P40" s="112"/>
      <c r="Q40" s="112"/>
      <c r="R40" s="129"/>
      <c r="S40" s="156">
        <v>1</v>
      </c>
      <c r="T40" s="110" t="s">
        <v>39</v>
      </c>
      <c r="U40" s="110" t="s">
        <v>40</v>
      </c>
      <c r="V40" s="110">
        <v>24</v>
      </c>
      <c r="W40" s="110" t="s">
        <v>394</v>
      </c>
      <c r="X40" s="109" t="s">
        <v>178</v>
      </c>
      <c r="Y40" s="110" t="s">
        <v>152</v>
      </c>
      <c r="Z40" s="111" t="s">
        <v>402</v>
      </c>
      <c r="AA40" s="109" t="s">
        <v>64</v>
      </c>
      <c r="AB40" s="110" t="s">
        <v>39</v>
      </c>
      <c r="AC40" s="113" t="s">
        <v>60</v>
      </c>
      <c r="AD40" s="113">
        <v>28</v>
      </c>
      <c r="AE40" s="128" t="s">
        <v>399</v>
      </c>
      <c r="AF40"/>
      <c r="AG40"/>
      <c r="AH40" s="47" t="s">
        <v>65</v>
      </c>
      <c r="AI40" s="47">
        <v>48</v>
      </c>
      <c r="AJ40" s="47" t="s">
        <v>361</v>
      </c>
      <c r="AK40" s="46">
        <v>25</v>
      </c>
      <c r="AL40" s="45" t="s">
        <v>434</v>
      </c>
      <c r="AM40" s="45">
        <v>4</v>
      </c>
      <c r="AN40" s="45">
        <v>24</v>
      </c>
      <c r="AO40" s="32" t="s">
        <v>66</v>
      </c>
      <c r="AQ40" s="55" t="s">
        <v>347</v>
      </c>
      <c r="AR40" s="56" t="s">
        <v>181</v>
      </c>
      <c r="AS40" s="32">
        <v>52</v>
      </c>
      <c r="AT40" s="56" t="s">
        <v>445</v>
      </c>
      <c r="AU40" s="46">
        <v>1</v>
      </c>
      <c r="AV40" s="32">
        <v>4</v>
      </c>
    </row>
    <row r="41" spans="6:73" ht="22" thickTop="1" thickBot="1">
      <c r="F41" s="129"/>
      <c r="G41" s="130"/>
      <c r="H41" s="130"/>
      <c r="I41" s="131"/>
      <c r="J41" s="132"/>
      <c r="K41" s="130"/>
      <c r="L41" s="131"/>
      <c r="M41" s="132"/>
      <c r="N41" s="130"/>
      <c r="O41" s="142"/>
      <c r="P41" s="142"/>
      <c r="Q41" s="142"/>
      <c r="R41" s="127"/>
      <c r="S41" s="154"/>
      <c r="T41" s="130"/>
      <c r="U41" s="130"/>
      <c r="V41" s="130"/>
      <c r="W41" s="131"/>
      <c r="X41" s="132"/>
      <c r="Y41" s="130"/>
      <c r="Z41" s="131"/>
      <c r="AA41" s="132"/>
      <c r="AB41" s="130"/>
      <c r="AC41" s="133"/>
      <c r="AD41" s="133"/>
      <c r="AE41" s="134"/>
      <c r="AF41"/>
      <c r="AG41"/>
      <c r="AH41" s="64" t="s">
        <v>41</v>
      </c>
      <c r="AI41" s="65">
        <v>47</v>
      </c>
      <c r="AJ41" s="65" t="s">
        <v>375</v>
      </c>
      <c r="AK41" s="67">
        <v>24</v>
      </c>
      <c r="AL41" s="45" t="s">
        <v>435</v>
      </c>
      <c r="AM41" s="45">
        <v>4</v>
      </c>
      <c r="AN41" s="45">
        <v>23</v>
      </c>
      <c r="AX41" s="79">
        <f>$AI21</f>
        <v>67</v>
      </c>
      <c r="AY41" s="80">
        <f t="shared" ref="AY41:AY43" si="0">$AI$20</f>
        <v>68</v>
      </c>
      <c r="AZ41" s="80">
        <f t="shared" ref="AZ41:AZ64" si="1">V17</f>
        <v>67</v>
      </c>
      <c r="BA41" s="80">
        <f t="shared" ref="BA41:BA64" si="2">AD17</f>
        <v>68</v>
      </c>
      <c r="BB41" s="80" t="str">
        <f t="shared" ref="BB41:BB64" si="3">IF(AX41=AZ41, "◯", "❌")</f>
        <v>◯</v>
      </c>
      <c r="BC41" s="81" t="str">
        <f t="shared" ref="BC41:BC63" si="4">IF(AY41=BA41, "◯", "❌")</f>
        <v>◯</v>
      </c>
      <c r="BD41" s="79">
        <f>$AI21</f>
        <v>67</v>
      </c>
      <c r="BE41" s="80">
        <f t="shared" ref="BE41:BE43" si="5">$AI$19</f>
        <v>69</v>
      </c>
      <c r="BF41" s="80">
        <f>V64</f>
        <v>67</v>
      </c>
      <c r="BG41" s="80">
        <f>AD64</f>
        <v>69</v>
      </c>
      <c r="BH41" s="80" t="str">
        <f t="shared" ref="BH41:BI60" si="6">IF(BD41=BF41, "◯", "❌")</f>
        <v>◯</v>
      </c>
      <c r="BI41" s="81" t="str">
        <f t="shared" si="6"/>
        <v>◯</v>
      </c>
      <c r="BJ41" s="79">
        <f>$AI21</f>
        <v>67</v>
      </c>
      <c r="BK41" s="80">
        <f>$AI$18</f>
        <v>70</v>
      </c>
      <c r="BL41" s="80">
        <f>H64</f>
        <v>67</v>
      </c>
      <c r="BM41" s="80">
        <f>P64</f>
        <v>70</v>
      </c>
      <c r="BN41" s="80" t="str">
        <f t="shared" ref="BN41:BN60" si="7">IF(BJ41=BL41, "◯", "❌")</f>
        <v>◯</v>
      </c>
      <c r="BO41" s="81" t="str">
        <f t="shared" ref="BO41:BO63" si="8">IF(BK41=BM41, "◯", "❌")</f>
        <v>◯</v>
      </c>
      <c r="BP41" s="79">
        <f>$AI21</f>
        <v>67</v>
      </c>
      <c r="BQ41" s="80">
        <f>$AI$17</f>
        <v>71</v>
      </c>
      <c r="BR41" s="80">
        <f t="shared" ref="BR41:BR64" si="9">H17</f>
        <v>67</v>
      </c>
      <c r="BS41" s="80">
        <f t="shared" ref="BS41:BS64" si="10">P17</f>
        <v>71</v>
      </c>
      <c r="BT41" s="80" t="str">
        <f t="shared" ref="BT41:BT64" si="11">IF(BP41=BR41, "◯", "❌")</f>
        <v>◯</v>
      </c>
      <c r="BU41" s="81" t="str">
        <f t="shared" ref="BU41:BU64" si="12">IF(BQ41=BS41, "◯", "❌")</f>
        <v>◯</v>
      </c>
    </row>
    <row r="42" spans="6:73" ht="21" thickTop="1">
      <c r="F42" s="126" t="s">
        <v>39</v>
      </c>
      <c r="G42" s="45" t="s">
        <v>184</v>
      </c>
      <c r="H42" s="45">
        <v>25</v>
      </c>
      <c r="I42" s="159" t="s">
        <v>395</v>
      </c>
      <c r="J42" s="101" t="s">
        <v>178</v>
      </c>
      <c r="K42" s="45"/>
      <c r="L42" s="107" t="s">
        <v>402</v>
      </c>
      <c r="M42" s="101" t="s">
        <v>64</v>
      </c>
      <c r="N42" s="45" t="s">
        <v>39</v>
      </c>
      <c r="O42" s="62" t="s">
        <v>58</v>
      </c>
      <c r="P42" s="62">
        <v>30</v>
      </c>
      <c r="Q42" s="161" t="s">
        <v>397</v>
      </c>
      <c r="R42" s="45">
        <v>2</v>
      </c>
      <c r="S42" s="126">
        <v>2</v>
      </c>
      <c r="T42" s="45" t="s">
        <v>39</v>
      </c>
      <c r="U42" s="45" t="s">
        <v>184</v>
      </c>
      <c r="V42" s="45">
        <v>25</v>
      </c>
      <c r="W42" s="159" t="s">
        <v>395</v>
      </c>
      <c r="X42" s="101" t="s">
        <v>178</v>
      </c>
      <c r="Y42" s="45"/>
      <c r="Z42" s="107" t="s">
        <v>402</v>
      </c>
      <c r="AA42" s="101" t="s">
        <v>64</v>
      </c>
      <c r="AB42" s="45" t="s">
        <v>39</v>
      </c>
      <c r="AC42" s="61" t="s">
        <v>59</v>
      </c>
      <c r="AD42" s="61">
        <v>29</v>
      </c>
      <c r="AE42" s="158" t="s">
        <v>398</v>
      </c>
      <c r="AF42"/>
      <c r="AG42"/>
      <c r="AH42" s="62" t="s">
        <v>42</v>
      </c>
      <c r="AI42" s="62">
        <v>46</v>
      </c>
      <c r="AJ42" s="62" t="s">
        <v>374</v>
      </c>
      <c r="AK42" s="33">
        <v>23</v>
      </c>
      <c r="AL42" s="45" t="s">
        <v>436</v>
      </c>
      <c r="AM42" s="45">
        <v>4</v>
      </c>
      <c r="AN42" s="45">
        <v>22</v>
      </c>
      <c r="AX42" s="82">
        <f>$AI22</f>
        <v>66</v>
      </c>
      <c r="AY42" s="32">
        <f t="shared" si="0"/>
        <v>68</v>
      </c>
      <c r="AZ42" s="32">
        <f t="shared" si="1"/>
        <v>66</v>
      </c>
      <c r="BA42" s="32">
        <f t="shared" si="2"/>
        <v>68</v>
      </c>
      <c r="BB42" s="32" t="str">
        <f t="shared" si="3"/>
        <v>◯</v>
      </c>
      <c r="BC42" s="83" t="str">
        <f t="shared" si="4"/>
        <v>◯</v>
      </c>
      <c r="BD42" s="82">
        <f>$AI22</f>
        <v>66</v>
      </c>
      <c r="BE42" s="32">
        <f t="shared" si="5"/>
        <v>69</v>
      </c>
      <c r="BF42" s="32">
        <f>V63</f>
        <v>66</v>
      </c>
      <c r="BG42" s="32">
        <f>AD63</f>
        <v>69</v>
      </c>
      <c r="BH42" s="32" t="str">
        <f t="shared" si="6"/>
        <v>◯</v>
      </c>
      <c r="BI42" s="83" t="str">
        <f t="shared" si="6"/>
        <v>◯</v>
      </c>
      <c r="BJ42" s="82">
        <f>$AI22</f>
        <v>66</v>
      </c>
      <c r="BK42" s="32">
        <f>$AI$18</f>
        <v>70</v>
      </c>
      <c r="BL42" s="32">
        <f>H63</f>
        <v>66</v>
      </c>
      <c r="BM42" s="32">
        <f>P63</f>
        <v>70</v>
      </c>
      <c r="BN42" s="32" t="str">
        <f t="shared" si="7"/>
        <v>◯</v>
      </c>
      <c r="BO42" s="83" t="str">
        <f t="shared" si="8"/>
        <v>◯</v>
      </c>
      <c r="BP42" s="82">
        <f>$AI22</f>
        <v>66</v>
      </c>
      <c r="BQ42" s="32">
        <f>$AI$17</f>
        <v>71</v>
      </c>
      <c r="BR42" s="32">
        <f t="shared" si="9"/>
        <v>66</v>
      </c>
      <c r="BS42" s="32">
        <f t="shared" si="10"/>
        <v>71</v>
      </c>
      <c r="BT42" s="32" t="str">
        <f t="shared" si="11"/>
        <v>◯</v>
      </c>
      <c r="BU42" s="83" t="str">
        <f t="shared" si="12"/>
        <v>◯</v>
      </c>
    </row>
    <row r="43" spans="6:73">
      <c r="F43" s="126" t="s">
        <v>39</v>
      </c>
      <c r="G43" s="45" t="s">
        <v>185</v>
      </c>
      <c r="H43" s="45">
        <v>26</v>
      </c>
      <c r="I43" s="163" t="s">
        <v>401</v>
      </c>
      <c r="J43" s="101" t="s">
        <v>178</v>
      </c>
      <c r="K43" s="45"/>
      <c r="L43" s="107" t="s">
        <v>402</v>
      </c>
      <c r="M43" s="101" t="s">
        <v>64</v>
      </c>
      <c r="N43" s="45" t="s">
        <v>39</v>
      </c>
      <c r="O43" s="62" t="s">
        <v>58</v>
      </c>
      <c r="P43" s="62">
        <v>30</v>
      </c>
      <c r="Q43" s="163" t="s">
        <v>397</v>
      </c>
      <c r="R43" s="45">
        <v>3</v>
      </c>
      <c r="S43" s="126">
        <v>3</v>
      </c>
      <c r="T43" s="45" t="s">
        <v>39</v>
      </c>
      <c r="U43" s="45" t="s">
        <v>185</v>
      </c>
      <c r="V43" s="45">
        <v>26</v>
      </c>
      <c r="W43" s="163" t="s">
        <v>401</v>
      </c>
      <c r="X43" s="101" t="s">
        <v>178</v>
      </c>
      <c r="Y43" s="45"/>
      <c r="Z43" s="107" t="s">
        <v>402</v>
      </c>
      <c r="AA43" s="101" t="s">
        <v>64</v>
      </c>
      <c r="AB43" s="45" t="s">
        <v>39</v>
      </c>
      <c r="AC43" s="61" t="s">
        <v>59</v>
      </c>
      <c r="AD43" s="61">
        <v>29</v>
      </c>
      <c r="AE43" s="163" t="s">
        <v>398</v>
      </c>
      <c r="AF43"/>
      <c r="AG43"/>
      <c r="AH43" s="61" t="s">
        <v>43</v>
      </c>
      <c r="AI43" s="61">
        <v>45</v>
      </c>
      <c r="AJ43" s="61" t="s">
        <v>373</v>
      </c>
      <c r="AK43" s="33">
        <v>22</v>
      </c>
      <c r="AL43" s="45" t="s">
        <v>437</v>
      </c>
      <c r="AM43" s="45">
        <v>4</v>
      </c>
      <c r="AN43" s="45">
        <v>21</v>
      </c>
      <c r="AX43" s="82">
        <f>$AI23</f>
        <v>65</v>
      </c>
      <c r="AY43" s="32">
        <f t="shared" si="0"/>
        <v>68</v>
      </c>
      <c r="AZ43" s="32">
        <f t="shared" si="1"/>
        <v>65</v>
      </c>
      <c r="BA43" s="32">
        <f t="shared" si="2"/>
        <v>68</v>
      </c>
      <c r="BB43" s="32" t="str">
        <f t="shared" si="3"/>
        <v>◯</v>
      </c>
      <c r="BC43" s="83" t="str">
        <f t="shared" si="4"/>
        <v>◯</v>
      </c>
      <c r="BD43" s="82">
        <f>$AI23</f>
        <v>65</v>
      </c>
      <c r="BE43" s="32">
        <f t="shared" si="5"/>
        <v>69</v>
      </c>
      <c r="BF43" s="32">
        <f>V62</f>
        <v>65</v>
      </c>
      <c r="BG43" s="32">
        <f>AD62</f>
        <v>69</v>
      </c>
      <c r="BH43" s="32" t="str">
        <f t="shared" si="6"/>
        <v>◯</v>
      </c>
      <c r="BI43" s="83" t="str">
        <f t="shared" si="6"/>
        <v>◯</v>
      </c>
      <c r="BJ43" s="82">
        <f>$AI23</f>
        <v>65</v>
      </c>
      <c r="BK43" s="32">
        <f>$AI$18</f>
        <v>70</v>
      </c>
      <c r="BL43" s="32">
        <f>H62</f>
        <v>65</v>
      </c>
      <c r="BM43" s="32">
        <f>P62</f>
        <v>70</v>
      </c>
      <c r="BN43" s="32" t="str">
        <f t="shared" si="7"/>
        <v>◯</v>
      </c>
      <c r="BO43" s="83" t="str">
        <f t="shared" si="8"/>
        <v>◯</v>
      </c>
      <c r="BP43" s="82">
        <f>$AI23</f>
        <v>65</v>
      </c>
      <c r="BQ43" s="32">
        <f>$AI$17</f>
        <v>71</v>
      </c>
      <c r="BR43" s="32">
        <f t="shared" si="9"/>
        <v>65</v>
      </c>
      <c r="BS43" s="32">
        <f t="shared" si="10"/>
        <v>71</v>
      </c>
      <c r="BT43" s="32" t="str">
        <f t="shared" si="11"/>
        <v>◯</v>
      </c>
      <c r="BU43" s="83" t="str">
        <f t="shared" si="12"/>
        <v>◯</v>
      </c>
    </row>
    <row r="44" spans="6:73">
      <c r="F44" s="126" t="s">
        <v>39</v>
      </c>
      <c r="G44" s="45" t="s">
        <v>186</v>
      </c>
      <c r="H44" s="45">
        <v>27</v>
      </c>
      <c r="I44" s="107" t="s">
        <v>400</v>
      </c>
      <c r="J44" s="101" t="s">
        <v>178</v>
      </c>
      <c r="K44" s="45" t="s">
        <v>152</v>
      </c>
      <c r="L44" s="107" t="s">
        <v>402</v>
      </c>
      <c r="M44" s="101" t="s">
        <v>64</v>
      </c>
      <c r="N44" s="45" t="s">
        <v>39</v>
      </c>
      <c r="O44" s="62" t="s">
        <v>58</v>
      </c>
      <c r="P44" s="62">
        <v>30</v>
      </c>
      <c r="Q44" s="143" t="s">
        <v>397</v>
      </c>
      <c r="R44" s="45">
        <v>4</v>
      </c>
      <c r="S44" s="126">
        <v>4</v>
      </c>
      <c r="T44" s="45" t="s">
        <v>39</v>
      </c>
      <c r="U44" s="45" t="s">
        <v>186</v>
      </c>
      <c r="V44" s="45">
        <v>27</v>
      </c>
      <c r="W44" s="107" t="s">
        <v>400</v>
      </c>
      <c r="X44" s="101" t="s">
        <v>178</v>
      </c>
      <c r="Y44" s="45" t="s">
        <v>152</v>
      </c>
      <c r="Z44" s="107" t="s">
        <v>402</v>
      </c>
      <c r="AA44" s="101" t="s">
        <v>64</v>
      </c>
      <c r="AB44" s="45" t="s">
        <v>39</v>
      </c>
      <c r="AC44" s="61" t="s">
        <v>59</v>
      </c>
      <c r="AD44" s="61">
        <v>29</v>
      </c>
      <c r="AE44" s="135" t="s">
        <v>398</v>
      </c>
      <c r="AF44"/>
      <c r="AH44" s="51" t="s">
        <v>44</v>
      </c>
      <c r="AI44" s="51">
        <v>44</v>
      </c>
      <c r="AJ44" s="51" t="s">
        <v>372</v>
      </c>
      <c r="AK44" s="33">
        <v>21</v>
      </c>
      <c r="AL44" s="45" t="s">
        <v>438</v>
      </c>
      <c r="AM44" s="45">
        <v>4</v>
      </c>
      <c r="AN44" s="45">
        <v>20</v>
      </c>
      <c r="AX44" s="84">
        <f>$AI24</f>
        <v>64</v>
      </c>
      <c r="AY44" s="78">
        <f>$AI$20</f>
        <v>68</v>
      </c>
      <c r="AZ44" s="78">
        <f t="shared" si="1"/>
        <v>64</v>
      </c>
      <c r="BA44" s="78">
        <f t="shared" si="2"/>
        <v>68</v>
      </c>
      <c r="BB44" s="78" t="str">
        <f t="shared" si="3"/>
        <v>◯</v>
      </c>
      <c r="BC44" s="85" t="str">
        <f t="shared" si="4"/>
        <v>◯</v>
      </c>
      <c r="BD44" s="84">
        <f>$AI24</f>
        <v>64</v>
      </c>
      <c r="BE44" s="78">
        <f>$AI$19</f>
        <v>69</v>
      </c>
      <c r="BF44" s="78">
        <f>V61</f>
        <v>64</v>
      </c>
      <c r="BG44" s="78">
        <f>AD61</f>
        <v>69</v>
      </c>
      <c r="BH44" s="78" t="str">
        <f t="shared" si="6"/>
        <v>◯</v>
      </c>
      <c r="BI44" s="85" t="str">
        <f t="shared" si="6"/>
        <v>◯</v>
      </c>
      <c r="BJ44" s="84">
        <f>$AI24</f>
        <v>64</v>
      </c>
      <c r="BK44" s="78">
        <f>$AI$18</f>
        <v>70</v>
      </c>
      <c r="BL44" s="78">
        <f>H61</f>
        <v>64</v>
      </c>
      <c r="BM44" s="78">
        <f>P61</f>
        <v>70</v>
      </c>
      <c r="BN44" s="78" t="str">
        <f t="shared" si="7"/>
        <v>◯</v>
      </c>
      <c r="BO44" s="85" t="str">
        <f t="shared" si="8"/>
        <v>◯</v>
      </c>
      <c r="BP44" s="84">
        <f>$AI24</f>
        <v>64</v>
      </c>
      <c r="BQ44" s="78">
        <f>$AI$17</f>
        <v>71</v>
      </c>
      <c r="BR44" s="78">
        <f t="shared" si="9"/>
        <v>64</v>
      </c>
      <c r="BS44" s="78">
        <f t="shared" si="10"/>
        <v>71</v>
      </c>
      <c r="BT44" s="78" t="str">
        <f t="shared" si="11"/>
        <v>◯</v>
      </c>
      <c r="BU44" s="85" t="str">
        <f t="shared" si="12"/>
        <v>◯</v>
      </c>
    </row>
    <row r="45" spans="6:73">
      <c r="F45" s="125" t="s">
        <v>39</v>
      </c>
      <c r="G45" s="100" t="s">
        <v>187</v>
      </c>
      <c r="H45" s="100">
        <v>32</v>
      </c>
      <c r="I45" s="106" t="s">
        <v>403</v>
      </c>
      <c r="J45" s="99" t="s">
        <v>178</v>
      </c>
      <c r="K45" s="100"/>
      <c r="L45" s="106" t="s">
        <v>443</v>
      </c>
      <c r="M45" s="99" t="s">
        <v>64</v>
      </c>
      <c r="N45" s="100" t="s">
        <v>39</v>
      </c>
      <c r="O45" s="62" t="s">
        <v>50</v>
      </c>
      <c r="P45" s="62">
        <v>38</v>
      </c>
      <c r="Q45" s="143" t="s">
        <v>406</v>
      </c>
      <c r="R45" s="100">
        <v>5</v>
      </c>
      <c r="S45" s="125">
        <v>5</v>
      </c>
      <c r="T45" s="100" t="s">
        <v>39</v>
      </c>
      <c r="U45" s="100" t="s">
        <v>187</v>
      </c>
      <c r="V45" s="100">
        <v>32</v>
      </c>
      <c r="W45" s="106" t="s">
        <v>403</v>
      </c>
      <c r="X45" s="99" t="s">
        <v>178</v>
      </c>
      <c r="Y45" s="100"/>
      <c r="Z45" s="106" t="s">
        <v>443</v>
      </c>
      <c r="AA45" s="99" t="s">
        <v>64</v>
      </c>
      <c r="AB45" s="100" t="s">
        <v>39</v>
      </c>
      <c r="AC45" s="61" t="s">
        <v>51</v>
      </c>
      <c r="AD45" s="61">
        <v>37</v>
      </c>
      <c r="AE45" s="135" t="s">
        <v>407</v>
      </c>
      <c r="AF45"/>
      <c r="AH45" s="47" t="s">
        <v>45</v>
      </c>
      <c r="AI45" s="47">
        <v>43</v>
      </c>
      <c r="AJ45" s="47" t="s">
        <v>360</v>
      </c>
      <c r="AK45" s="33">
        <v>20</v>
      </c>
      <c r="AL45" s="45" t="s">
        <v>439</v>
      </c>
      <c r="AM45" s="45">
        <v>4</v>
      </c>
      <c r="AN45" s="45">
        <v>19</v>
      </c>
      <c r="AX45" s="79">
        <f>$AI29</f>
        <v>59</v>
      </c>
      <c r="AY45" s="80">
        <f t="shared" ref="AY45:AY47" si="13">$AI$28</f>
        <v>60</v>
      </c>
      <c r="AZ45" s="80">
        <f t="shared" si="1"/>
        <v>59</v>
      </c>
      <c r="BA45" s="80">
        <f t="shared" si="2"/>
        <v>60</v>
      </c>
      <c r="BB45" s="80" t="str">
        <f t="shared" si="3"/>
        <v>◯</v>
      </c>
      <c r="BC45" s="81" t="str">
        <f t="shared" si="4"/>
        <v>◯</v>
      </c>
      <c r="BD45" s="79">
        <f>$AI29</f>
        <v>59</v>
      </c>
      <c r="BE45" s="80">
        <f t="shared" ref="BE45:BE47" si="14">$AI$27</f>
        <v>61</v>
      </c>
      <c r="BF45" s="80">
        <f>V60</f>
        <v>59</v>
      </c>
      <c r="BG45" s="80">
        <f>AD60</f>
        <v>61</v>
      </c>
      <c r="BH45" s="80" t="str">
        <f t="shared" si="6"/>
        <v>◯</v>
      </c>
      <c r="BI45" s="81" t="str">
        <f t="shared" si="6"/>
        <v>◯</v>
      </c>
      <c r="BJ45" s="79">
        <f>$AI29</f>
        <v>59</v>
      </c>
      <c r="BK45" s="80">
        <f>$AI$26</f>
        <v>62</v>
      </c>
      <c r="BL45" s="80">
        <f>H60</f>
        <v>59</v>
      </c>
      <c r="BM45" s="80">
        <f>P60</f>
        <v>62</v>
      </c>
      <c r="BN45" s="80" t="str">
        <f t="shared" si="7"/>
        <v>◯</v>
      </c>
      <c r="BO45" s="81" t="str">
        <f t="shared" si="8"/>
        <v>◯</v>
      </c>
      <c r="BP45" s="79">
        <f>$AI29</f>
        <v>59</v>
      </c>
      <c r="BQ45" s="80">
        <f>$AI$25</f>
        <v>63</v>
      </c>
      <c r="BR45" s="80">
        <f t="shared" si="9"/>
        <v>59</v>
      </c>
      <c r="BS45" s="80">
        <f t="shared" si="10"/>
        <v>63</v>
      </c>
      <c r="BT45" s="80" t="str">
        <f t="shared" si="11"/>
        <v>◯</v>
      </c>
      <c r="BU45" s="81" t="str">
        <f t="shared" si="12"/>
        <v>◯</v>
      </c>
    </row>
    <row r="46" spans="6:73">
      <c r="F46" s="125" t="s">
        <v>39</v>
      </c>
      <c r="G46" s="100" t="s">
        <v>188</v>
      </c>
      <c r="H46" s="100">
        <v>33</v>
      </c>
      <c r="I46" s="106" t="s">
        <v>404</v>
      </c>
      <c r="J46" s="99" t="s">
        <v>178</v>
      </c>
      <c r="K46" s="100"/>
      <c r="L46" s="106" t="s">
        <v>443</v>
      </c>
      <c r="M46" s="99" t="s">
        <v>64</v>
      </c>
      <c r="N46" s="100" t="s">
        <v>39</v>
      </c>
      <c r="O46" s="62" t="s">
        <v>50</v>
      </c>
      <c r="P46" s="62">
        <v>38</v>
      </c>
      <c r="Q46" s="143" t="s">
        <v>406</v>
      </c>
      <c r="R46" s="100">
        <v>6</v>
      </c>
      <c r="S46" s="125">
        <v>6</v>
      </c>
      <c r="T46" s="100" t="s">
        <v>39</v>
      </c>
      <c r="U46" s="100" t="s">
        <v>188</v>
      </c>
      <c r="V46" s="100">
        <v>33</v>
      </c>
      <c r="W46" s="106" t="s">
        <v>404</v>
      </c>
      <c r="X46" s="99" t="s">
        <v>178</v>
      </c>
      <c r="Y46" s="100"/>
      <c r="Z46" s="106" t="s">
        <v>443</v>
      </c>
      <c r="AA46" s="99" t="s">
        <v>64</v>
      </c>
      <c r="AB46" s="100" t="s">
        <v>39</v>
      </c>
      <c r="AC46" s="61" t="s">
        <v>51</v>
      </c>
      <c r="AD46" s="61">
        <v>37</v>
      </c>
      <c r="AE46" s="135" t="s">
        <v>407</v>
      </c>
      <c r="AF46"/>
      <c r="AH46" s="47" t="s">
        <v>46</v>
      </c>
      <c r="AI46" s="47">
        <v>42</v>
      </c>
      <c r="AJ46" s="47" t="s">
        <v>359</v>
      </c>
      <c r="AK46" s="33">
        <v>19</v>
      </c>
      <c r="AL46" s="45" t="s">
        <v>440</v>
      </c>
      <c r="AM46" s="45">
        <v>4</v>
      </c>
      <c r="AN46" s="45">
        <v>18</v>
      </c>
      <c r="AX46" s="82">
        <f>$AI30</f>
        <v>58</v>
      </c>
      <c r="AY46" s="32">
        <f t="shared" si="13"/>
        <v>60</v>
      </c>
      <c r="AZ46" s="32">
        <f t="shared" si="1"/>
        <v>58</v>
      </c>
      <c r="BA46" s="32">
        <f t="shared" si="2"/>
        <v>60</v>
      </c>
      <c r="BB46" s="32" t="str">
        <f t="shared" si="3"/>
        <v>◯</v>
      </c>
      <c r="BC46" s="83" t="str">
        <f t="shared" si="4"/>
        <v>◯</v>
      </c>
      <c r="BD46" s="82">
        <f>$AI30</f>
        <v>58</v>
      </c>
      <c r="BE46" s="32">
        <f t="shared" si="14"/>
        <v>61</v>
      </c>
      <c r="BF46" s="32">
        <f>V59</f>
        <v>58</v>
      </c>
      <c r="BG46" s="32">
        <f>AD59</f>
        <v>61</v>
      </c>
      <c r="BH46" s="32" t="str">
        <f t="shared" si="6"/>
        <v>◯</v>
      </c>
      <c r="BI46" s="83" t="str">
        <f t="shared" si="6"/>
        <v>◯</v>
      </c>
      <c r="BJ46" s="82">
        <f>$AI30</f>
        <v>58</v>
      </c>
      <c r="BK46" s="32">
        <f>$AI$26</f>
        <v>62</v>
      </c>
      <c r="BL46" s="32">
        <f>H59</f>
        <v>58</v>
      </c>
      <c r="BM46" s="32">
        <f>P59</f>
        <v>62</v>
      </c>
      <c r="BN46" s="32" t="str">
        <f t="shared" si="7"/>
        <v>◯</v>
      </c>
      <c r="BO46" s="83" t="str">
        <f t="shared" si="8"/>
        <v>◯</v>
      </c>
      <c r="BP46" s="82">
        <f>$AI30</f>
        <v>58</v>
      </c>
      <c r="BQ46" s="32">
        <f>$AI$25</f>
        <v>63</v>
      </c>
      <c r="BR46" s="32">
        <f t="shared" si="9"/>
        <v>58</v>
      </c>
      <c r="BS46" s="32">
        <f t="shared" si="10"/>
        <v>63</v>
      </c>
      <c r="BT46" s="32" t="str">
        <f t="shared" si="11"/>
        <v>◯</v>
      </c>
      <c r="BU46" s="83" t="str">
        <f t="shared" si="12"/>
        <v>◯</v>
      </c>
    </row>
    <row r="47" spans="6:73">
      <c r="F47" s="125" t="s">
        <v>39</v>
      </c>
      <c r="G47" s="100" t="s">
        <v>189</v>
      </c>
      <c r="H47" s="100">
        <v>34</v>
      </c>
      <c r="I47" s="106" t="s">
        <v>410</v>
      </c>
      <c r="J47" s="99" t="s">
        <v>178</v>
      </c>
      <c r="K47" s="100"/>
      <c r="L47" s="106" t="s">
        <v>443</v>
      </c>
      <c r="M47" s="99" t="s">
        <v>64</v>
      </c>
      <c r="N47" s="100" t="s">
        <v>39</v>
      </c>
      <c r="O47" s="62" t="s">
        <v>50</v>
      </c>
      <c r="P47" s="62">
        <v>38</v>
      </c>
      <c r="Q47" s="143" t="s">
        <v>406</v>
      </c>
      <c r="R47" s="100">
        <v>7</v>
      </c>
      <c r="S47" s="125">
        <v>7</v>
      </c>
      <c r="T47" s="100" t="s">
        <v>39</v>
      </c>
      <c r="U47" s="100" t="s">
        <v>189</v>
      </c>
      <c r="V47" s="100">
        <v>34</v>
      </c>
      <c r="W47" s="106" t="s">
        <v>410</v>
      </c>
      <c r="X47" s="99" t="s">
        <v>178</v>
      </c>
      <c r="Y47" s="100"/>
      <c r="Z47" s="106" t="s">
        <v>443</v>
      </c>
      <c r="AA47" s="99" t="s">
        <v>64</v>
      </c>
      <c r="AB47" s="100" t="s">
        <v>39</v>
      </c>
      <c r="AC47" s="61" t="s">
        <v>51</v>
      </c>
      <c r="AD47" s="61">
        <v>37</v>
      </c>
      <c r="AE47" s="135" t="s">
        <v>407</v>
      </c>
      <c r="AF47"/>
      <c r="AH47" s="47" t="s">
        <v>47</v>
      </c>
      <c r="AI47" s="47">
        <v>41</v>
      </c>
      <c r="AJ47" s="47" t="s">
        <v>358</v>
      </c>
      <c r="AK47" s="33">
        <v>18</v>
      </c>
      <c r="AL47" s="45" t="s">
        <v>441</v>
      </c>
      <c r="AM47" s="45">
        <v>4</v>
      </c>
      <c r="AN47" s="45">
        <v>17</v>
      </c>
      <c r="AX47" s="82">
        <f>$AI31</f>
        <v>57</v>
      </c>
      <c r="AY47" s="32">
        <f t="shared" si="13"/>
        <v>60</v>
      </c>
      <c r="AZ47" s="32">
        <f t="shared" si="1"/>
        <v>57</v>
      </c>
      <c r="BA47" s="32">
        <f t="shared" si="2"/>
        <v>60</v>
      </c>
      <c r="BB47" s="32" t="str">
        <f t="shared" si="3"/>
        <v>◯</v>
      </c>
      <c r="BC47" s="83" t="str">
        <f t="shared" si="4"/>
        <v>◯</v>
      </c>
      <c r="BD47" s="82">
        <f>$AI31</f>
        <v>57</v>
      </c>
      <c r="BE47" s="32">
        <f t="shared" si="14"/>
        <v>61</v>
      </c>
      <c r="BF47" s="32">
        <f>V58</f>
        <v>57</v>
      </c>
      <c r="BG47" s="32">
        <f>AD58</f>
        <v>61</v>
      </c>
      <c r="BH47" s="32" t="str">
        <f t="shared" si="6"/>
        <v>◯</v>
      </c>
      <c r="BI47" s="83" t="str">
        <f t="shared" si="6"/>
        <v>◯</v>
      </c>
      <c r="BJ47" s="82">
        <f>$AI31</f>
        <v>57</v>
      </c>
      <c r="BK47" s="32">
        <f>$AI$26</f>
        <v>62</v>
      </c>
      <c r="BL47" s="32">
        <f>H58</f>
        <v>57</v>
      </c>
      <c r="BM47" s="32">
        <f>P58</f>
        <v>62</v>
      </c>
      <c r="BN47" s="32" t="str">
        <f t="shared" si="7"/>
        <v>◯</v>
      </c>
      <c r="BO47" s="83" t="str">
        <f t="shared" si="8"/>
        <v>◯</v>
      </c>
      <c r="BP47" s="82">
        <f>$AI31</f>
        <v>57</v>
      </c>
      <c r="BQ47" s="32">
        <f>$AI$25</f>
        <v>63</v>
      </c>
      <c r="BR47" s="32">
        <f t="shared" si="9"/>
        <v>57</v>
      </c>
      <c r="BS47" s="32">
        <f t="shared" si="10"/>
        <v>63</v>
      </c>
      <c r="BT47" s="32" t="str">
        <f t="shared" si="11"/>
        <v>◯</v>
      </c>
      <c r="BU47" s="83" t="str">
        <f t="shared" si="12"/>
        <v>◯</v>
      </c>
    </row>
    <row r="48" spans="6:73">
      <c r="F48" s="125" t="s">
        <v>39</v>
      </c>
      <c r="G48" s="100" t="s">
        <v>190</v>
      </c>
      <c r="H48" s="100">
        <v>35</v>
      </c>
      <c r="I48" s="106" t="s">
        <v>409</v>
      </c>
      <c r="J48" s="99" t="s">
        <v>178</v>
      </c>
      <c r="K48" s="100" t="s">
        <v>179</v>
      </c>
      <c r="L48" s="106" t="s">
        <v>443</v>
      </c>
      <c r="M48" s="99" t="s">
        <v>64</v>
      </c>
      <c r="N48" s="100" t="s">
        <v>39</v>
      </c>
      <c r="O48" s="62" t="s">
        <v>50</v>
      </c>
      <c r="P48" s="62">
        <v>38</v>
      </c>
      <c r="Q48" s="143" t="s">
        <v>406</v>
      </c>
      <c r="R48" s="100">
        <v>8</v>
      </c>
      <c r="S48" s="125">
        <v>8</v>
      </c>
      <c r="T48" s="100" t="s">
        <v>39</v>
      </c>
      <c r="U48" s="100" t="s">
        <v>190</v>
      </c>
      <c r="V48" s="100">
        <v>35</v>
      </c>
      <c r="W48" s="106" t="s">
        <v>409</v>
      </c>
      <c r="X48" s="99" t="s">
        <v>178</v>
      </c>
      <c r="Y48" s="100" t="s">
        <v>179</v>
      </c>
      <c r="Z48" s="106" t="s">
        <v>443</v>
      </c>
      <c r="AA48" s="99" t="s">
        <v>64</v>
      </c>
      <c r="AB48" s="100" t="s">
        <v>39</v>
      </c>
      <c r="AC48" s="61" t="s">
        <v>51</v>
      </c>
      <c r="AD48" s="61">
        <v>37</v>
      </c>
      <c r="AE48" s="135" t="s">
        <v>407</v>
      </c>
      <c r="AF48"/>
      <c r="AH48" s="47" t="s">
        <v>48</v>
      </c>
      <c r="AI48" s="47">
        <v>40</v>
      </c>
      <c r="AJ48" s="47" t="s">
        <v>357</v>
      </c>
      <c r="AK48" s="33">
        <v>17</v>
      </c>
      <c r="AL48" s="45" t="s">
        <v>442</v>
      </c>
      <c r="AM48" s="45">
        <v>4</v>
      </c>
      <c r="AN48" s="45">
        <v>16</v>
      </c>
      <c r="AO48" s="32" t="s">
        <v>150</v>
      </c>
      <c r="AQ48" s="36" t="s">
        <v>347</v>
      </c>
      <c r="AR48" s="54" t="s">
        <v>180</v>
      </c>
      <c r="AS48" s="32">
        <v>51</v>
      </c>
      <c r="AT48" s="54" t="s">
        <v>444</v>
      </c>
      <c r="AU48" s="98">
        <v>1</v>
      </c>
      <c r="AV48" s="32">
        <v>3</v>
      </c>
      <c r="AX48" s="84">
        <f>$AI32</f>
        <v>56</v>
      </c>
      <c r="AY48" s="78">
        <f>$AI$28</f>
        <v>60</v>
      </c>
      <c r="AZ48" s="78">
        <f t="shared" si="1"/>
        <v>56</v>
      </c>
      <c r="BA48" s="78">
        <f t="shared" si="2"/>
        <v>60</v>
      </c>
      <c r="BB48" s="78" t="str">
        <f t="shared" si="3"/>
        <v>◯</v>
      </c>
      <c r="BC48" s="85" t="str">
        <f t="shared" si="4"/>
        <v>◯</v>
      </c>
      <c r="BD48" s="84">
        <f>$AI32</f>
        <v>56</v>
      </c>
      <c r="BE48" s="78">
        <f>$AI$27</f>
        <v>61</v>
      </c>
      <c r="BF48" s="78">
        <f>V57</f>
        <v>56</v>
      </c>
      <c r="BG48" s="78">
        <f>AD57</f>
        <v>61</v>
      </c>
      <c r="BH48" s="78" t="str">
        <f t="shared" si="6"/>
        <v>◯</v>
      </c>
      <c r="BI48" s="85" t="str">
        <f t="shared" si="6"/>
        <v>◯</v>
      </c>
      <c r="BJ48" s="84">
        <f>$AI32</f>
        <v>56</v>
      </c>
      <c r="BK48" s="78">
        <f>$AI$26</f>
        <v>62</v>
      </c>
      <c r="BL48" s="78">
        <f>H57</f>
        <v>56</v>
      </c>
      <c r="BM48" s="78">
        <f>P57</f>
        <v>62</v>
      </c>
      <c r="BN48" s="78" t="str">
        <f t="shared" si="7"/>
        <v>◯</v>
      </c>
      <c r="BO48" s="85" t="str">
        <f t="shared" si="8"/>
        <v>◯</v>
      </c>
      <c r="BP48" s="84">
        <f>$AI32</f>
        <v>56</v>
      </c>
      <c r="BQ48" s="78">
        <f>$AI$25</f>
        <v>63</v>
      </c>
      <c r="BR48" s="78">
        <f t="shared" si="9"/>
        <v>56</v>
      </c>
      <c r="BS48" s="78">
        <f t="shared" si="10"/>
        <v>63</v>
      </c>
      <c r="BT48" s="78" t="str">
        <f t="shared" si="11"/>
        <v>◯</v>
      </c>
      <c r="BU48" s="85" t="str">
        <f t="shared" si="12"/>
        <v>◯</v>
      </c>
    </row>
    <row r="49" spans="6:73">
      <c r="F49" s="124" t="s">
        <v>39</v>
      </c>
      <c r="G49" s="98" t="s">
        <v>191</v>
      </c>
      <c r="H49" s="98">
        <v>40</v>
      </c>
      <c r="I49" s="105" t="s">
        <v>442</v>
      </c>
      <c r="J49" s="97" t="s">
        <v>178</v>
      </c>
      <c r="K49" s="98"/>
      <c r="L49" s="105" t="s">
        <v>444</v>
      </c>
      <c r="M49" s="97" t="s">
        <v>64</v>
      </c>
      <c r="N49" s="98" t="s">
        <v>39</v>
      </c>
      <c r="O49" s="62" t="s">
        <v>42</v>
      </c>
      <c r="P49" s="62">
        <v>46</v>
      </c>
      <c r="Q49" s="143" t="s">
        <v>436</v>
      </c>
      <c r="R49" s="98">
        <v>9</v>
      </c>
      <c r="S49" s="124">
        <v>9</v>
      </c>
      <c r="T49" s="98" t="s">
        <v>39</v>
      </c>
      <c r="U49" s="98" t="s">
        <v>191</v>
      </c>
      <c r="V49" s="98">
        <v>40</v>
      </c>
      <c r="W49" s="105" t="s">
        <v>442</v>
      </c>
      <c r="X49" s="97" t="s">
        <v>178</v>
      </c>
      <c r="Y49" s="98"/>
      <c r="Z49" s="105" t="s">
        <v>444</v>
      </c>
      <c r="AA49" s="97" t="s">
        <v>64</v>
      </c>
      <c r="AB49" s="98" t="s">
        <v>39</v>
      </c>
      <c r="AC49" s="61" t="s">
        <v>43</v>
      </c>
      <c r="AD49" s="61">
        <v>45</v>
      </c>
      <c r="AE49" s="135" t="s">
        <v>437</v>
      </c>
      <c r="AF49"/>
      <c r="AH49" s="64" t="s">
        <v>49</v>
      </c>
      <c r="AI49" s="65">
        <v>39</v>
      </c>
      <c r="AJ49" s="65" t="s">
        <v>375</v>
      </c>
      <c r="AK49" s="68">
        <v>16</v>
      </c>
      <c r="AL49" s="45" t="s">
        <v>405</v>
      </c>
      <c r="AM49" s="45">
        <v>4</v>
      </c>
      <c r="AN49" s="45">
        <v>15</v>
      </c>
      <c r="AX49" s="79">
        <f>$AI37</f>
        <v>51</v>
      </c>
      <c r="AY49" s="80">
        <f t="shared" ref="AY49:AY51" si="15">$AI$36</f>
        <v>52</v>
      </c>
      <c r="AZ49" s="80">
        <f t="shared" si="1"/>
        <v>51</v>
      </c>
      <c r="BA49" s="80">
        <f t="shared" si="2"/>
        <v>52</v>
      </c>
      <c r="BB49" s="80" t="str">
        <f t="shared" si="3"/>
        <v>◯</v>
      </c>
      <c r="BC49" s="81" t="str">
        <f t="shared" si="4"/>
        <v>◯</v>
      </c>
      <c r="BD49" s="79">
        <f>$AI37</f>
        <v>51</v>
      </c>
      <c r="BE49" s="80">
        <f t="shared" ref="BE49:BE51" si="16">$AI$35</f>
        <v>53</v>
      </c>
      <c r="BF49" s="80">
        <f>V56</f>
        <v>51</v>
      </c>
      <c r="BG49" s="80">
        <f>AD56</f>
        <v>53</v>
      </c>
      <c r="BH49" s="80" t="str">
        <f t="shared" si="6"/>
        <v>◯</v>
      </c>
      <c r="BI49" s="81" t="str">
        <f t="shared" si="6"/>
        <v>◯</v>
      </c>
      <c r="BJ49" s="79">
        <f>$AI37</f>
        <v>51</v>
      </c>
      <c r="BK49" s="80">
        <f>$AI$34</f>
        <v>54</v>
      </c>
      <c r="BL49" s="80">
        <f>H56</f>
        <v>51</v>
      </c>
      <c r="BM49" s="80">
        <f>P56</f>
        <v>54</v>
      </c>
      <c r="BN49" s="80" t="str">
        <f t="shared" si="7"/>
        <v>◯</v>
      </c>
      <c r="BO49" s="81" t="str">
        <f t="shared" si="8"/>
        <v>◯</v>
      </c>
      <c r="BP49" s="79">
        <f>$AI37</f>
        <v>51</v>
      </c>
      <c r="BQ49" s="80">
        <f>$AI$33</f>
        <v>55</v>
      </c>
      <c r="BR49" s="80">
        <f t="shared" si="9"/>
        <v>51</v>
      </c>
      <c r="BS49" s="80">
        <f t="shared" si="10"/>
        <v>55</v>
      </c>
      <c r="BT49" s="80" t="str">
        <f t="shared" si="11"/>
        <v>◯</v>
      </c>
      <c r="BU49" s="81" t="str">
        <f t="shared" si="12"/>
        <v>◯</v>
      </c>
    </row>
    <row r="50" spans="6:73">
      <c r="F50" s="124" t="s">
        <v>39</v>
      </c>
      <c r="G50" s="98" t="s">
        <v>192</v>
      </c>
      <c r="H50" s="98">
        <v>41</v>
      </c>
      <c r="I50" s="105" t="s">
        <v>441</v>
      </c>
      <c r="J50" s="97" t="s">
        <v>178</v>
      </c>
      <c r="K50" s="98"/>
      <c r="L50" s="105" t="s">
        <v>444</v>
      </c>
      <c r="M50" s="97" t="s">
        <v>64</v>
      </c>
      <c r="N50" s="98" t="s">
        <v>39</v>
      </c>
      <c r="O50" s="62" t="s">
        <v>42</v>
      </c>
      <c r="P50" s="62">
        <v>46</v>
      </c>
      <c r="Q50" s="143" t="s">
        <v>436</v>
      </c>
      <c r="R50" s="98">
        <v>10</v>
      </c>
      <c r="S50" s="124">
        <v>10</v>
      </c>
      <c r="T50" s="98" t="s">
        <v>39</v>
      </c>
      <c r="U50" s="98" t="s">
        <v>192</v>
      </c>
      <c r="V50" s="98">
        <v>41</v>
      </c>
      <c r="W50" s="105" t="s">
        <v>441</v>
      </c>
      <c r="X50" s="97" t="s">
        <v>178</v>
      </c>
      <c r="Y50" s="98"/>
      <c r="Z50" s="105" t="s">
        <v>444</v>
      </c>
      <c r="AA50" s="97" t="s">
        <v>64</v>
      </c>
      <c r="AB50" s="98" t="s">
        <v>39</v>
      </c>
      <c r="AC50" s="61" t="s">
        <v>43</v>
      </c>
      <c r="AD50" s="61">
        <v>45</v>
      </c>
      <c r="AE50" s="135" t="s">
        <v>437</v>
      </c>
      <c r="AF50"/>
      <c r="AH50" s="62" t="s">
        <v>50</v>
      </c>
      <c r="AI50" s="62">
        <v>38</v>
      </c>
      <c r="AJ50" s="62" t="s">
        <v>374</v>
      </c>
      <c r="AK50" s="68">
        <v>15</v>
      </c>
      <c r="AL50" s="45" t="s">
        <v>406</v>
      </c>
      <c r="AM50" s="45">
        <v>4</v>
      </c>
      <c r="AN50" s="45">
        <v>14</v>
      </c>
      <c r="AX50" s="82">
        <f>$AI38</f>
        <v>50</v>
      </c>
      <c r="AY50" s="32">
        <f t="shared" si="15"/>
        <v>52</v>
      </c>
      <c r="AZ50" s="32">
        <f t="shared" si="1"/>
        <v>50</v>
      </c>
      <c r="BA50" s="32">
        <f t="shared" si="2"/>
        <v>52</v>
      </c>
      <c r="BB50" s="32" t="str">
        <f t="shared" si="3"/>
        <v>◯</v>
      </c>
      <c r="BC50" s="83" t="str">
        <f t="shared" si="4"/>
        <v>◯</v>
      </c>
      <c r="BD50" s="82">
        <f>$AI38</f>
        <v>50</v>
      </c>
      <c r="BE50" s="32">
        <f t="shared" si="16"/>
        <v>53</v>
      </c>
      <c r="BF50" s="32">
        <f>V55</f>
        <v>50</v>
      </c>
      <c r="BG50" s="32">
        <f>AD55</f>
        <v>53</v>
      </c>
      <c r="BH50" s="32" t="str">
        <f t="shared" si="6"/>
        <v>◯</v>
      </c>
      <c r="BI50" s="83" t="str">
        <f t="shared" si="6"/>
        <v>◯</v>
      </c>
      <c r="BJ50" s="82">
        <f>$AI38</f>
        <v>50</v>
      </c>
      <c r="BK50" s="32">
        <f>$AI$34</f>
        <v>54</v>
      </c>
      <c r="BL50" s="32">
        <f>H55</f>
        <v>50</v>
      </c>
      <c r="BM50" s="32">
        <f>P55</f>
        <v>54</v>
      </c>
      <c r="BN50" s="32" t="str">
        <f t="shared" si="7"/>
        <v>◯</v>
      </c>
      <c r="BO50" s="83" t="str">
        <f t="shared" si="8"/>
        <v>◯</v>
      </c>
      <c r="BP50" s="82">
        <f>$AI38</f>
        <v>50</v>
      </c>
      <c r="BQ50" s="32">
        <f>$AI$33</f>
        <v>55</v>
      </c>
      <c r="BR50" s="32">
        <f t="shared" si="9"/>
        <v>50</v>
      </c>
      <c r="BS50" s="32">
        <f t="shared" si="10"/>
        <v>55</v>
      </c>
      <c r="BT50" s="32" t="str">
        <f t="shared" si="11"/>
        <v>◯</v>
      </c>
      <c r="BU50" s="83" t="str">
        <f t="shared" si="12"/>
        <v>◯</v>
      </c>
    </row>
    <row r="51" spans="6:73">
      <c r="F51" s="124" t="s">
        <v>39</v>
      </c>
      <c r="G51" s="98" t="s">
        <v>193</v>
      </c>
      <c r="H51" s="98">
        <v>42</v>
      </c>
      <c r="I51" s="105" t="s">
        <v>440</v>
      </c>
      <c r="J51" s="97" t="s">
        <v>178</v>
      </c>
      <c r="K51" s="98"/>
      <c r="L51" s="105" t="s">
        <v>444</v>
      </c>
      <c r="M51" s="97" t="s">
        <v>64</v>
      </c>
      <c r="N51" s="98" t="s">
        <v>39</v>
      </c>
      <c r="O51" s="62" t="s">
        <v>42</v>
      </c>
      <c r="P51" s="62">
        <v>46</v>
      </c>
      <c r="Q51" s="143" t="s">
        <v>436</v>
      </c>
      <c r="R51" s="98">
        <v>11</v>
      </c>
      <c r="S51" s="124">
        <v>11</v>
      </c>
      <c r="T51" s="98" t="s">
        <v>39</v>
      </c>
      <c r="U51" s="98" t="s">
        <v>193</v>
      </c>
      <c r="V51" s="98">
        <v>42</v>
      </c>
      <c r="W51" s="105" t="s">
        <v>440</v>
      </c>
      <c r="X51" s="97" t="s">
        <v>178</v>
      </c>
      <c r="Y51" s="98"/>
      <c r="Z51" s="105" t="s">
        <v>444</v>
      </c>
      <c r="AA51" s="97" t="s">
        <v>64</v>
      </c>
      <c r="AB51" s="98" t="s">
        <v>39</v>
      </c>
      <c r="AC51" s="61" t="s">
        <v>43</v>
      </c>
      <c r="AD51" s="61">
        <v>45</v>
      </c>
      <c r="AE51" s="135" t="s">
        <v>437</v>
      </c>
      <c r="AF51"/>
      <c r="AH51" s="61" t="s">
        <v>51</v>
      </c>
      <c r="AI51" s="61">
        <v>37</v>
      </c>
      <c r="AJ51" s="61" t="s">
        <v>373</v>
      </c>
      <c r="AK51" s="68">
        <v>14</v>
      </c>
      <c r="AL51" s="45" t="s">
        <v>407</v>
      </c>
      <c r="AM51" s="45">
        <v>4</v>
      </c>
      <c r="AN51" s="45">
        <v>13</v>
      </c>
      <c r="AX51" s="82">
        <f>$AI39</f>
        <v>49</v>
      </c>
      <c r="AY51" s="32">
        <f t="shared" si="15"/>
        <v>52</v>
      </c>
      <c r="AZ51" s="32">
        <f t="shared" si="1"/>
        <v>49</v>
      </c>
      <c r="BA51" s="32">
        <f t="shared" si="2"/>
        <v>52</v>
      </c>
      <c r="BB51" s="32" t="str">
        <f t="shared" si="3"/>
        <v>◯</v>
      </c>
      <c r="BC51" s="83" t="str">
        <f t="shared" si="4"/>
        <v>◯</v>
      </c>
      <c r="BD51" s="82">
        <f>$AI39</f>
        <v>49</v>
      </c>
      <c r="BE51" s="32">
        <f t="shared" si="16"/>
        <v>53</v>
      </c>
      <c r="BF51" s="32">
        <f>V54</f>
        <v>49</v>
      </c>
      <c r="BG51" s="32">
        <f>AD54</f>
        <v>53</v>
      </c>
      <c r="BH51" s="32" t="str">
        <f t="shared" si="6"/>
        <v>◯</v>
      </c>
      <c r="BI51" s="83" t="str">
        <f t="shared" si="6"/>
        <v>◯</v>
      </c>
      <c r="BJ51" s="82">
        <f>$AI39</f>
        <v>49</v>
      </c>
      <c r="BK51" s="32">
        <f>$AI$34</f>
        <v>54</v>
      </c>
      <c r="BL51" s="32">
        <f>H54</f>
        <v>49</v>
      </c>
      <c r="BM51" s="32">
        <f>P54</f>
        <v>54</v>
      </c>
      <c r="BN51" s="32" t="str">
        <f t="shared" si="7"/>
        <v>◯</v>
      </c>
      <c r="BO51" s="83" t="str">
        <f t="shared" si="8"/>
        <v>◯</v>
      </c>
      <c r="BP51" s="82">
        <f>$AI39</f>
        <v>49</v>
      </c>
      <c r="BQ51" s="32">
        <f>$AI$33</f>
        <v>55</v>
      </c>
      <c r="BR51" s="32">
        <f t="shared" si="9"/>
        <v>49</v>
      </c>
      <c r="BS51" s="32">
        <f t="shared" si="10"/>
        <v>55</v>
      </c>
      <c r="BT51" s="32" t="str">
        <f t="shared" si="11"/>
        <v>◯</v>
      </c>
      <c r="BU51" s="83" t="str">
        <f t="shared" si="12"/>
        <v>◯</v>
      </c>
    </row>
    <row r="52" spans="6:73">
      <c r="F52" s="124" t="s">
        <v>39</v>
      </c>
      <c r="G52" s="98" t="s">
        <v>194</v>
      </c>
      <c r="H52" s="98">
        <v>43</v>
      </c>
      <c r="I52" s="105" t="s">
        <v>439</v>
      </c>
      <c r="J52" s="97" t="s">
        <v>178</v>
      </c>
      <c r="K52" s="98" t="s">
        <v>180</v>
      </c>
      <c r="L52" s="105" t="s">
        <v>444</v>
      </c>
      <c r="M52" s="97" t="s">
        <v>64</v>
      </c>
      <c r="N52" s="98" t="s">
        <v>39</v>
      </c>
      <c r="O52" s="62" t="s">
        <v>42</v>
      </c>
      <c r="P52" s="62">
        <v>46</v>
      </c>
      <c r="Q52" s="143" t="s">
        <v>436</v>
      </c>
      <c r="R52" s="98">
        <v>12</v>
      </c>
      <c r="S52" s="124">
        <v>12</v>
      </c>
      <c r="T52" s="98" t="s">
        <v>39</v>
      </c>
      <c r="U52" s="98" t="s">
        <v>194</v>
      </c>
      <c r="V52" s="98">
        <v>43</v>
      </c>
      <c r="W52" s="105" t="s">
        <v>439</v>
      </c>
      <c r="X52" s="97" t="s">
        <v>178</v>
      </c>
      <c r="Y52" s="98" t="s">
        <v>180</v>
      </c>
      <c r="Z52" s="105" t="s">
        <v>444</v>
      </c>
      <c r="AA52" s="97" t="s">
        <v>64</v>
      </c>
      <c r="AB52" s="98" t="s">
        <v>39</v>
      </c>
      <c r="AC52" s="61" t="s">
        <v>43</v>
      </c>
      <c r="AD52" s="61">
        <v>45</v>
      </c>
      <c r="AE52" s="135" t="s">
        <v>437</v>
      </c>
      <c r="AF52"/>
      <c r="AH52" s="51" t="s">
        <v>52</v>
      </c>
      <c r="AI52" s="51">
        <v>36</v>
      </c>
      <c r="AJ52" s="51" t="s">
        <v>372</v>
      </c>
      <c r="AK52" s="68">
        <v>13</v>
      </c>
      <c r="AL52" s="45" t="s">
        <v>408</v>
      </c>
      <c r="AM52" s="45">
        <v>4</v>
      </c>
      <c r="AN52" s="45">
        <v>12</v>
      </c>
      <c r="AX52" s="84">
        <f>$AI40</f>
        <v>48</v>
      </c>
      <c r="AY52" s="78">
        <f>$AI$36</f>
        <v>52</v>
      </c>
      <c r="AZ52" s="78">
        <f t="shared" si="1"/>
        <v>48</v>
      </c>
      <c r="BA52" s="78">
        <f t="shared" si="2"/>
        <v>52</v>
      </c>
      <c r="BB52" s="78" t="str">
        <f t="shared" si="3"/>
        <v>◯</v>
      </c>
      <c r="BC52" s="85" t="str">
        <f t="shared" si="4"/>
        <v>◯</v>
      </c>
      <c r="BD52" s="84">
        <f>$AI40</f>
        <v>48</v>
      </c>
      <c r="BE52" s="78">
        <f>$AI$35</f>
        <v>53</v>
      </c>
      <c r="BF52" s="78">
        <f>V53</f>
        <v>48</v>
      </c>
      <c r="BG52" s="78">
        <f>AD53</f>
        <v>53</v>
      </c>
      <c r="BH52" s="78" t="str">
        <f t="shared" si="6"/>
        <v>◯</v>
      </c>
      <c r="BI52" s="85" t="str">
        <f t="shared" si="6"/>
        <v>◯</v>
      </c>
      <c r="BJ52" s="84">
        <f>$AI40</f>
        <v>48</v>
      </c>
      <c r="BK52" s="78">
        <f>$AI$34</f>
        <v>54</v>
      </c>
      <c r="BL52" s="78">
        <f>H53</f>
        <v>48</v>
      </c>
      <c r="BM52" s="78">
        <f>P53</f>
        <v>54</v>
      </c>
      <c r="BN52" s="78" t="str">
        <f t="shared" si="7"/>
        <v>◯</v>
      </c>
      <c r="BO52" s="85" t="str">
        <f t="shared" si="8"/>
        <v>◯</v>
      </c>
      <c r="BP52" s="84">
        <f>$AI40</f>
        <v>48</v>
      </c>
      <c r="BQ52" s="78">
        <f>$AI$33</f>
        <v>55</v>
      </c>
      <c r="BR52" s="78">
        <f t="shared" si="9"/>
        <v>48</v>
      </c>
      <c r="BS52" s="78">
        <f t="shared" si="10"/>
        <v>55</v>
      </c>
      <c r="BT52" s="78" t="str">
        <f t="shared" si="11"/>
        <v>◯</v>
      </c>
      <c r="BU52" s="85" t="str">
        <f t="shared" si="12"/>
        <v>◯</v>
      </c>
    </row>
    <row r="53" spans="6:73">
      <c r="F53" s="123" t="s">
        <v>39</v>
      </c>
      <c r="G53" s="46" t="s">
        <v>195</v>
      </c>
      <c r="H53" s="46">
        <v>48</v>
      </c>
      <c r="I53" s="104" t="s">
        <v>434</v>
      </c>
      <c r="J53" s="96" t="s">
        <v>178</v>
      </c>
      <c r="K53" s="46"/>
      <c r="L53" s="104" t="s">
        <v>445</v>
      </c>
      <c r="M53" s="96" t="s">
        <v>64</v>
      </c>
      <c r="N53" s="46" t="s">
        <v>39</v>
      </c>
      <c r="O53" s="62" t="s">
        <v>147</v>
      </c>
      <c r="P53" s="62">
        <v>54</v>
      </c>
      <c r="Q53" s="143" t="s">
        <v>428</v>
      </c>
      <c r="R53" s="46">
        <v>13</v>
      </c>
      <c r="S53" s="123">
        <v>13</v>
      </c>
      <c r="T53" s="46" t="s">
        <v>39</v>
      </c>
      <c r="U53" s="46" t="s">
        <v>195</v>
      </c>
      <c r="V53" s="46">
        <v>48</v>
      </c>
      <c r="W53" s="104" t="s">
        <v>434</v>
      </c>
      <c r="X53" s="96" t="s">
        <v>178</v>
      </c>
      <c r="Y53" s="46"/>
      <c r="Z53" s="104" t="s">
        <v>445</v>
      </c>
      <c r="AA53" s="96" t="s">
        <v>64</v>
      </c>
      <c r="AB53" s="46" t="s">
        <v>39</v>
      </c>
      <c r="AC53" s="61" t="s">
        <v>148</v>
      </c>
      <c r="AD53" s="61">
        <v>53</v>
      </c>
      <c r="AE53" s="135" t="s">
        <v>429</v>
      </c>
      <c r="AF53"/>
      <c r="AH53" s="47" t="s">
        <v>53</v>
      </c>
      <c r="AI53" s="47">
        <v>35</v>
      </c>
      <c r="AJ53" s="47" t="s">
        <v>356</v>
      </c>
      <c r="AK53" s="68">
        <v>12</v>
      </c>
      <c r="AL53" s="45" t="s">
        <v>409</v>
      </c>
      <c r="AM53" s="45">
        <v>4</v>
      </c>
      <c r="AN53" s="45">
        <v>11</v>
      </c>
      <c r="AX53" s="79">
        <f>$AI45</f>
        <v>43</v>
      </c>
      <c r="AY53" s="80">
        <f t="shared" ref="AY53:AY55" si="17">$AI$44</f>
        <v>44</v>
      </c>
      <c r="AZ53" s="80">
        <f t="shared" si="1"/>
        <v>43</v>
      </c>
      <c r="BA53" s="80">
        <f t="shared" si="2"/>
        <v>44</v>
      </c>
      <c r="BB53" s="80" t="str">
        <f t="shared" si="3"/>
        <v>◯</v>
      </c>
      <c r="BC53" s="81" t="str">
        <f t="shared" si="4"/>
        <v>◯</v>
      </c>
      <c r="BD53" s="79">
        <f>$AI45</f>
        <v>43</v>
      </c>
      <c r="BE53" s="80">
        <f t="shared" ref="BE53:BE55" si="18">$AI$43</f>
        <v>45</v>
      </c>
      <c r="BF53" s="80">
        <f>V52</f>
        <v>43</v>
      </c>
      <c r="BG53" s="80">
        <f>AD52</f>
        <v>45</v>
      </c>
      <c r="BH53" s="80" t="str">
        <f t="shared" si="6"/>
        <v>◯</v>
      </c>
      <c r="BI53" s="81" t="str">
        <f t="shared" si="6"/>
        <v>◯</v>
      </c>
      <c r="BJ53" s="79">
        <f>$AI45</f>
        <v>43</v>
      </c>
      <c r="BK53" s="80">
        <f>$AI$42</f>
        <v>46</v>
      </c>
      <c r="BL53" s="80">
        <f>H52</f>
        <v>43</v>
      </c>
      <c r="BM53" s="80">
        <f>P52</f>
        <v>46</v>
      </c>
      <c r="BN53" s="80" t="str">
        <f t="shared" si="7"/>
        <v>◯</v>
      </c>
      <c r="BO53" s="81" t="str">
        <f t="shared" si="8"/>
        <v>◯</v>
      </c>
      <c r="BP53" s="79">
        <f>$AI45</f>
        <v>43</v>
      </c>
      <c r="BQ53" s="80">
        <f>$AI$41</f>
        <v>47</v>
      </c>
      <c r="BR53" s="80">
        <f t="shared" si="9"/>
        <v>43</v>
      </c>
      <c r="BS53" s="80">
        <f t="shared" si="10"/>
        <v>47</v>
      </c>
      <c r="BT53" s="80" t="str">
        <f t="shared" si="11"/>
        <v>◯</v>
      </c>
      <c r="BU53" s="81" t="str">
        <f t="shared" si="12"/>
        <v>◯</v>
      </c>
    </row>
    <row r="54" spans="6:73">
      <c r="F54" s="123" t="s">
        <v>39</v>
      </c>
      <c r="G54" s="46" t="s">
        <v>196</v>
      </c>
      <c r="H54" s="46">
        <v>49</v>
      </c>
      <c r="I54" s="104" t="s">
        <v>433</v>
      </c>
      <c r="J54" s="96" t="s">
        <v>178</v>
      </c>
      <c r="K54" s="46"/>
      <c r="L54" s="104" t="s">
        <v>445</v>
      </c>
      <c r="M54" s="96" t="s">
        <v>64</v>
      </c>
      <c r="N54" s="46" t="s">
        <v>39</v>
      </c>
      <c r="O54" s="62" t="s">
        <v>147</v>
      </c>
      <c r="P54" s="62">
        <v>54</v>
      </c>
      <c r="Q54" s="143" t="s">
        <v>428</v>
      </c>
      <c r="R54" s="46">
        <v>14</v>
      </c>
      <c r="S54" s="123">
        <v>14</v>
      </c>
      <c r="T54" s="46" t="s">
        <v>39</v>
      </c>
      <c r="U54" s="46" t="s">
        <v>196</v>
      </c>
      <c r="V54" s="46">
        <v>49</v>
      </c>
      <c r="W54" s="104" t="s">
        <v>433</v>
      </c>
      <c r="X54" s="96" t="s">
        <v>178</v>
      </c>
      <c r="Y54" s="46"/>
      <c r="Z54" s="104" t="s">
        <v>445</v>
      </c>
      <c r="AA54" s="96" t="s">
        <v>64</v>
      </c>
      <c r="AB54" s="46" t="s">
        <v>39</v>
      </c>
      <c r="AC54" s="61" t="s">
        <v>148</v>
      </c>
      <c r="AD54" s="61">
        <v>53</v>
      </c>
      <c r="AE54" s="135" t="s">
        <v>429</v>
      </c>
      <c r="AF54"/>
      <c r="AH54" s="47" t="s">
        <v>54</v>
      </c>
      <c r="AI54" s="47">
        <v>34</v>
      </c>
      <c r="AJ54" s="47" t="s">
        <v>355</v>
      </c>
      <c r="AK54" s="68">
        <v>11</v>
      </c>
      <c r="AL54" s="45" t="s">
        <v>410</v>
      </c>
      <c r="AM54" s="45">
        <v>4</v>
      </c>
      <c r="AN54" s="45">
        <v>10</v>
      </c>
      <c r="AX54" s="82">
        <f>$AI46</f>
        <v>42</v>
      </c>
      <c r="AY54" s="32">
        <f t="shared" si="17"/>
        <v>44</v>
      </c>
      <c r="AZ54" s="32">
        <f t="shared" si="1"/>
        <v>42</v>
      </c>
      <c r="BA54" s="32">
        <f t="shared" si="2"/>
        <v>44</v>
      </c>
      <c r="BB54" s="32" t="str">
        <f t="shared" si="3"/>
        <v>◯</v>
      </c>
      <c r="BC54" s="83" t="str">
        <f t="shared" si="4"/>
        <v>◯</v>
      </c>
      <c r="BD54" s="82">
        <f>$AI46</f>
        <v>42</v>
      </c>
      <c r="BE54" s="32">
        <f t="shared" si="18"/>
        <v>45</v>
      </c>
      <c r="BF54" s="32">
        <f>V51</f>
        <v>42</v>
      </c>
      <c r="BG54" s="32">
        <f>AD51</f>
        <v>45</v>
      </c>
      <c r="BH54" s="32" t="str">
        <f t="shared" si="6"/>
        <v>◯</v>
      </c>
      <c r="BI54" s="83" t="str">
        <f t="shared" si="6"/>
        <v>◯</v>
      </c>
      <c r="BJ54" s="82">
        <f>$AI46</f>
        <v>42</v>
      </c>
      <c r="BK54" s="32">
        <f>$AI$42</f>
        <v>46</v>
      </c>
      <c r="BL54" s="32">
        <f>H51</f>
        <v>42</v>
      </c>
      <c r="BM54" s="32">
        <f>P51</f>
        <v>46</v>
      </c>
      <c r="BN54" s="32" t="str">
        <f t="shared" si="7"/>
        <v>◯</v>
      </c>
      <c r="BO54" s="83" t="str">
        <f t="shared" si="8"/>
        <v>◯</v>
      </c>
      <c r="BP54" s="82">
        <f>$AI46</f>
        <v>42</v>
      </c>
      <c r="BQ54" s="32">
        <f>$AI$41</f>
        <v>47</v>
      </c>
      <c r="BR54" s="32">
        <f t="shared" si="9"/>
        <v>42</v>
      </c>
      <c r="BS54" s="32">
        <f t="shared" si="10"/>
        <v>47</v>
      </c>
      <c r="BT54" s="32" t="str">
        <f t="shared" si="11"/>
        <v>◯</v>
      </c>
      <c r="BU54" s="83" t="str">
        <f t="shared" si="12"/>
        <v>◯</v>
      </c>
    </row>
    <row r="55" spans="6:73">
      <c r="F55" s="123" t="s">
        <v>39</v>
      </c>
      <c r="G55" s="46" t="s">
        <v>197</v>
      </c>
      <c r="H55" s="46">
        <v>50</v>
      </c>
      <c r="I55" s="104" t="s">
        <v>432</v>
      </c>
      <c r="J55" s="96" t="s">
        <v>178</v>
      </c>
      <c r="K55" s="46"/>
      <c r="L55" s="104" t="s">
        <v>445</v>
      </c>
      <c r="M55" s="96" t="s">
        <v>64</v>
      </c>
      <c r="N55" s="46" t="s">
        <v>39</v>
      </c>
      <c r="O55" s="62" t="s">
        <v>147</v>
      </c>
      <c r="P55" s="62">
        <v>54</v>
      </c>
      <c r="Q55" s="143" t="s">
        <v>428</v>
      </c>
      <c r="R55" s="46">
        <v>15</v>
      </c>
      <c r="S55" s="123">
        <v>15</v>
      </c>
      <c r="T55" s="46" t="s">
        <v>39</v>
      </c>
      <c r="U55" s="46" t="s">
        <v>197</v>
      </c>
      <c r="V55" s="46">
        <v>50</v>
      </c>
      <c r="W55" s="104" t="s">
        <v>432</v>
      </c>
      <c r="X55" s="96" t="s">
        <v>178</v>
      </c>
      <c r="Y55" s="46"/>
      <c r="Z55" s="104" t="s">
        <v>445</v>
      </c>
      <c r="AA55" s="96" t="s">
        <v>64</v>
      </c>
      <c r="AB55" s="46" t="s">
        <v>39</v>
      </c>
      <c r="AC55" s="61" t="s">
        <v>148</v>
      </c>
      <c r="AD55" s="61">
        <v>53</v>
      </c>
      <c r="AE55" s="135" t="s">
        <v>429</v>
      </c>
      <c r="AF55"/>
      <c r="AH55" s="47" t="s">
        <v>55</v>
      </c>
      <c r="AI55" s="47">
        <v>33</v>
      </c>
      <c r="AJ55" s="47" t="s">
        <v>354</v>
      </c>
      <c r="AK55" s="68">
        <v>10</v>
      </c>
      <c r="AL55" s="45" t="s">
        <v>404</v>
      </c>
      <c r="AM55" s="45">
        <v>4</v>
      </c>
      <c r="AN55" s="45">
        <v>9</v>
      </c>
      <c r="AX55" s="82">
        <f>$AI47</f>
        <v>41</v>
      </c>
      <c r="AY55" s="32">
        <f t="shared" si="17"/>
        <v>44</v>
      </c>
      <c r="AZ55" s="32">
        <f t="shared" si="1"/>
        <v>41</v>
      </c>
      <c r="BA55" s="32">
        <f t="shared" si="2"/>
        <v>44</v>
      </c>
      <c r="BB55" s="32" t="str">
        <f t="shared" si="3"/>
        <v>◯</v>
      </c>
      <c r="BC55" s="83" t="str">
        <f t="shared" si="4"/>
        <v>◯</v>
      </c>
      <c r="BD55" s="82">
        <f>$AI47</f>
        <v>41</v>
      </c>
      <c r="BE55" s="32">
        <f t="shared" si="18"/>
        <v>45</v>
      </c>
      <c r="BF55" s="32">
        <f>V50</f>
        <v>41</v>
      </c>
      <c r="BG55" s="32">
        <f>AD50</f>
        <v>45</v>
      </c>
      <c r="BH55" s="32" t="str">
        <f t="shared" si="6"/>
        <v>◯</v>
      </c>
      <c r="BI55" s="83" t="str">
        <f t="shared" si="6"/>
        <v>◯</v>
      </c>
      <c r="BJ55" s="82">
        <f>$AI47</f>
        <v>41</v>
      </c>
      <c r="BK55" s="32">
        <f>$AI$42</f>
        <v>46</v>
      </c>
      <c r="BL55" s="32">
        <f>H50</f>
        <v>41</v>
      </c>
      <c r="BM55" s="32">
        <f>P50</f>
        <v>46</v>
      </c>
      <c r="BN55" s="32" t="str">
        <f t="shared" si="7"/>
        <v>◯</v>
      </c>
      <c r="BO55" s="83" t="str">
        <f t="shared" si="8"/>
        <v>◯</v>
      </c>
      <c r="BP55" s="82">
        <f>$AI47</f>
        <v>41</v>
      </c>
      <c r="BQ55" s="32">
        <f>$AI$41</f>
        <v>47</v>
      </c>
      <c r="BR55" s="32">
        <f t="shared" si="9"/>
        <v>41</v>
      </c>
      <c r="BS55" s="32">
        <f t="shared" si="10"/>
        <v>47</v>
      </c>
      <c r="BT55" s="32" t="str">
        <f t="shared" si="11"/>
        <v>◯</v>
      </c>
      <c r="BU55" s="83" t="str">
        <f t="shared" si="12"/>
        <v>◯</v>
      </c>
    </row>
    <row r="56" spans="6:73">
      <c r="F56" s="123" t="s">
        <v>39</v>
      </c>
      <c r="G56" s="46" t="s">
        <v>198</v>
      </c>
      <c r="H56" s="46">
        <v>51</v>
      </c>
      <c r="I56" s="104" t="s">
        <v>431</v>
      </c>
      <c r="J56" s="96" t="s">
        <v>178</v>
      </c>
      <c r="K56" s="46" t="s">
        <v>181</v>
      </c>
      <c r="L56" s="104" t="s">
        <v>445</v>
      </c>
      <c r="M56" s="96" t="s">
        <v>64</v>
      </c>
      <c r="N56" s="46" t="s">
        <v>39</v>
      </c>
      <c r="O56" s="62" t="s">
        <v>147</v>
      </c>
      <c r="P56" s="62">
        <v>54</v>
      </c>
      <c r="Q56" s="143" t="s">
        <v>428</v>
      </c>
      <c r="R56" s="46">
        <v>16</v>
      </c>
      <c r="S56" s="123">
        <v>16</v>
      </c>
      <c r="T56" s="46" t="s">
        <v>39</v>
      </c>
      <c r="U56" s="46" t="s">
        <v>198</v>
      </c>
      <c r="V56" s="46">
        <v>51</v>
      </c>
      <c r="W56" s="104" t="s">
        <v>431</v>
      </c>
      <c r="X56" s="96" t="s">
        <v>178</v>
      </c>
      <c r="Y56" s="46" t="s">
        <v>181</v>
      </c>
      <c r="Z56" s="104" t="s">
        <v>445</v>
      </c>
      <c r="AA56" s="96" t="s">
        <v>64</v>
      </c>
      <c r="AB56" s="46" t="s">
        <v>39</v>
      </c>
      <c r="AC56" s="61" t="s">
        <v>148</v>
      </c>
      <c r="AD56" s="61">
        <v>53</v>
      </c>
      <c r="AE56" s="135" t="s">
        <v>429</v>
      </c>
      <c r="AF56"/>
      <c r="AH56" s="47" t="s">
        <v>56</v>
      </c>
      <c r="AI56" s="47">
        <v>32</v>
      </c>
      <c r="AJ56" s="47" t="s">
        <v>353</v>
      </c>
      <c r="AK56" s="68">
        <v>9</v>
      </c>
      <c r="AL56" s="45" t="s">
        <v>403</v>
      </c>
      <c r="AM56" s="45">
        <v>4</v>
      </c>
      <c r="AN56" s="45">
        <v>8</v>
      </c>
      <c r="AO56" s="32" t="s">
        <v>151</v>
      </c>
      <c r="AQ56" s="52" t="s">
        <v>226</v>
      </c>
      <c r="AR56" s="53" t="s">
        <v>179</v>
      </c>
      <c r="AS56" s="32">
        <v>50</v>
      </c>
      <c r="AT56" s="53" t="s">
        <v>443</v>
      </c>
      <c r="AU56" s="100">
        <v>1</v>
      </c>
      <c r="AV56" s="32">
        <v>2</v>
      </c>
      <c r="AX56" s="84">
        <f>$AI48</f>
        <v>40</v>
      </c>
      <c r="AY56" s="78">
        <f>$AI$44</f>
        <v>44</v>
      </c>
      <c r="AZ56" s="78">
        <f t="shared" si="1"/>
        <v>40</v>
      </c>
      <c r="BA56" s="78">
        <f t="shared" si="2"/>
        <v>44</v>
      </c>
      <c r="BB56" s="78" t="str">
        <f t="shared" si="3"/>
        <v>◯</v>
      </c>
      <c r="BC56" s="85" t="str">
        <f t="shared" si="4"/>
        <v>◯</v>
      </c>
      <c r="BD56" s="84">
        <f>$AI48</f>
        <v>40</v>
      </c>
      <c r="BE56" s="78">
        <f>$AI$43</f>
        <v>45</v>
      </c>
      <c r="BF56" s="78">
        <f>V49</f>
        <v>40</v>
      </c>
      <c r="BG56" s="78">
        <f>AD49</f>
        <v>45</v>
      </c>
      <c r="BH56" s="78" t="str">
        <f t="shared" si="6"/>
        <v>◯</v>
      </c>
      <c r="BI56" s="85" t="str">
        <f t="shared" si="6"/>
        <v>◯</v>
      </c>
      <c r="BJ56" s="84">
        <f>$AI48</f>
        <v>40</v>
      </c>
      <c r="BK56" s="78">
        <f>$AI$42</f>
        <v>46</v>
      </c>
      <c r="BL56" s="78">
        <f>H49</f>
        <v>40</v>
      </c>
      <c r="BM56" s="78">
        <f>P49</f>
        <v>46</v>
      </c>
      <c r="BN56" s="78" t="str">
        <f t="shared" si="7"/>
        <v>◯</v>
      </c>
      <c r="BO56" s="85" t="str">
        <f t="shared" si="8"/>
        <v>◯</v>
      </c>
      <c r="BP56" s="84">
        <f>$AI48</f>
        <v>40</v>
      </c>
      <c r="BQ56" s="78">
        <f>$AI$41</f>
        <v>47</v>
      </c>
      <c r="BR56" s="78">
        <f t="shared" si="9"/>
        <v>40</v>
      </c>
      <c r="BS56" s="78">
        <f t="shared" si="10"/>
        <v>47</v>
      </c>
      <c r="BT56" s="78" t="str">
        <f t="shared" si="11"/>
        <v>◯</v>
      </c>
      <c r="BU56" s="85" t="str">
        <f t="shared" si="12"/>
        <v>◯</v>
      </c>
    </row>
    <row r="57" spans="6:73">
      <c r="F57" s="122" t="s">
        <v>39</v>
      </c>
      <c r="G57" s="47" t="s">
        <v>199</v>
      </c>
      <c r="H57" s="47">
        <v>56</v>
      </c>
      <c r="I57" s="103" t="s">
        <v>426</v>
      </c>
      <c r="J57" s="95" t="s">
        <v>178</v>
      </c>
      <c r="K57" s="47"/>
      <c r="L57" s="103" t="s">
        <v>446</v>
      </c>
      <c r="M57" s="95" t="s">
        <v>64</v>
      </c>
      <c r="N57" s="47" t="s">
        <v>39</v>
      </c>
      <c r="O57" s="62" t="s">
        <v>138</v>
      </c>
      <c r="P57" s="62">
        <v>62</v>
      </c>
      <c r="Q57" s="143" t="s">
        <v>420</v>
      </c>
      <c r="R57" s="47">
        <v>17</v>
      </c>
      <c r="S57" s="122">
        <v>17</v>
      </c>
      <c r="T57" s="47" t="s">
        <v>39</v>
      </c>
      <c r="U57" s="47" t="s">
        <v>199</v>
      </c>
      <c r="V57" s="47">
        <v>56</v>
      </c>
      <c r="W57" s="103" t="s">
        <v>426</v>
      </c>
      <c r="X57" s="95" t="s">
        <v>178</v>
      </c>
      <c r="Y57" s="47"/>
      <c r="Z57" s="103" t="s">
        <v>446</v>
      </c>
      <c r="AA57" s="95" t="s">
        <v>64</v>
      </c>
      <c r="AB57" s="47" t="s">
        <v>39</v>
      </c>
      <c r="AC57" s="61" t="s">
        <v>139</v>
      </c>
      <c r="AD57" s="61">
        <v>61</v>
      </c>
      <c r="AE57" s="135" t="s">
        <v>421</v>
      </c>
      <c r="AF57"/>
      <c r="AH57" s="64" t="s">
        <v>57</v>
      </c>
      <c r="AI57" s="65">
        <v>31</v>
      </c>
      <c r="AJ57" s="65" t="s">
        <v>375</v>
      </c>
      <c r="AK57" s="69">
        <v>8</v>
      </c>
      <c r="AL57" s="45" t="s">
        <v>396</v>
      </c>
      <c r="AM57" s="45">
        <v>4</v>
      </c>
      <c r="AN57" s="45">
        <v>7</v>
      </c>
      <c r="AX57" s="79">
        <f>$AI53</f>
        <v>35</v>
      </c>
      <c r="AY57" s="80">
        <f t="shared" ref="AY57:AY59" si="19">$AI$52</f>
        <v>36</v>
      </c>
      <c r="AZ57" s="80">
        <f t="shared" si="1"/>
        <v>35</v>
      </c>
      <c r="BA57" s="80">
        <f t="shared" si="2"/>
        <v>36</v>
      </c>
      <c r="BB57" s="80" t="str">
        <f t="shared" si="3"/>
        <v>◯</v>
      </c>
      <c r="BC57" s="81" t="str">
        <f t="shared" si="4"/>
        <v>◯</v>
      </c>
      <c r="BD57" s="79">
        <f>$AI53</f>
        <v>35</v>
      </c>
      <c r="BE57" s="80">
        <f>$AI$51</f>
        <v>37</v>
      </c>
      <c r="BF57" s="80">
        <f>V48</f>
        <v>35</v>
      </c>
      <c r="BG57" s="80">
        <f>AD48</f>
        <v>37</v>
      </c>
      <c r="BH57" s="80" t="str">
        <f t="shared" si="6"/>
        <v>◯</v>
      </c>
      <c r="BI57" s="81" t="str">
        <f t="shared" si="6"/>
        <v>◯</v>
      </c>
      <c r="BJ57" s="79">
        <f>$AI53</f>
        <v>35</v>
      </c>
      <c r="BK57" s="80">
        <f>$AI$50</f>
        <v>38</v>
      </c>
      <c r="BL57" s="80">
        <f>H48</f>
        <v>35</v>
      </c>
      <c r="BM57" s="80">
        <f>P48</f>
        <v>38</v>
      </c>
      <c r="BN57" s="80" t="str">
        <f t="shared" si="7"/>
        <v>◯</v>
      </c>
      <c r="BO57" s="81" t="str">
        <f t="shared" si="8"/>
        <v>◯</v>
      </c>
      <c r="BP57" s="79">
        <f>$AI53</f>
        <v>35</v>
      </c>
      <c r="BQ57" s="80">
        <f>$AI$49</f>
        <v>39</v>
      </c>
      <c r="BR57" s="80">
        <f t="shared" si="9"/>
        <v>35</v>
      </c>
      <c r="BS57" s="80">
        <f t="shared" si="10"/>
        <v>39</v>
      </c>
      <c r="BT57" s="80" t="str">
        <f t="shared" si="11"/>
        <v>◯</v>
      </c>
      <c r="BU57" s="81" t="str">
        <f t="shared" si="12"/>
        <v>◯</v>
      </c>
    </row>
    <row r="58" spans="6:73">
      <c r="F58" s="122" t="s">
        <v>39</v>
      </c>
      <c r="G58" s="47" t="s">
        <v>200</v>
      </c>
      <c r="H58" s="47">
        <v>57</v>
      </c>
      <c r="I58" s="103" t="s">
        <v>425</v>
      </c>
      <c r="J58" s="95" t="s">
        <v>178</v>
      </c>
      <c r="K58" s="47"/>
      <c r="L58" s="103" t="s">
        <v>446</v>
      </c>
      <c r="M58" s="95" t="s">
        <v>64</v>
      </c>
      <c r="N58" s="47" t="s">
        <v>39</v>
      </c>
      <c r="O58" s="62" t="s">
        <v>138</v>
      </c>
      <c r="P58" s="62">
        <v>62</v>
      </c>
      <c r="Q58" s="143" t="s">
        <v>420</v>
      </c>
      <c r="R58" s="47">
        <v>18</v>
      </c>
      <c r="S58" s="122">
        <v>18</v>
      </c>
      <c r="T58" s="47" t="s">
        <v>39</v>
      </c>
      <c r="U58" s="47" t="s">
        <v>200</v>
      </c>
      <c r="V58" s="47">
        <v>57</v>
      </c>
      <c r="W58" s="103" t="s">
        <v>425</v>
      </c>
      <c r="X58" s="95" t="s">
        <v>178</v>
      </c>
      <c r="Y58" s="47"/>
      <c r="Z58" s="103" t="s">
        <v>446</v>
      </c>
      <c r="AA58" s="95" t="s">
        <v>64</v>
      </c>
      <c r="AB58" s="47" t="s">
        <v>39</v>
      </c>
      <c r="AC58" s="61" t="s">
        <v>139</v>
      </c>
      <c r="AD58" s="61">
        <v>61</v>
      </c>
      <c r="AE58" s="135" t="s">
        <v>421</v>
      </c>
      <c r="AF58"/>
      <c r="AH58" s="62" t="s">
        <v>58</v>
      </c>
      <c r="AI58" s="62">
        <v>30</v>
      </c>
      <c r="AJ58" s="62" t="s">
        <v>374</v>
      </c>
      <c r="AK58" s="69">
        <v>7</v>
      </c>
      <c r="AL58" s="45" t="s">
        <v>397</v>
      </c>
      <c r="AM58" s="45">
        <v>4</v>
      </c>
      <c r="AN58" s="45">
        <v>6</v>
      </c>
      <c r="AX58" s="82">
        <f>$AI54</f>
        <v>34</v>
      </c>
      <c r="AY58" s="32">
        <f t="shared" si="19"/>
        <v>36</v>
      </c>
      <c r="AZ58" s="32">
        <f t="shared" si="1"/>
        <v>34</v>
      </c>
      <c r="BA58" s="32">
        <f t="shared" si="2"/>
        <v>36</v>
      </c>
      <c r="BB58" s="32" t="str">
        <f t="shared" si="3"/>
        <v>◯</v>
      </c>
      <c r="BC58" s="83" t="str">
        <f t="shared" si="4"/>
        <v>◯</v>
      </c>
      <c r="BD58" s="82">
        <f>$AI54</f>
        <v>34</v>
      </c>
      <c r="BE58" s="32">
        <f>$AI$51</f>
        <v>37</v>
      </c>
      <c r="BF58" s="32">
        <f>V47</f>
        <v>34</v>
      </c>
      <c r="BG58" s="32">
        <f>AD47</f>
        <v>37</v>
      </c>
      <c r="BH58" s="32" t="str">
        <f t="shared" si="6"/>
        <v>◯</v>
      </c>
      <c r="BI58" s="83" t="str">
        <f t="shared" si="6"/>
        <v>◯</v>
      </c>
      <c r="BJ58" s="82">
        <f>$AI54</f>
        <v>34</v>
      </c>
      <c r="BK58" s="32">
        <f>$AI$50</f>
        <v>38</v>
      </c>
      <c r="BL58" s="32">
        <f>H47</f>
        <v>34</v>
      </c>
      <c r="BM58" s="32">
        <f>P47</f>
        <v>38</v>
      </c>
      <c r="BN58" s="32" t="str">
        <f t="shared" si="7"/>
        <v>◯</v>
      </c>
      <c r="BO58" s="83" t="str">
        <f t="shared" si="8"/>
        <v>◯</v>
      </c>
      <c r="BP58" s="82">
        <f>$AI54</f>
        <v>34</v>
      </c>
      <c r="BQ58" s="32">
        <f>$AI$49</f>
        <v>39</v>
      </c>
      <c r="BR58" s="32">
        <f t="shared" si="9"/>
        <v>34</v>
      </c>
      <c r="BS58" s="32">
        <f t="shared" si="10"/>
        <v>39</v>
      </c>
      <c r="BT58" s="32" t="str">
        <f t="shared" si="11"/>
        <v>◯</v>
      </c>
      <c r="BU58" s="83" t="str">
        <f t="shared" si="12"/>
        <v>◯</v>
      </c>
    </row>
    <row r="59" spans="6:73">
      <c r="F59" s="122" t="s">
        <v>39</v>
      </c>
      <c r="G59" s="47" t="s">
        <v>201</v>
      </c>
      <c r="H59" s="47">
        <v>58</v>
      </c>
      <c r="I59" s="103" t="s">
        <v>424</v>
      </c>
      <c r="J59" s="95" t="s">
        <v>178</v>
      </c>
      <c r="K59" s="47"/>
      <c r="L59" s="103" t="s">
        <v>446</v>
      </c>
      <c r="M59" s="95" t="s">
        <v>64</v>
      </c>
      <c r="N59" s="47" t="s">
        <v>39</v>
      </c>
      <c r="O59" s="62" t="s">
        <v>138</v>
      </c>
      <c r="P59" s="62">
        <v>62</v>
      </c>
      <c r="Q59" s="143" t="s">
        <v>420</v>
      </c>
      <c r="R59" s="47">
        <v>19</v>
      </c>
      <c r="S59" s="122">
        <v>19</v>
      </c>
      <c r="T59" s="47" t="s">
        <v>39</v>
      </c>
      <c r="U59" s="47" t="s">
        <v>201</v>
      </c>
      <c r="V59" s="47">
        <v>58</v>
      </c>
      <c r="W59" s="103" t="s">
        <v>424</v>
      </c>
      <c r="X59" s="95" t="s">
        <v>178</v>
      </c>
      <c r="Y59" s="47"/>
      <c r="Z59" s="103" t="s">
        <v>446</v>
      </c>
      <c r="AA59" s="95" t="s">
        <v>64</v>
      </c>
      <c r="AB59" s="47" t="s">
        <v>39</v>
      </c>
      <c r="AC59" s="61" t="s">
        <v>139</v>
      </c>
      <c r="AD59" s="61">
        <v>61</v>
      </c>
      <c r="AE59" s="135" t="s">
        <v>421</v>
      </c>
      <c r="AF59"/>
      <c r="AH59" s="61" t="s">
        <v>59</v>
      </c>
      <c r="AI59" s="61">
        <v>29</v>
      </c>
      <c r="AJ59" s="61" t="s">
        <v>373</v>
      </c>
      <c r="AK59" s="69">
        <v>6</v>
      </c>
      <c r="AL59" s="45" t="s">
        <v>398</v>
      </c>
      <c r="AM59" s="45">
        <v>4</v>
      </c>
      <c r="AN59" s="45">
        <v>5</v>
      </c>
      <c r="AX59" s="82">
        <f>$AI55</f>
        <v>33</v>
      </c>
      <c r="AY59" s="32">
        <f t="shared" si="19"/>
        <v>36</v>
      </c>
      <c r="AZ59" s="32">
        <f t="shared" si="1"/>
        <v>33</v>
      </c>
      <c r="BA59" s="32">
        <f t="shared" si="2"/>
        <v>36</v>
      </c>
      <c r="BB59" s="32" t="str">
        <f t="shared" si="3"/>
        <v>◯</v>
      </c>
      <c r="BC59" s="83" t="str">
        <f t="shared" si="4"/>
        <v>◯</v>
      </c>
      <c r="BD59" s="82">
        <f>$AI55</f>
        <v>33</v>
      </c>
      <c r="BE59" s="32">
        <f>$AI$51</f>
        <v>37</v>
      </c>
      <c r="BF59" s="32">
        <f>V46</f>
        <v>33</v>
      </c>
      <c r="BG59" s="32">
        <f>AD46</f>
        <v>37</v>
      </c>
      <c r="BH59" s="32" t="str">
        <f t="shared" si="6"/>
        <v>◯</v>
      </c>
      <c r="BI59" s="83" t="str">
        <f t="shared" si="6"/>
        <v>◯</v>
      </c>
      <c r="BJ59" s="82">
        <f>$AI55</f>
        <v>33</v>
      </c>
      <c r="BK59" s="32">
        <f>$AI$50</f>
        <v>38</v>
      </c>
      <c r="BL59" s="32">
        <f>H46</f>
        <v>33</v>
      </c>
      <c r="BM59" s="32">
        <f>P46</f>
        <v>38</v>
      </c>
      <c r="BN59" s="32" t="str">
        <f t="shared" si="7"/>
        <v>◯</v>
      </c>
      <c r="BO59" s="83" t="str">
        <f t="shared" si="8"/>
        <v>◯</v>
      </c>
      <c r="BP59" s="82">
        <f>$AI55</f>
        <v>33</v>
      </c>
      <c r="BQ59" s="32">
        <f>$AI$49</f>
        <v>39</v>
      </c>
      <c r="BR59" s="32">
        <f t="shared" si="9"/>
        <v>33</v>
      </c>
      <c r="BS59" s="32">
        <f t="shared" si="10"/>
        <v>39</v>
      </c>
      <c r="BT59" s="32" t="str">
        <f t="shared" si="11"/>
        <v>◯</v>
      </c>
      <c r="BU59" s="83" t="str">
        <f t="shared" si="12"/>
        <v>◯</v>
      </c>
    </row>
    <row r="60" spans="6:73">
      <c r="F60" s="122" t="s">
        <v>39</v>
      </c>
      <c r="G60" s="47" t="s">
        <v>202</v>
      </c>
      <c r="H60" s="47">
        <v>59</v>
      </c>
      <c r="I60" s="103" t="s">
        <v>423</v>
      </c>
      <c r="J60" s="95" t="s">
        <v>178</v>
      </c>
      <c r="K60" s="47" t="s">
        <v>182</v>
      </c>
      <c r="L60" s="103" t="s">
        <v>446</v>
      </c>
      <c r="M60" s="95" t="s">
        <v>64</v>
      </c>
      <c r="N60" s="47" t="s">
        <v>39</v>
      </c>
      <c r="O60" s="62" t="s">
        <v>138</v>
      </c>
      <c r="P60" s="62">
        <v>62</v>
      </c>
      <c r="Q60" s="143" t="s">
        <v>420</v>
      </c>
      <c r="R60" s="47">
        <v>20</v>
      </c>
      <c r="S60" s="122">
        <v>20</v>
      </c>
      <c r="T60" s="47" t="s">
        <v>39</v>
      </c>
      <c r="U60" s="47" t="s">
        <v>202</v>
      </c>
      <c r="V60" s="47">
        <v>59</v>
      </c>
      <c r="W60" s="103" t="s">
        <v>423</v>
      </c>
      <c r="X60" s="95" t="s">
        <v>178</v>
      </c>
      <c r="Y60" s="47" t="s">
        <v>182</v>
      </c>
      <c r="Z60" s="103" t="s">
        <v>446</v>
      </c>
      <c r="AA60" s="95" t="s">
        <v>64</v>
      </c>
      <c r="AB60" s="47" t="s">
        <v>39</v>
      </c>
      <c r="AC60" s="61" t="s">
        <v>139</v>
      </c>
      <c r="AD60" s="61">
        <v>61</v>
      </c>
      <c r="AE60" s="135" t="s">
        <v>421</v>
      </c>
      <c r="AF60"/>
      <c r="AH60" s="51" t="s">
        <v>60</v>
      </c>
      <c r="AI60" s="51">
        <v>28</v>
      </c>
      <c r="AJ60" s="51" t="s">
        <v>372</v>
      </c>
      <c r="AK60" s="69">
        <v>5</v>
      </c>
      <c r="AL60" s="45" t="s">
        <v>399</v>
      </c>
      <c r="AM60" s="45">
        <v>4</v>
      </c>
      <c r="AN60" s="45">
        <v>4</v>
      </c>
      <c r="AX60" s="84">
        <f>$AI56</f>
        <v>32</v>
      </c>
      <c r="AY60" s="78">
        <f>$AI$52</f>
        <v>36</v>
      </c>
      <c r="AZ60" s="78">
        <f t="shared" si="1"/>
        <v>32</v>
      </c>
      <c r="BA60" s="78">
        <f t="shared" si="2"/>
        <v>36</v>
      </c>
      <c r="BB60" s="78" t="str">
        <f t="shared" si="3"/>
        <v>◯</v>
      </c>
      <c r="BC60" s="85" t="str">
        <f t="shared" si="4"/>
        <v>◯</v>
      </c>
      <c r="BD60" s="84">
        <f>$AI56</f>
        <v>32</v>
      </c>
      <c r="BE60" s="78">
        <f>$AI$51</f>
        <v>37</v>
      </c>
      <c r="BF60" s="78">
        <f>V45</f>
        <v>32</v>
      </c>
      <c r="BG60" s="78">
        <f>AD45</f>
        <v>37</v>
      </c>
      <c r="BH60" s="78" t="str">
        <f t="shared" si="6"/>
        <v>◯</v>
      </c>
      <c r="BI60" s="85" t="str">
        <f t="shared" si="6"/>
        <v>◯</v>
      </c>
      <c r="BJ60" s="84">
        <f>$AI56</f>
        <v>32</v>
      </c>
      <c r="BK60" s="78">
        <f>$AI$50</f>
        <v>38</v>
      </c>
      <c r="BL60" s="78">
        <f>H45</f>
        <v>32</v>
      </c>
      <c r="BM60" s="78">
        <f>P45</f>
        <v>38</v>
      </c>
      <c r="BN60" s="78" t="str">
        <f t="shared" si="7"/>
        <v>◯</v>
      </c>
      <c r="BO60" s="85" t="str">
        <f t="shared" si="8"/>
        <v>◯</v>
      </c>
      <c r="BP60" s="84">
        <f>$AI56</f>
        <v>32</v>
      </c>
      <c r="BQ60" s="78">
        <f>$AI$49</f>
        <v>39</v>
      </c>
      <c r="BR60" s="78">
        <f t="shared" si="9"/>
        <v>32</v>
      </c>
      <c r="BS60" s="78">
        <f t="shared" si="10"/>
        <v>39</v>
      </c>
      <c r="BT60" s="78" t="str">
        <f t="shared" si="11"/>
        <v>◯</v>
      </c>
      <c r="BU60" s="85" t="str">
        <f t="shared" si="12"/>
        <v>◯</v>
      </c>
    </row>
    <row r="61" spans="6:73">
      <c r="F61" s="120" t="s">
        <v>39</v>
      </c>
      <c r="G61" s="48" t="s">
        <v>203</v>
      </c>
      <c r="H61" s="48">
        <v>64</v>
      </c>
      <c r="I61" s="102" t="s">
        <v>418</v>
      </c>
      <c r="J61" s="94" t="s">
        <v>178</v>
      </c>
      <c r="K61" s="48"/>
      <c r="L61" s="102" t="s">
        <v>447</v>
      </c>
      <c r="M61" s="94" t="s">
        <v>64</v>
      </c>
      <c r="N61" s="48" t="s">
        <v>39</v>
      </c>
      <c r="O61" s="62" t="s">
        <v>129</v>
      </c>
      <c r="P61" s="62">
        <v>70</v>
      </c>
      <c r="Q61" s="143" t="s">
        <v>412</v>
      </c>
      <c r="R61" s="48">
        <v>21</v>
      </c>
      <c r="S61" s="120">
        <v>21</v>
      </c>
      <c r="T61" s="48" t="s">
        <v>39</v>
      </c>
      <c r="U61" s="48" t="s">
        <v>203</v>
      </c>
      <c r="V61" s="48">
        <v>64</v>
      </c>
      <c r="W61" s="102" t="s">
        <v>418</v>
      </c>
      <c r="X61" s="94" t="s">
        <v>178</v>
      </c>
      <c r="Y61" s="48"/>
      <c r="Z61" s="102" t="s">
        <v>447</v>
      </c>
      <c r="AA61" s="94" t="s">
        <v>64</v>
      </c>
      <c r="AB61" s="48" t="s">
        <v>39</v>
      </c>
      <c r="AC61" s="61" t="s">
        <v>130</v>
      </c>
      <c r="AD61" s="61">
        <v>69</v>
      </c>
      <c r="AE61" s="135" t="s">
        <v>413</v>
      </c>
      <c r="AF61"/>
      <c r="AH61" s="47" t="s">
        <v>61</v>
      </c>
      <c r="AI61" s="47">
        <v>27</v>
      </c>
      <c r="AJ61" s="47" t="s">
        <v>352</v>
      </c>
      <c r="AK61" s="69">
        <v>4</v>
      </c>
      <c r="AL61" s="45" t="s">
        <v>400</v>
      </c>
      <c r="AM61" s="45">
        <v>4</v>
      </c>
      <c r="AN61" s="45">
        <v>3</v>
      </c>
      <c r="AX61" s="79">
        <f>$AI61</f>
        <v>27</v>
      </c>
      <c r="AY61" s="80">
        <f t="shared" ref="AY61:AY63" si="20">$AI$60</f>
        <v>28</v>
      </c>
      <c r="AZ61" s="80">
        <f t="shared" si="1"/>
        <v>27</v>
      </c>
      <c r="BA61" s="80">
        <f t="shared" si="2"/>
        <v>28</v>
      </c>
      <c r="BB61" s="80" t="str">
        <f t="shared" si="3"/>
        <v>◯</v>
      </c>
      <c r="BC61" s="81" t="str">
        <f t="shared" si="4"/>
        <v>◯</v>
      </c>
      <c r="BD61" s="79">
        <f>$AI61</f>
        <v>27</v>
      </c>
      <c r="BE61" s="80">
        <f>$AI$59</f>
        <v>29</v>
      </c>
      <c r="BF61" s="80">
        <f>V44</f>
        <v>27</v>
      </c>
      <c r="BG61" s="80">
        <f>AD44</f>
        <v>29</v>
      </c>
      <c r="BH61" s="80" t="str">
        <f>IF(BD61=BF61, "◯", "❌")</f>
        <v>◯</v>
      </c>
      <c r="BI61" s="81" t="str">
        <f t="shared" ref="BI61:BI63" si="21">IF(BE61=BG61, "◯", "❌")</f>
        <v>◯</v>
      </c>
      <c r="BJ61" s="79">
        <f>$AI61</f>
        <v>27</v>
      </c>
      <c r="BK61" s="80">
        <f>$AI$58</f>
        <v>30</v>
      </c>
      <c r="BL61" s="80">
        <f>H44</f>
        <v>27</v>
      </c>
      <c r="BM61" s="80">
        <f>P44</f>
        <v>30</v>
      </c>
      <c r="BN61" s="80" t="str">
        <f>IF(BJ61=BL61, "◯", "❌")</f>
        <v>◯</v>
      </c>
      <c r="BO61" s="81" t="str">
        <f t="shared" si="8"/>
        <v>◯</v>
      </c>
      <c r="BP61" s="79">
        <f>$AI61</f>
        <v>27</v>
      </c>
      <c r="BQ61" s="80">
        <f>$AI$57</f>
        <v>31</v>
      </c>
      <c r="BR61" s="80">
        <f t="shared" si="9"/>
        <v>27</v>
      </c>
      <c r="BS61" s="80">
        <f t="shared" si="10"/>
        <v>31</v>
      </c>
      <c r="BT61" s="80" t="str">
        <f t="shared" si="11"/>
        <v>◯</v>
      </c>
      <c r="BU61" s="81" t="str">
        <f t="shared" si="12"/>
        <v>◯</v>
      </c>
    </row>
    <row r="62" spans="6:73">
      <c r="F62" s="120" t="s">
        <v>39</v>
      </c>
      <c r="G62" s="48" t="s">
        <v>204</v>
      </c>
      <c r="H62" s="48">
        <v>65</v>
      </c>
      <c r="I62" s="102" t="s">
        <v>417</v>
      </c>
      <c r="J62" s="94" t="s">
        <v>178</v>
      </c>
      <c r="K62" s="48"/>
      <c r="L62" s="102" t="s">
        <v>447</v>
      </c>
      <c r="M62" s="94" t="s">
        <v>64</v>
      </c>
      <c r="N62" s="48" t="s">
        <v>39</v>
      </c>
      <c r="O62" s="62" t="s">
        <v>129</v>
      </c>
      <c r="P62" s="62">
        <v>70</v>
      </c>
      <c r="Q62" s="143" t="s">
        <v>412</v>
      </c>
      <c r="R62" s="48">
        <v>22</v>
      </c>
      <c r="S62" s="120">
        <v>22</v>
      </c>
      <c r="T62" s="48" t="s">
        <v>39</v>
      </c>
      <c r="U62" s="48" t="s">
        <v>204</v>
      </c>
      <c r="V62" s="48">
        <v>65</v>
      </c>
      <c r="W62" s="102" t="s">
        <v>417</v>
      </c>
      <c r="X62" s="94" t="s">
        <v>178</v>
      </c>
      <c r="Y62" s="48"/>
      <c r="Z62" s="102" t="s">
        <v>447</v>
      </c>
      <c r="AA62" s="94" t="s">
        <v>64</v>
      </c>
      <c r="AB62" s="48" t="s">
        <v>39</v>
      </c>
      <c r="AC62" s="61" t="s">
        <v>130</v>
      </c>
      <c r="AD62" s="61">
        <v>69</v>
      </c>
      <c r="AE62" s="135" t="s">
        <v>413</v>
      </c>
      <c r="AF62"/>
      <c r="AH62" s="47" t="s">
        <v>62</v>
      </c>
      <c r="AI62" s="47">
        <v>26</v>
      </c>
      <c r="AJ62" s="47" t="s">
        <v>351</v>
      </c>
      <c r="AK62" s="69">
        <v>3</v>
      </c>
      <c r="AL62" s="45" t="s">
        <v>401</v>
      </c>
      <c r="AM62" s="45">
        <v>4</v>
      </c>
      <c r="AN62" s="45">
        <v>2</v>
      </c>
      <c r="AX62" s="82">
        <f>$AI62</f>
        <v>26</v>
      </c>
      <c r="AY62" s="32">
        <f t="shared" si="20"/>
        <v>28</v>
      </c>
      <c r="AZ62" s="32">
        <f t="shared" si="1"/>
        <v>26</v>
      </c>
      <c r="BA62" s="32">
        <f t="shared" si="2"/>
        <v>28</v>
      </c>
      <c r="BB62" s="32" t="str">
        <f t="shared" si="3"/>
        <v>◯</v>
      </c>
      <c r="BC62" s="83" t="str">
        <f t="shared" si="4"/>
        <v>◯</v>
      </c>
      <c r="BD62" s="82">
        <f>$AI62</f>
        <v>26</v>
      </c>
      <c r="BE62" s="32">
        <f>$AI$59</f>
        <v>29</v>
      </c>
      <c r="BF62" s="32">
        <f>V43</f>
        <v>26</v>
      </c>
      <c r="BG62" s="32">
        <f>AD43</f>
        <v>29</v>
      </c>
      <c r="BH62" s="32" t="str">
        <f>IF(BD62=BF62, "◯", "❌")</f>
        <v>◯</v>
      </c>
      <c r="BI62" s="83" t="str">
        <f t="shared" si="21"/>
        <v>◯</v>
      </c>
      <c r="BJ62" s="82">
        <f>$AI62</f>
        <v>26</v>
      </c>
      <c r="BK62" s="32">
        <f>$AI$58</f>
        <v>30</v>
      </c>
      <c r="BL62" s="32">
        <f>H43</f>
        <v>26</v>
      </c>
      <c r="BM62" s="32">
        <f>P43</f>
        <v>30</v>
      </c>
      <c r="BN62" s="32" t="str">
        <f>IF(BJ62=BL62, "◯", "❌")</f>
        <v>◯</v>
      </c>
      <c r="BO62" s="83" t="str">
        <f t="shared" si="8"/>
        <v>◯</v>
      </c>
      <c r="BP62" s="82">
        <f>$AI62</f>
        <v>26</v>
      </c>
      <c r="BQ62" s="32">
        <f>$AI$57</f>
        <v>31</v>
      </c>
      <c r="BR62" s="32">
        <f t="shared" si="9"/>
        <v>26</v>
      </c>
      <c r="BS62" s="32">
        <f t="shared" si="10"/>
        <v>31</v>
      </c>
      <c r="BT62" s="32" t="str">
        <f t="shared" si="11"/>
        <v>◯</v>
      </c>
      <c r="BU62" s="83" t="str">
        <f t="shared" si="12"/>
        <v>◯</v>
      </c>
    </row>
    <row r="63" spans="6:73">
      <c r="F63" s="120" t="s">
        <v>39</v>
      </c>
      <c r="G63" s="48" t="s">
        <v>205</v>
      </c>
      <c r="H63" s="48">
        <v>66</v>
      </c>
      <c r="I63" s="102" t="s">
        <v>416</v>
      </c>
      <c r="J63" s="94" t="s">
        <v>178</v>
      </c>
      <c r="K63" s="48"/>
      <c r="L63" s="102" t="s">
        <v>447</v>
      </c>
      <c r="M63" s="94" t="s">
        <v>64</v>
      </c>
      <c r="N63" s="48" t="s">
        <v>39</v>
      </c>
      <c r="O63" s="62" t="s">
        <v>129</v>
      </c>
      <c r="P63" s="62">
        <v>70</v>
      </c>
      <c r="Q63" s="143" t="s">
        <v>412</v>
      </c>
      <c r="R63" s="48">
        <v>23</v>
      </c>
      <c r="S63" s="120">
        <v>23</v>
      </c>
      <c r="T63" s="48" t="s">
        <v>39</v>
      </c>
      <c r="U63" s="48" t="s">
        <v>205</v>
      </c>
      <c r="V63" s="48">
        <v>66</v>
      </c>
      <c r="W63" s="102" t="s">
        <v>416</v>
      </c>
      <c r="X63" s="94" t="s">
        <v>178</v>
      </c>
      <c r="Y63" s="48"/>
      <c r="Z63" s="102" t="s">
        <v>447</v>
      </c>
      <c r="AA63" s="94" t="s">
        <v>64</v>
      </c>
      <c r="AB63" s="48" t="s">
        <v>39</v>
      </c>
      <c r="AC63" s="61" t="s">
        <v>130</v>
      </c>
      <c r="AD63" s="61">
        <v>69</v>
      </c>
      <c r="AE63" s="135" t="s">
        <v>413</v>
      </c>
      <c r="AF63"/>
      <c r="AH63" s="47" t="s">
        <v>63</v>
      </c>
      <c r="AI63" s="47">
        <v>25</v>
      </c>
      <c r="AJ63" s="47" t="s">
        <v>350</v>
      </c>
      <c r="AK63" s="69">
        <v>2</v>
      </c>
      <c r="AL63" s="45" t="s">
        <v>395</v>
      </c>
      <c r="AM63" s="45">
        <v>4</v>
      </c>
      <c r="AN63" s="45">
        <v>1</v>
      </c>
      <c r="AX63" s="82">
        <f>$AI63</f>
        <v>25</v>
      </c>
      <c r="AY63" s="32">
        <f t="shared" si="20"/>
        <v>28</v>
      </c>
      <c r="AZ63" s="32">
        <f t="shared" si="1"/>
        <v>25</v>
      </c>
      <c r="BA63" s="32">
        <f t="shared" si="2"/>
        <v>28</v>
      </c>
      <c r="BB63" s="32" t="str">
        <f t="shared" si="3"/>
        <v>◯</v>
      </c>
      <c r="BC63" s="83" t="str">
        <f t="shared" si="4"/>
        <v>◯</v>
      </c>
      <c r="BD63" s="82">
        <f>$AI63</f>
        <v>25</v>
      </c>
      <c r="BE63" s="32">
        <f>$AI$59</f>
        <v>29</v>
      </c>
      <c r="BF63" s="32">
        <f>V42</f>
        <v>25</v>
      </c>
      <c r="BG63" s="32">
        <f>AD42</f>
        <v>29</v>
      </c>
      <c r="BH63" s="32" t="str">
        <f>IF(BD63=BF63, "◯", "❌")</f>
        <v>◯</v>
      </c>
      <c r="BI63" s="83" t="str">
        <f t="shared" si="21"/>
        <v>◯</v>
      </c>
      <c r="BJ63" s="82">
        <f>$AI63</f>
        <v>25</v>
      </c>
      <c r="BK63" s="32">
        <f>$AI$58</f>
        <v>30</v>
      </c>
      <c r="BL63" s="32">
        <f>H42</f>
        <v>25</v>
      </c>
      <c r="BM63" s="32">
        <f>P42</f>
        <v>30</v>
      </c>
      <c r="BN63" s="32" t="str">
        <f>IF(BJ63=BL63, "◯", "❌")</f>
        <v>◯</v>
      </c>
      <c r="BO63" s="83" t="str">
        <f t="shared" si="8"/>
        <v>◯</v>
      </c>
      <c r="BP63" s="82">
        <f>$AI63</f>
        <v>25</v>
      </c>
      <c r="BQ63" s="32">
        <f>$AI$57</f>
        <v>31</v>
      </c>
      <c r="BR63" s="32">
        <f t="shared" si="9"/>
        <v>25</v>
      </c>
      <c r="BS63" s="32">
        <f t="shared" si="10"/>
        <v>31</v>
      </c>
      <c r="BT63" s="32" t="str">
        <f t="shared" si="11"/>
        <v>◯</v>
      </c>
      <c r="BU63" s="83" t="str">
        <f t="shared" si="12"/>
        <v>◯</v>
      </c>
    </row>
    <row r="64" spans="6:73" ht="21" thickBot="1">
      <c r="F64" s="136" t="s">
        <v>39</v>
      </c>
      <c r="G64" s="137" t="s">
        <v>206</v>
      </c>
      <c r="H64" s="137">
        <v>67</v>
      </c>
      <c r="I64" s="138" t="s">
        <v>415</v>
      </c>
      <c r="J64" s="139" t="s">
        <v>178</v>
      </c>
      <c r="K64" s="137" t="s">
        <v>183</v>
      </c>
      <c r="L64" s="138" t="s">
        <v>447</v>
      </c>
      <c r="M64" s="139" t="s">
        <v>64</v>
      </c>
      <c r="N64" s="137" t="s">
        <v>39</v>
      </c>
      <c r="O64" s="144" t="s">
        <v>129</v>
      </c>
      <c r="P64" s="144">
        <v>70</v>
      </c>
      <c r="Q64" s="145" t="s">
        <v>412</v>
      </c>
      <c r="R64" s="108">
        <v>24</v>
      </c>
      <c r="S64" s="136">
        <v>24</v>
      </c>
      <c r="T64" s="137" t="s">
        <v>39</v>
      </c>
      <c r="U64" s="137" t="s">
        <v>206</v>
      </c>
      <c r="V64" s="137">
        <v>67</v>
      </c>
      <c r="W64" s="138" t="s">
        <v>415</v>
      </c>
      <c r="X64" s="139" t="s">
        <v>178</v>
      </c>
      <c r="Y64" s="137" t="s">
        <v>183</v>
      </c>
      <c r="Z64" s="138" t="s">
        <v>447</v>
      </c>
      <c r="AA64" s="139" t="s">
        <v>64</v>
      </c>
      <c r="AB64" s="137" t="s">
        <v>39</v>
      </c>
      <c r="AC64" s="140" t="s">
        <v>130</v>
      </c>
      <c r="AD64" s="140">
        <v>69</v>
      </c>
      <c r="AE64" s="141" t="s">
        <v>413</v>
      </c>
      <c r="AF64"/>
      <c r="AH64" s="47" t="s">
        <v>40</v>
      </c>
      <c r="AI64" s="47">
        <v>24</v>
      </c>
      <c r="AJ64" s="47" t="s">
        <v>349</v>
      </c>
      <c r="AK64" s="70">
        <v>1</v>
      </c>
      <c r="AL64" s="45" t="s">
        <v>394</v>
      </c>
      <c r="AM64" s="45">
        <v>1</v>
      </c>
      <c r="AN64" s="45"/>
      <c r="AO64" s="32" t="s">
        <v>153</v>
      </c>
      <c r="AQ64" s="49" t="s">
        <v>226</v>
      </c>
      <c r="AR64" s="50" t="s">
        <v>152</v>
      </c>
      <c r="AS64" s="32">
        <v>49</v>
      </c>
      <c r="AT64" s="45" t="s">
        <v>402</v>
      </c>
      <c r="AU64" s="45">
        <v>1</v>
      </c>
      <c r="AV64" s="32">
        <v>1</v>
      </c>
      <c r="AX64" s="84">
        <f>$AI64</f>
        <v>24</v>
      </c>
      <c r="AY64" s="78">
        <f>$AI$60</f>
        <v>28</v>
      </c>
      <c r="AZ64" s="78">
        <f t="shared" si="1"/>
        <v>24</v>
      </c>
      <c r="BA64" s="78">
        <f t="shared" si="2"/>
        <v>28</v>
      </c>
      <c r="BB64" s="78" t="str">
        <f t="shared" si="3"/>
        <v>◯</v>
      </c>
      <c r="BC64" s="85" t="str">
        <f>IF(AY64=BA64, "◯", "❌")</f>
        <v>◯</v>
      </c>
      <c r="BD64" s="84">
        <f>$AI64</f>
        <v>24</v>
      </c>
      <c r="BE64" s="78">
        <f>$AI$59</f>
        <v>29</v>
      </c>
      <c r="BF64" s="78">
        <f>V41</f>
        <v>0</v>
      </c>
      <c r="BG64" s="78">
        <f>AD41</f>
        <v>0</v>
      </c>
      <c r="BH64" s="78" t="str">
        <f>IF(BD64=BF64, "◯", "❌")</f>
        <v>❌</v>
      </c>
      <c r="BI64" s="85" t="str">
        <f>IF(BE64=BG64, "◯", "❌")</f>
        <v>❌</v>
      </c>
      <c r="BJ64" s="84">
        <f>$AI64</f>
        <v>24</v>
      </c>
      <c r="BK64" s="78">
        <f>$AI$58</f>
        <v>30</v>
      </c>
      <c r="BL64" s="78">
        <f>H41</f>
        <v>0</v>
      </c>
      <c r="BM64" s="78">
        <f>P41</f>
        <v>0</v>
      </c>
      <c r="BN64" s="78" t="str">
        <f>IF(BJ64=BL64, "◯", "❌")</f>
        <v>❌</v>
      </c>
      <c r="BO64" s="85" t="str">
        <f>IF(BK64=BM64, "◯", "❌")</f>
        <v>❌</v>
      </c>
      <c r="BP64" s="84">
        <f>$AI64</f>
        <v>24</v>
      </c>
      <c r="BQ64" s="78">
        <f>$AI$57</f>
        <v>31</v>
      </c>
      <c r="BR64" s="78">
        <f t="shared" si="9"/>
        <v>0</v>
      </c>
      <c r="BS64" s="78">
        <f t="shared" si="10"/>
        <v>0</v>
      </c>
      <c r="BT64" s="78" t="str">
        <f t="shared" si="11"/>
        <v>❌</v>
      </c>
      <c r="BU64" s="85" t="str">
        <f t="shared" si="12"/>
        <v>❌</v>
      </c>
    </row>
    <row r="65" spans="23:47" ht="21" thickTop="1">
      <c r="AE65"/>
      <c r="AF65"/>
      <c r="AM65" s="32">
        <f>SUM(AM17:AM64)</f>
        <v>189</v>
      </c>
      <c r="AU65" s="32">
        <f>SUM(AU17:AU64)</f>
        <v>6</v>
      </c>
    </row>
    <row r="66" spans="23:47">
      <c r="AE66"/>
      <c r="AF66"/>
    </row>
    <row r="67" spans="23:47">
      <c r="W67" s="32">
        <v>24</v>
      </c>
      <c r="X67" s="32">
        <v>4</v>
      </c>
      <c r="Y67" s="32">
        <f>W67*X67</f>
        <v>96</v>
      </c>
      <c r="AE67"/>
      <c r="AF67"/>
      <c r="AP67" s="32" t="s">
        <v>467</v>
      </c>
      <c r="AQ67" s="32">
        <f>AM65+AU65</f>
        <v>195</v>
      </c>
    </row>
    <row r="68" spans="23:47">
      <c r="Y68" s="32">
        <f>Y67*2</f>
        <v>192</v>
      </c>
      <c r="AP68" s="32" t="s">
        <v>468</v>
      </c>
      <c r="AQ68" s="32">
        <v>47</v>
      </c>
    </row>
    <row r="69" spans="23:47">
      <c r="AP69" s="32" t="s">
        <v>469</v>
      </c>
      <c r="AQ69" s="32">
        <f>SUM(AQ67:AQ68)</f>
        <v>242</v>
      </c>
    </row>
  </sheetData>
  <phoneticPr fontId="3"/>
  <pageMargins left="0.7" right="0.7" top="0.75" bottom="0.75" header="0.3" footer="0.3"/>
  <pageSetup paperSize="9" scale="99"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3EC57-84B4-2249-A411-541671292B51}">
  <dimension ref="F15:BR68"/>
  <sheetViews>
    <sheetView topLeftCell="J15" zoomScale="76" zoomScaleNormal="76" workbookViewId="0">
      <selection activeCell="AA49" sqref="AA49"/>
    </sheetView>
  </sheetViews>
  <sheetFormatPr baseColWidth="10" defaultColWidth="5.28515625" defaultRowHeight="20"/>
  <cols>
    <col min="1" max="1" width="5.28515625" style="32" customWidth="1"/>
    <col min="2" max="2" width="9.28515625" style="32" bestFit="1" customWidth="1"/>
    <col min="3" max="3" width="6.42578125" style="32" bestFit="1" customWidth="1"/>
    <col min="4" max="4" width="4" style="32" bestFit="1" customWidth="1"/>
    <col min="5" max="5" width="9.28515625" style="32" bestFit="1" customWidth="1"/>
    <col min="6" max="6" width="8.5703125" bestFit="1" customWidth="1"/>
    <col min="7" max="7" width="5.85546875" bestFit="1" customWidth="1"/>
    <col min="8" max="8" width="3.7109375" bestFit="1" customWidth="1"/>
    <col min="9" max="9" width="13.7109375" bestFit="1" customWidth="1"/>
    <col min="10" max="10" width="8.5703125" style="32" bestFit="1" customWidth="1"/>
    <col min="11" max="11" width="11.5703125" style="32" bestFit="1" customWidth="1"/>
    <col min="12" max="12" width="13.7109375" style="32" bestFit="1" customWidth="1"/>
    <col min="13" max="13" width="6.140625" style="32" bestFit="1" customWidth="1"/>
    <col min="14" max="14" width="8.5703125" style="32" bestFit="1" customWidth="1"/>
    <col min="15" max="15" width="9" style="32" bestFit="1" customWidth="1"/>
    <col min="16" max="16" width="12" style="32" bestFit="1" customWidth="1"/>
    <col min="17" max="17" width="13.85546875" style="32" bestFit="1" customWidth="1"/>
    <col min="18" max="19" width="4.140625" style="32" bestFit="1" customWidth="1"/>
    <col min="20" max="20" width="9" style="32" bestFit="1" customWidth="1"/>
    <col min="21" max="21" width="12" style="32" bestFit="1" customWidth="1"/>
    <col min="22" max="22" width="13.85546875" style="32" bestFit="1" customWidth="1"/>
    <col min="23" max="23" width="13.7109375" style="32" bestFit="1" customWidth="1"/>
    <col min="24" max="24" width="8.5703125" style="32" bestFit="1" customWidth="1"/>
    <col min="25" max="25" width="11.5703125" style="32" bestFit="1" customWidth="1"/>
    <col min="26" max="26" width="13.7109375" style="32" bestFit="1" customWidth="1"/>
    <col min="27" max="27" width="6.140625" style="32" bestFit="1" customWidth="1"/>
    <col min="28" max="28" width="8.5703125" style="32" bestFit="1" customWidth="1"/>
    <col min="29" max="29" width="5" style="32" bestFit="1" customWidth="1"/>
    <col min="30" max="30" width="3.7109375" style="32" bestFit="1" customWidth="1"/>
    <col min="31" max="31" width="13.7109375" style="32" bestFit="1" customWidth="1"/>
    <col min="32" max="33" width="5.28515625" style="32"/>
    <col min="34" max="34" width="5" style="32" bestFit="1" customWidth="1"/>
    <col min="35" max="35" width="3.7109375" style="32" bestFit="1" customWidth="1"/>
    <col min="36" max="36" width="12" style="32" bestFit="1" customWidth="1"/>
    <col min="37" max="37" width="8.5703125" style="32" bestFit="1" customWidth="1"/>
    <col min="38" max="38" width="13.7109375" style="32" bestFit="1" customWidth="1"/>
    <col min="39" max="39" width="11.5703125" style="32" bestFit="1" customWidth="1"/>
    <col min="40" max="40" width="5.28515625" style="32"/>
    <col min="41" max="41" width="10.28515625" style="32" bestFit="1" customWidth="1"/>
    <col min="42" max="42" width="11.5703125" style="32" bestFit="1" customWidth="1"/>
    <col min="43" max="43" width="8.5703125" style="32" bestFit="1" customWidth="1"/>
    <col min="44" max="44" width="13.7109375" style="32" bestFit="1" customWidth="1"/>
    <col min="45" max="45" width="13.85546875" style="32" bestFit="1" customWidth="1"/>
    <col min="46" max="46" width="34.28515625" style="32" bestFit="1" customWidth="1"/>
    <col min="47" max="50" width="3.7109375" style="32" bestFit="1" customWidth="1"/>
    <col min="51" max="52" width="3.42578125" style="32" bestFit="1" customWidth="1"/>
    <col min="53" max="56" width="3.7109375" style="32" bestFit="1" customWidth="1"/>
    <col min="57" max="58" width="3.42578125" style="32" bestFit="1" customWidth="1"/>
    <col min="59" max="62" width="3.7109375" style="32" bestFit="1" customWidth="1"/>
    <col min="63" max="64" width="3.42578125" style="32" bestFit="1" customWidth="1"/>
    <col min="65" max="68" width="3.7109375" style="32" bestFit="1" customWidth="1"/>
    <col min="69" max="70" width="3.42578125" style="32" bestFit="1" customWidth="1"/>
    <col min="71" max="16384" width="5.28515625" style="32"/>
  </cols>
  <sheetData>
    <row r="15" spans="36:45">
      <c r="AK15" s="32" t="s">
        <v>348</v>
      </c>
      <c r="AQ15" s="32" t="s">
        <v>348</v>
      </c>
      <c r="AS15" s="32" t="s">
        <v>393</v>
      </c>
    </row>
    <row r="16" spans="36:45" ht="21" thickBot="1">
      <c r="AJ16" s="32" t="s">
        <v>346</v>
      </c>
      <c r="AK16" s="32">
        <v>49</v>
      </c>
      <c r="AO16" s="32" t="s">
        <v>347</v>
      </c>
      <c r="AP16" s="32" t="s">
        <v>448</v>
      </c>
    </row>
    <row r="17" spans="13:46" ht="21" thickTop="1">
      <c r="M17"/>
      <c r="N17"/>
      <c r="O17" s="116" t="s">
        <v>178</v>
      </c>
      <c r="P17" s="115"/>
      <c r="Q17" s="117" t="s">
        <v>447</v>
      </c>
      <c r="R17" s="147">
        <v>24</v>
      </c>
      <c r="S17" s="114">
        <v>24</v>
      </c>
      <c r="T17" s="116" t="s">
        <v>178</v>
      </c>
      <c r="U17" s="115"/>
      <c r="V17" s="117" t="s">
        <v>447</v>
      </c>
      <c r="W17"/>
      <c r="X17"/>
      <c r="Y17"/>
      <c r="Z17"/>
      <c r="AA17"/>
      <c r="AB17"/>
      <c r="AC17"/>
      <c r="AD17"/>
      <c r="AE17"/>
      <c r="AF17"/>
      <c r="AH17" s="64" t="s">
        <v>128</v>
      </c>
      <c r="AI17" s="65">
        <v>71</v>
      </c>
      <c r="AJ17" s="65" t="s">
        <v>375</v>
      </c>
      <c r="AK17" s="48">
        <v>48</v>
      </c>
      <c r="AL17" s="45" t="s">
        <v>411</v>
      </c>
    </row>
    <row r="18" spans="13:46">
      <c r="M18"/>
      <c r="N18"/>
      <c r="O18" s="94" t="s">
        <v>178</v>
      </c>
      <c r="P18" s="48"/>
      <c r="Q18" s="102" t="s">
        <v>447</v>
      </c>
      <c r="R18" s="148">
        <v>23</v>
      </c>
      <c r="S18" s="120">
        <v>23</v>
      </c>
      <c r="T18" s="94" t="s">
        <v>178</v>
      </c>
      <c r="U18" s="48"/>
      <c r="V18" s="102" t="s">
        <v>447</v>
      </c>
      <c r="W18"/>
      <c r="X18"/>
      <c r="Y18"/>
      <c r="Z18"/>
      <c r="AA18"/>
      <c r="AB18"/>
      <c r="AC18"/>
      <c r="AD18"/>
      <c r="AE18"/>
      <c r="AF18"/>
      <c r="AH18" s="63" t="s">
        <v>129</v>
      </c>
      <c r="AI18" s="62">
        <v>70</v>
      </c>
      <c r="AJ18" s="62" t="s">
        <v>374</v>
      </c>
      <c r="AK18" s="48">
        <v>47</v>
      </c>
      <c r="AL18" s="45" t="s">
        <v>412</v>
      </c>
    </row>
    <row r="19" spans="13:46">
      <c r="M19"/>
      <c r="N19"/>
      <c r="O19" s="94" t="s">
        <v>178</v>
      </c>
      <c r="P19" s="48"/>
      <c r="Q19" s="102" t="s">
        <v>447</v>
      </c>
      <c r="R19" s="148">
        <v>22</v>
      </c>
      <c r="S19" s="120">
        <v>22</v>
      </c>
      <c r="T19" s="94" t="s">
        <v>178</v>
      </c>
      <c r="U19" s="48"/>
      <c r="V19" s="102" t="s">
        <v>447</v>
      </c>
      <c r="W19"/>
      <c r="X19"/>
      <c r="Y19"/>
      <c r="Z19"/>
      <c r="AA19"/>
      <c r="AB19"/>
      <c r="AC19"/>
      <c r="AD19"/>
      <c r="AE19"/>
      <c r="AF19"/>
      <c r="AH19" s="61" t="s">
        <v>130</v>
      </c>
      <c r="AI19" s="61">
        <v>69</v>
      </c>
      <c r="AJ19" s="61" t="s">
        <v>373</v>
      </c>
      <c r="AK19" s="48">
        <v>46</v>
      </c>
      <c r="AL19" s="45" t="s">
        <v>413</v>
      </c>
    </row>
    <row r="20" spans="13:46">
      <c r="M20"/>
      <c r="N20"/>
      <c r="O20" s="94" t="s">
        <v>178</v>
      </c>
      <c r="P20" s="48" t="s">
        <v>183</v>
      </c>
      <c r="Q20" s="102" t="s">
        <v>447</v>
      </c>
      <c r="R20" s="148">
        <v>21</v>
      </c>
      <c r="S20" s="120">
        <v>21</v>
      </c>
      <c r="T20" s="94" t="s">
        <v>178</v>
      </c>
      <c r="U20" s="48" t="s">
        <v>183</v>
      </c>
      <c r="V20" s="102" t="s">
        <v>447</v>
      </c>
      <c r="W20"/>
      <c r="X20"/>
      <c r="Y20"/>
      <c r="Z20"/>
      <c r="AA20"/>
      <c r="AB20"/>
      <c r="AC20"/>
      <c r="AD20"/>
      <c r="AE20"/>
      <c r="AF20"/>
      <c r="AH20" s="51" t="s">
        <v>131</v>
      </c>
      <c r="AI20" s="51">
        <v>68</v>
      </c>
      <c r="AJ20" s="51" t="s">
        <v>372</v>
      </c>
      <c r="AK20" s="48">
        <v>45</v>
      </c>
      <c r="AL20" s="45" t="s">
        <v>414</v>
      </c>
      <c r="AT20" s="37" t="s">
        <v>330</v>
      </c>
    </row>
    <row r="21" spans="13:46">
      <c r="M21"/>
      <c r="N21"/>
      <c r="O21" s="95" t="s">
        <v>178</v>
      </c>
      <c r="P21" s="47"/>
      <c r="Q21" s="103" t="s">
        <v>446</v>
      </c>
      <c r="R21" s="149">
        <v>20</v>
      </c>
      <c r="S21" s="122">
        <v>20</v>
      </c>
      <c r="T21" s="95" t="s">
        <v>178</v>
      </c>
      <c r="U21" s="47"/>
      <c r="V21" s="103" t="s">
        <v>446</v>
      </c>
      <c r="W21"/>
      <c r="X21"/>
      <c r="Y21"/>
      <c r="Z21"/>
      <c r="AA21"/>
      <c r="AB21"/>
      <c r="AC21"/>
      <c r="AD21"/>
      <c r="AE21"/>
      <c r="AF21"/>
      <c r="AH21" s="47" t="s">
        <v>132</v>
      </c>
      <c r="AI21" s="47">
        <v>67</v>
      </c>
      <c r="AJ21" s="47" t="s">
        <v>371</v>
      </c>
      <c r="AK21" s="48">
        <v>44</v>
      </c>
      <c r="AL21" s="45" t="s">
        <v>415</v>
      </c>
      <c r="AT21" s="37" t="s">
        <v>331</v>
      </c>
    </row>
    <row r="22" spans="13:46">
      <c r="M22"/>
      <c r="N22"/>
      <c r="O22" s="95" t="s">
        <v>178</v>
      </c>
      <c r="P22" s="47"/>
      <c r="Q22" s="103" t="s">
        <v>446</v>
      </c>
      <c r="R22" s="149">
        <v>19</v>
      </c>
      <c r="S22" s="122">
        <v>19</v>
      </c>
      <c r="T22" s="95" t="s">
        <v>178</v>
      </c>
      <c r="U22" s="47"/>
      <c r="V22" s="103" t="s">
        <v>446</v>
      </c>
      <c r="W22"/>
      <c r="X22"/>
      <c r="Y22"/>
      <c r="Z22"/>
      <c r="AA22"/>
      <c r="AB22"/>
      <c r="AC22"/>
      <c r="AD22"/>
      <c r="AE22"/>
      <c r="AF22"/>
      <c r="AH22" s="47" t="s">
        <v>133</v>
      </c>
      <c r="AI22" s="47">
        <v>66</v>
      </c>
      <c r="AJ22" s="47" t="s">
        <v>370</v>
      </c>
      <c r="AK22" s="48">
        <v>43</v>
      </c>
      <c r="AL22" s="45" t="s">
        <v>416</v>
      </c>
      <c r="AT22" s="37" t="s">
        <v>332</v>
      </c>
    </row>
    <row r="23" spans="13:46">
      <c r="M23"/>
      <c r="N23"/>
      <c r="O23" s="95" t="s">
        <v>178</v>
      </c>
      <c r="P23" s="47"/>
      <c r="Q23" s="103" t="s">
        <v>446</v>
      </c>
      <c r="R23" s="149">
        <v>18</v>
      </c>
      <c r="S23" s="122">
        <v>18</v>
      </c>
      <c r="T23" s="95" t="s">
        <v>178</v>
      </c>
      <c r="U23" s="47"/>
      <c r="V23" s="103" t="s">
        <v>446</v>
      </c>
      <c r="W23"/>
      <c r="X23"/>
      <c r="Y23"/>
      <c r="Z23"/>
      <c r="AA23"/>
      <c r="AB23"/>
      <c r="AC23"/>
      <c r="AD23"/>
      <c r="AE23"/>
      <c r="AF23"/>
      <c r="AH23" s="47" t="s">
        <v>134</v>
      </c>
      <c r="AI23" s="47">
        <v>65</v>
      </c>
      <c r="AJ23" s="47" t="s">
        <v>369</v>
      </c>
      <c r="AK23" s="48">
        <v>42</v>
      </c>
      <c r="AL23" s="45" t="s">
        <v>417</v>
      </c>
      <c r="AT23" s="37"/>
    </row>
    <row r="24" spans="13:46">
      <c r="M24"/>
      <c r="N24"/>
      <c r="O24" s="95" t="s">
        <v>178</v>
      </c>
      <c r="P24" s="47" t="s">
        <v>182</v>
      </c>
      <c r="Q24" s="103" t="s">
        <v>446</v>
      </c>
      <c r="R24" s="149">
        <v>17</v>
      </c>
      <c r="S24" s="122">
        <v>17</v>
      </c>
      <c r="T24" s="95" t="s">
        <v>178</v>
      </c>
      <c r="U24" s="47" t="s">
        <v>182</v>
      </c>
      <c r="V24" s="103" t="s">
        <v>446</v>
      </c>
      <c r="W24"/>
      <c r="X24"/>
      <c r="Y24"/>
      <c r="Z24"/>
      <c r="AA24"/>
      <c r="AB24"/>
      <c r="AC24"/>
      <c r="AD24"/>
      <c r="AE24"/>
      <c r="AF24"/>
      <c r="AH24" s="47" t="s">
        <v>135</v>
      </c>
      <c r="AI24" s="47">
        <v>64</v>
      </c>
      <c r="AJ24" s="47" t="s">
        <v>368</v>
      </c>
      <c r="AK24" s="48">
        <v>41</v>
      </c>
      <c r="AL24" s="45" t="s">
        <v>418</v>
      </c>
      <c r="AM24" s="66" t="s">
        <v>136</v>
      </c>
      <c r="AO24" s="59" t="s">
        <v>347</v>
      </c>
      <c r="AP24" s="60" t="s">
        <v>183</v>
      </c>
      <c r="AQ24" s="32">
        <v>54</v>
      </c>
      <c r="AR24" s="60" t="s">
        <v>447</v>
      </c>
      <c r="AS24" s="32">
        <v>6</v>
      </c>
    </row>
    <row r="25" spans="13:46">
      <c r="M25"/>
      <c r="N25"/>
      <c r="O25" s="96" t="s">
        <v>178</v>
      </c>
      <c r="P25" s="46"/>
      <c r="Q25" s="104" t="s">
        <v>445</v>
      </c>
      <c r="R25" s="150">
        <v>16</v>
      </c>
      <c r="S25" s="123">
        <v>16</v>
      </c>
      <c r="T25" s="96" t="s">
        <v>178</v>
      </c>
      <c r="U25" s="46"/>
      <c r="V25" s="104" t="s">
        <v>445</v>
      </c>
      <c r="W25"/>
      <c r="X25"/>
      <c r="Y25"/>
      <c r="Z25"/>
      <c r="AA25"/>
      <c r="AB25"/>
      <c r="AC25"/>
      <c r="AD25"/>
      <c r="AE25"/>
      <c r="AF25"/>
      <c r="AH25" s="64" t="s">
        <v>137</v>
      </c>
      <c r="AI25" s="65">
        <v>63</v>
      </c>
      <c r="AJ25" s="65" t="s">
        <v>375</v>
      </c>
      <c r="AK25" s="47">
        <v>40</v>
      </c>
      <c r="AL25" s="45" t="s">
        <v>419</v>
      </c>
    </row>
    <row r="26" spans="13:46">
      <c r="M26"/>
      <c r="N26"/>
      <c r="O26" s="96" t="s">
        <v>178</v>
      </c>
      <c r="P26" s="46"/>
      <c r="Q26" s="104" t="s">
        <v>445</v>
      </c>
      <c r="R26" s="150">
        <v>15</v>
      </c>
      <c r="S26" s="123">
        <v>15</v>
      </c>
      <c r="T26" s="96" t="s">
        <v>178</v>
      </c>
      <c r="U26" s="46"/>
      <c r="V26" s="104" t="s">
        <v>445</v>
      </c>
      <c r="W26"/>
      <c r="X26"/>
      <c r="Y26"/>
      <c r="Z26"/>
      <c r="AA26"/>
      <c r="AB26"/>
      <c r="AC26"/>
      <c r="AD26"/>
      <c r="AE26"/>
      <c r="AF26"/>
      <c r="AH26" s="62" t="s">
        <v>138</v>
      </c>
      <c r="AI26" s="62">
        <v>62</v>
      </c>
      <c r="AJ26" s="62" t="s">
        <v>374</v>
      </c>
      <c r="AK26" s="47">
        <v>39</v>
      </c>
      <c r="AL26" s="45" t="s">
        <v>420</v>
      </c>
    </row>
    <row r="27" spans="13:46">
      <c r="M27"/>
      <c r="N27"/>
      <c r="O27" s="96" t="s">
        <v>178</v>
      </c>
      <c r="P27" s="46"/>
      <c r="Q27" s="104" t="s">
        <v>445</v>
      </c>
      <c r="R27" s="150">
        <v>14</v>
      </c>
      <c r="S27" s="123">
        <v>14</v>
      </c>
      <c r="T27" s="96" t="s">
        <v>178</v>
      </c>
      <c r="U27" s="46"/>
      <c r="V27" s="104" t="s">
        <v>445</v>
      </c>
      <c r="W27"/>
      <c r="X27"/>
      <c r="Y27"/>
      <c r="Z27"/>
      <c r="AA27"/>
      <c r="AB27"/>
      <c r="AC27"/>
      <c r="AD27"/>
      <c r="AE27"/>
      <c r="AF27"/>
      <c r="AH27" s="61" t="s">
        <v>139</v>
      </c>
      <c r="AI27" s="61">
        <v>61</v>
      </c>
      <c r="AJ27" s="61" t="s">
        <v>373</v>
      </c>
      <c r="AK27" s="47">
        <v>38</v>
      </c>
      <c r="AL27" s="45" t="s">
        <v>421</v>
      </c>
    </row>
    <row r="28" spans="13:46">
      <c r="M28"/>
      <c r="N28"/>
      <c r="O28" s="96" t="s">
        <v>178</v>
      </c>
      <c r="P28" s="46" t="s">
        <v>181</v>
      </c>
      <c r="Q28" s="104" t="s">
        <v>445</v>
      </c>
      <c r="R28" s="150">
        <v>13</v>
      </c>
      <c r="S28" s="123">
        <v>13</v>
      </c>
      <c r="T28" s="96" t="s">
        <v>178</v>
      </c>
      <c r="U28" s="46" t="s">
        <v>181</v>
      </c>
      <c r="V28" s="104" t="s">
        <v>445</v>
      </c>
      <c r="W28"/>
      <c r="X28"/>
      <c r="Y28"/>
      <c r="Z28"/>
      <c r="AA28"/>
      <c r="AB28"/>
      <c r="AC28"/>
      <c r="AD28"/>
      <c r="AE28"/>
      <c r="AF28"/>
      <c r="AH28" s="51" t="s">
        <v>140</v>
      </c>
      <c r="AI28" s="51">
        <v>60</v>
      </c>
      <c r="AJ28" s="51" t="s">
        <v>372</v>
      </c>
      <c r="AK28" s="47">
        <v>37</v>
      </c>
      <c r="AL28" s="45" t="s">
        <v>422</v>
      </c>
    </row>
    <row r="29" spans="13:46">
      <c r="M29"/>
      <c r="N29"/>
      <c r="O29" s="97" t="s">
        <v>178</v>
      </c>
      <c r="P29" s="98"/>
      <c r="Q29" s="105" t="s">
        <v>444</v>
      </c>
      <c r="R29" s="151">
        <v>12</v>
      </c>
      <c r="S29" s="124">
        <v>12</v>
      </c>
      <c r="T29" s="97" t="s">
        <v>178</v>
      </c>
      <c r="U29" s="98"/>
      <c r="V29" s="105" t="s">
        <v>444</v>
      </c>
      <c r="W29"/>
      <c r="X29"/>
      <c r="Y29"/>
      <c r="Z29"/>
      <c r="AA29"/>
      <c r="AB29"/>
      <c r="AC29"/>
      <c r="AD29"/>
      <c r="AE29"/>
      <c r="AF29"/>
      <c r="AH29" s="47" t="s">
        <v>141</v>
      </c>
      <c r="AI29" s="47">
        <v>59</v>
      </c>
      <c r="AJ29" s="47" t="s">
        <v>367</v>
      </c>
      <c r="AK29" s="47">
        <v>36</v>
      </c>
      <c r="AL29" s="45" t="s">
        <v>423</v>
      </c>
    </row>
    <row r="30" spans="13:46">
      <c r="M30"/>
      <c r="N30"/>
      <c r="O30" s="97" t="s">
        <v>178</v>
      </c>
      <c r="P30" s="98"/>
      <c r="Q30" s="105" t="s">
        <v>444</v>
      </c>
      <c r="R30" s="151">
        <v>11</v>
      </c>
      <c r="S30" s="124">
        <v>11</v>
      </c>
      <c r="T30" s="97" t="s">
        <v>178</v>
      </c>
      <c r="U30" s="98"/>
      <c r="V30" s="105" t="s">
        <v>444</v>
      </c>
      <c r="W30"/>
      <c r="X30"/>
      <c r="Y30"/>
      <c r="Z30"/>
      <c r="AA30"/>
      <c r="AB30"/>
      <c r="AC30"/>
      <c r="AD30"/>
      <c r="AE30"/>
      <c r="AF30"/>
      <c r="AH30" s="47" t="s">
        <v>142</v>
      </c>
      <c r="AI30" s="47">
        <v>58</v>
      </c>
      <c r="AJ30" s="47" t="s">
        <v>366</v>
      </c>
      <c r="AK30" s="47">
        <v>35</v>
      </c>
      <c r="AL30" s="45" t="s">
        <v>424</v>
      </c>
    </row>
    <row r="31" spans="13:46">
      <c r="M31"/>
      <c r="N31"/>
      <c r="O31" s="97" t="s">
        <v>178</v>
      </c>
      <c r="P31" s="98"/>
      <c r="Q31" s="105" t="s">
        <v>444</v>
      </c>
      <c r="R31" s="151">
        <v>10</v>
      </c>
      <c r="S31" s="124">
        <v>10</v>
      </c>
      <c r="T31" s="97" t="s">
        <v>178</v>
      </c>
      <c r="U31" s="98"/>
      <c r="V31" s="105" t="s">
        <v>444</v>
      </c>
      <c r="W31"/>
      <c r="X31"/>
      <c r="Y31"/>
      <c r="Z31"/>
      <c r="AA31"/>
      <c r="AB31"/>
      <c r="AC31"/>
      <c r="AD31"/>
      <c r="AE31"/>
      <c r="AF31"/>
      <c r="AG31"/>
      <c r="AH31" s="47" t="s">
        <v>143</v>
      </c>
      <c r="AI31" s="47">
        <v>57</v>
      </c>
      <c r="AJ31" s="47" t="s">
        <v>376</v>
      </c>
      <c r="AK31" s="47">
        <v>34</v>
      </c>
      <c r="AL31" s="45" t="s">
        <v>425</v>
      </c>
      <c r="AT31" t="s">
        <v>333</v>
      </c>
    </row>
    <row r="32" spans="13:46">
      <c r="M32"/>
      <c r="N32"/>
      <c r="O32" s="97" t="s">
        <v>178</v>
      </c>
      <c r="P32" s="98" t="s">
        <v>180</v>
      </c>
      <c r="Q32" s="105" t="s">
        <v>444</v>
      </c>
      <c r="R32" s="151">
        <v>9</v>
      </c>
      <c r="S32" s="124">
        <v>9</v>
      </c>
      <c r="T32" s="97" t="s">
        <v>178</v>
      </c>
      <c r="U32" s="98" t="s">
        <v>180</v>
      </c>
      <c r="V32" s="105" t="s">
        <v>444</v>
      </c>
      <c r="W32"/>
      <c r="X32"/>
      <c r="Y32"/>
      <c r="Z32"/>
      <c r="AA32"/>
      <c r="AB32"/>
      <c r="AC32"/>
      <c r="AD32"/>
      <c r="AE32"/>
      <c r="AF32"/>
      <c r="AG32"/>
      <c r="AH32" s="47" t="s">
        <v>144</v>
      </c>
      <c r="AI32" s="47">
        <v>56</v>
      </c>
      <c r="AJ32" s="47" t="s">
        <v>365</v>
      </c>
      <c r="AK32" s="47">
        <v>33</v>
      </c>
      <c r="AL32" s="45" t="s">
        <v>426</v>
      </c>
      <c r="AM32" s="32" t="s">
        <v>145</v>
      </c>
      <c r="AO32" s="57" t="s">
        <v>347</v>
      </c>
      <c r="AP32" s="58" t="s">
        <v>182</v>
      </c>
      <c r="AQ32" s="32">
        <v>53</v>
      </c>
      <c r="AR32" s="58" t="s">
        <v>446</v>
      </c>
      <c r="AS32" s="32">
        <v>5</v>
      </c>
    </row>
    <row r="33" spans="13:70">
      <c r="M33"/>
      <c r="N33"/>
      <c r="O33" s="99" t="s">
        <v>178</v>
      </c>
      <c r="P33" s="100"/>
      <c r="Q33" s="106" t="s">
        <v>443</v>
      </c>
      <c r="R33" s="152">
        <v>8</v>
      </c>
      <c r="S33" s="125">
        <v>8</v>
      </c>
      <c r="T33" s="99" t="s">
        <v>178</v>
      </c>
      <c r="U33" s="100"/>
      <c r="V33" s="106" t="s">
        <v>443</v>
      </c>
      <c r="W33"/>
      <c r="X33"/>
      <c r="Y33"/>
      <c r="Z33"/>
      <c r="AA33"/>
      <c r="AB33"/>
      <c r="AC33"/>
      <c r="AD33"/>
      <c r="AE33"/>
      <c r="AF33"/>
      <c r="AG33"/>
      <c r="AH33" s="64" t="s">
        <v>146</v>
      </c>
      <c r="AI33" s="65">
        <v>55</v>
      </c>
      <c r="AJ33" s="65" t="s">
        <v>375</v>
      </c>
      <c r="AK33" s="46">
        <v>32</v>
      </c>
      <c r="AL33" s="45" t="s">
        <v>427</v>
      </c>
    </row>
    <row r="34" spans="13:70">
      <c r="M34"/>
      <c r="N34"/>
      <c r="O34" s="99" t="s">
        <v>178</v>
      </c>
      <c r="P34" s="100"/>
      <c r="Q34" s="106" t="s">
        <v>443</v>
      </c>
      <c r="R34" s="152">
        <v>7</v>
      </c>
      <c r="S34" s="125">
        <v>7</v>
      </c>
      <c r="T34" s="99" t="s">
        <v>178</v>
      </c>
      <c r="U34" s="100"/>
      <c r="V34" s="106" t="s">
        <v>443</v>
      </c>
      <c r="W34"/>
      <c r="X34"/>
      <c r="Y34"/>
      <c r="Z34"/>
      <c r="AA34"/>
      <c r="AB34"/>
      <c r="AC34"/>
      <c r="AD34"/>
      <c r="AE34"/>
      <c r="AF34"/>
      <c r="AG34"/>
      <c r="AH34" s="62" t="s">
        <v>147</v>
      </c>
      <c r="AI34" s="62">
        <v>54</v>
      </c>
      <c r="AJ34" s="62" t="s">
        <v>374</v>
      </c>
      <c r="AK34" s="46">
        <v>31</v>
      </c>
      <c r="AL34" s="45" t="s">
        <v>428</v>
      </c>
    </row>
    <row r="35" spans="13:70">
      <c r="M35"/>
      <c r="N35"/>
      <c r="O35" s="99" t="s">
        <v>178</v>
      </c>
      <c r="P35" s="100"/>
      <c r="Q35" s="106" t="s">
        <v>443</v>
      </c>
      <c r="R35" s="152">
        <v>6</v>
      </c>
      <c r="S35" s="125">
        <v>6</v>
      </c>
      <c r="T35" s="99" t="s">
        <v>178</v>
      </c>
      <c r="U35" s="100"/>
      <c r="V35" s="106" t="s">
        <v>443</v>
      </c>
      <c r="W35"/>
      <c r="X35"/>
      <c r="Y35"/>
      <c r="Z35"/>
      <c r="AA35"/>
      <c r="AB35"/>
      <c r="AC35"/>
      <c r="AD35"/>
      <c r="AE35"/>
      <c r="AF35"/>
      <c r="AG35"/>
      <c r="AH35" s="61" t="s">
        <v>148</v>
      </c>
      <c r="AI35" s="61">
        <v>53</v>
      </c>
      <c r="AJ35" s="61" t="s">
        <v>373</v>
      </c>
      <c r="AK35" s="46">
        <v>30</v>
      </c>
      <c r="AL35" s="45" t="s">
        <v>429</v>
      </c>
    </row>
    <row r="36" spans="13:70">
      <c r="M36"/>
      <c r="N36"/>
      <c r="O36" s="99" t="s">
        <v>178</v>
      </c>
      <c r="P36" s="100" t="s">
        <v>179</v>
      </c>
      <c r="Q36" s="106" t="s">
        <v>443</v>
      </c>
      <c r="R36" s="152">
        <v>5</v>
      </c>
      <c r="S36" s="125">
        <v>5</v>
      </c>
      <c r="T36" s="99" t="s">
        <v>178</v>
      </c>
      <c r="U36" s="100" t="s">
        <v>179</v>
      </c>
      <c r="V36" s="106" t="s">
        <v>443</v>
      </c>
      <c r="W36"/>
      <c r="X36"/>
      <c r="Y36"/>
      <c r="Z36"/>
      <c r="AA36"/>
      <c r="AB36"/>
      <c r="AC36"/>
      <c r="AD36"/>
      <c r="AE36"/>
      <c r="AF36"/>
      <c r="AG36"/>
      <c r="AH36" s="51" t="s">
        <v>149</v>
      </c>
      <c r="AI36" s="51">
        <v>52</v>
      </c>
      <c r="AJ36" s="51" t="s">
        <v>372</v>
      </c>
      <c r="AK36" s="46">
        <v>29</v>
      </c>
      <c r="AL36" s="45" t="s">
        <v>430</v>
      </c>
    </row>
    <row r="37" spans="13:70">
      <c r="M37"/>
      <c r="N37"/>
      <c r="O37" s="101" t="s">
        <v>178</v>
      </c>
      <c r="P37" s="45"/>
      <c r="Q37" s="107" t="s">
        <v>402</v>
      </c>
      <c r="R37" s="153">
        <v>4</v>
      </c>
      <c r="S37" s="126">
        <v>4</v>
      </c>
      <c r="T37" s="101" t="s">
        <v>178</v>
      </c>
      <c r="U37" s="45"/>
      <c r="V37" s="107" t="s">
        <v>402</v>
      </c>
      <c r="W37"/>
      <c r="X37"/>
      <c r="Y37"/>
      <c r="Z37"/>
      <c r="AA37"/>
      <c r="AB37"/>
      <c r="AC37"/>
      <c r="AD37"/>
      <c r="AE37"/>
      <c r="AF37"/>
      <c r="AG37"/>
      <c r="AH37" s="47" t="s">
        <v>69</v>
      </c>
      <c r="AI37" s="47">
        <v>51</v>
      </c>
      <c r="AJ37" s="47" t="s">
        <v>364</v>
      </c>
      <c r="AK37" s="46">
        <v>28</v>
      </c>
      <c r="AL37" s="45" t="s">
        <v>431</v>
      </c>
    </row>
    <row r="38" spans="13:70">
      <c r="M38"/>
      <c r="N38"/>
      <c r="O38" s="101" t="s">
        <v>178</v>
      </c>
      <c r="P38" s="45"/>
      <c r="Q38" s="107" t="s">
        <v>402</v>
      </c>
      <c r="R38" s="153">
        <v>3</v>
      </c>
      <c r="S38" s="126">
        <v>3</v>
      </c>
      <c r="T38" s="101" t="s">
        <v>178</v>
      </c>
      <c r="U38" s="45"/>
      <c r="V38" s="107" t="s">
        <v>402</v>
      </c>
      <c r="W38"/>
      <c r="X38"/>
      <c r="Y38"/>
      <c r="Z38"/>
      <c r="AA38"/>
      <c r="AB38"/>
      <c r="AC38"/>
      <c r="AD38"/>
      <c r="AE38"/>
      <c r="AF38"/>
      <c r="AG38"/>
      <c r="AH38" s="47" t="s">
        <v>68</v>
      </c>
      <c r="AI38" s="47">
        <v>50</v>
      </c>
      <c r="AJ38" s="47" t="s">
        <v>363</v>
      </c>
      <c r="AK38" s="46">
        <v>27</v>
      </c>
      <c r="AL38" s="45" t="s">
        <v>432</v>
      </c>
    </row>
    <row r="39" spans="13:70" ht="21" thickBot="1">
      <c r="M39"/>
      <c r="N39"/>
      <c r="O39" s="101" t="s">
        <v>178</v>
      </c>
      <c r="P39" s="45"/>
      <c r="Q39" s="107" t="s">
        <v>402</v>
      </c>
      <c r="R39" s="153">
        <v>2</v>
      </c>
      <c r="S39" s="126">
        <v>2</v>
      </c>
      <c r="T39" s="101" t="s">
        <v>178</v>
      </c>
      <c r="U39" s="45"/>
      <c r="V39" s="107" t="s">
        <v>402</v>
      </c>
      <c r="W39"/>
      <c r="X39"/>
      <c r="Y39"/>
      <c r="Z39"/>
      <c r="AA39"/>
      <c r="AB39"/>
      <c r="AC39"/>
      <c r="AD39"/>
      <c r="AE39"/>
      <c r="AF39"/>
      <c r="AG39"/>
      <c r="AH39" s="47" t="s">
        <v>67</v>
      </c>
      <c r="AI39" s="47">
        <v>49</v>
      </c>
      <c r="AJ39" s="47" t="s">
        <v>362</v>
      </c>
      <c r="AK39" s="46">
        <v>26</v>
      </c>
      <c r="AL39" s="45" t="s">
        <v>433</v>
      </c>
    </row>
    <row r="40" spans="13:70" ht="22" thickTop="1" thickBot="1">
      <c r="M40"/>
      <c r="N40"/>
      <c r="O40" s="109"/>
      <c r="P40" s="110"/>
      <c r="Q40" s="111"/>
      <c r="R40" s="129"/>
      <c r="S40" s="156">
        <v>1</v>
      </c>
      <c r="T40" s="109" t="s">
        <v>178</v>
      </c>
      <c r="U40" s="110" t="s">
        <v>152</v>
      </c>
      <c r="V40" s="111" t="s">
        <v>402</v>
      </c>
      <c r="W40"/>
      <c r="X40"/>
      <c r="Y40"/>
      <c r="Z40"/>
      <c r="AA40"/>
      <c r="AB40"/>
      <c r="AC40"/>
      <c r="AD40"/>
      <c r="AE40"/>
      <c r="AF40"/>
      <c r="AG40"/>
      <c r="AH40" s="47" t="s">
        <v>65</v>
      </c>
      <c r="AI40" s="47">
        <v>48</v>
      </c>
      <c r="AJ40" s="47" t="s">
        <v>361</v>
      </c>
      <c r="AK40" s="46">
        <v>25</v>
      </c>
      <c r="AL40" s="45" t="s">
        <v>434</v>
      </c>
      <c r="AM40" s="32" t="s">
        <v>66</v>
      </c>
      <c r="AO40" s="55" t="s">
        <v>347</v>
      </c>
      <c r="AP40" s="56" t="s">
        <v>181</v>
      </c>
      <c r="AQ40" s="32">
        <v>52</v>
      </c>
      <c r="AR40" s="56" t="s">
        <v>445</v>
      </c>
      <c r="AS40" s="32">
        <v>4</v>
      </c>
    </row>
    <row r="41" spans="13:70" ht="22" thickTop="1" thickBot="1">
      <c r="M41"/>
      <c r="N41"/>
      <c r="O41" s="132"/>
      <c r="P41" s="130"/>
      <c r="Q41" s="131"/>
      <c r="R41" s="127"/>
      <c r="S41" s="154"/>
      <c r="T41" s="132"/>
      <c r="U41" s="130"/>
      <c r="V41" s="131"/>
      <c r="W41"/>
      <c r="X41"/>
      <c r="Y41"/>
      <c r="Z41"/>
      <c r="AA41"/>
      <c r="AB41"/>
      <c r="AC41"/>
      <c r="AD41"/>
      <c r="AE41"/>
      <c r="AF41"/>
      <c r="AG41"/>
      <c r="AH41" s="64" t="s">
        <v>41</v>
      </c>
      <c r="AI41" s="65">
        <v>47</v>
      </c>
      <c r="AJ41" s="65" t="s">
        <v>375</v>
      </c>
      <c r="AK41" s="67">
        <v>24</v>
      </c>
      <c r="AL41" s="45" t="s">
        <v>435</v>
      </c>
      <c r="AU41" s="79">
        <f>$AI21</f>
        <v>67</v>
      </c>
      <c r="AV41" s="80">
        <f t="shared" ref="AV41:AV43" si="0">$AI$20</f>
        <v>68</v>
      </c>
      <c r="AW41" s="80" t="e">
        <f>#REF!</f>
        <v>#REF!</v>
      </c>
      <c r="AX41" s="80">
        <f t="shared" ref="AX41:AX64" si="1">AD17</f>
        <v>0</v>
      </c>
      <c r="AY41" s="80" t="e">
        <f t="shared" ref="AY41:AZ64" si="2">IF(AU41=AW41, "◯", "❌")</f>
        <v>#REF!</v>
      </c>
      <c r="AZ41" s="81" t="str">
        <f t="shared" si="2"/>
        <v>❌</v>
      </c>
      <c r="BA41" s="79">
        <f>$AI21</f>
        <v>67</v>
      </c>
      <c r="BB41" s="80">
        <f t="shared" ref="BB41:BB43" si="3">$AI$19</f>
        <v>69</v>
      </c>
      <c r="BC41" s="80" t="e">
        <f>#REF!</f>
        <v>#REF!</v>
      </c>
      <c r="BD41" s="80">
        <f>AD64</f>
        <v>0</v>
      </c>
      <c r="BE41" s="80" t="e">
        <f t="shared" ref="BE41:BF60" si="4">IF(BA41=BC41, "◯", "❌")</f>
        <v>#REF!</v>
      </c>
      <c r="BF41" s="81" t="str">
        <f t="shared" si="4"/>
        <v>❌</v>
      </c>
      <c r="BG41" s="79">
        <f>$AI21</f>
        <v>67</v>
      </c>
      <c r="BH41" s="80">
        <f>$AI$18</f>
        <v>70</v>
      </c>
      <c r="BI41" s="80">
        <f>H64</f>
        <v>0</v>
      </c>
      <c r="BJ41" s="80" t="e">
        <f>#REF!</f>
        <v>#REF!</v>
      </c>
      <c r="BK41" s="80" t="str">
        <f t="shared" ref="BK41:BL60" si="5">IF(BG41=BI41, "◯", "❌")</f>
        <v>❌</v>
      </c>
      <c r="BL41" s="81" t="e">
        <f t="shared" si="5"/>
        <v>#REF!</v>
      </c>
      <c r="BM41" s="79">
        <f>$AI21</f>
        <v>67</v>
      </c>
      <c r="BN41" s="80">
        <f>$AI$17</f>
        <v>71</v>
      </c>
      <c r="BO41" s="80">
        <f t="shared" ref="BO41:BO64" si="6">H17</f>
        <v>0</v>
      </c>
      <c r="BP41" s="80" t="e">
        <f>#REF!</f>
        <v>#REF!</v>
      </c>
      <c r="BQ41" s="80" t="str">
        <f t="shared" ref="BQ41:BR64" si="7">IF(BM41=BO41, "◯", "❌")</f>
        <v>❌</v>
      </c>
      <c r="BR41" s="81" t="e">
        <f t="shared" si="7"/>
        <v>#REF!</v>
      </c>
    </row>
    <row r="42" spans="13:70" ht="21" thickTop="1">
      <c r="M42"/>
      <c r="N42"/>
      <c r="O42" s="101" t="s">
        <v>178</v>
      </c>
      <c r="P42" s="45"/>
      <c r="Q42" s="107" t="s">
        <v>402</v>
      </c>
      <c r="R42" s="45">
        <v>2</v>
      </c>
      <c r="S42" s="126">
        <v>2</v>
      </c>
      <c r="T42" s="101" t="s">
        <v>178</v>
      </c>
      <c r="U42" s="45"/>
      <c r="V42" s="107" t="s">
        <v>402</v>
      </c>
      <c r="W42"/>
      <c r="X42"/>
      <c r="Y42"/>
      <c r="Z42"/>
      <c r="AA42"/>
      <c r="AB42"/>
      <c r="AC42"/>
      <c r="AD42"/>
      <c r="AE42"/>
      <c r="AF42"/>
      <c r="AG42"/>
      <c r="AH42" s="62" t="s">
        <v>42</v>
      </c>
      <c r="AI42" s="62">
        <v>46</v>
      </c>
      <c r="AJ42" s="62" t="s">
        <v>374</v>
      </c>
      <c r="AK42" s="33">
        <v>23</v>
      </c>
      <c r="AL42" s="45" t="s">
        <v>436</v>
      </c>
      <c r="AU42" s="82">
        <f>$AI22</f>
        <v>66</v>
      </c>
      <c r="AV42" s="32">
        <f t="shared" si="0"/>
        <v>68</v>
      </c>
      <c r="AW42" s="32" t="e">
        <f>#REF!</f>
        <v>#REF!</v>
      </c>
      <c r="AX42" s="32">
        <f t="shared" si="1"/>
        <v>0</v>
      </c>
      <c r="AY42" s="32" t="e">
        <f t="shared" si="2"/>
        <v>#REF!</v>
      </c>
      <c r="AZ42" s="83" t="str">
        <f t="shared" si="2"/>
        <v>❌</v>
      </c>
      <c r="BA42" s="82">
        <f>$AI22</f>
        <v>66</v>
      </c>
      <c r="BB42" s="32">
        <f t="shared" si="3"/>
        <v>69</v>
      </c>
      <c r="BC42" s="32" t="e">
        <f>#REF!</f>
        <v>#REF!</v>
      </c>
      <c r="BD42" s="32">
        <f>AD63</f>
        <v>0</v>
      </c>
      <c r="BE42" s="32" t="e">
        <f t="shared" si="4"/>
        <v>#REF!</v>
      </c>
      <c r="BF42" s="83" t="str">
        <f t="shared" si="4"/>
        <v>❌</v>
      </c>
      <c r="BG42" s="82">
        <f>$AI22</f>
        <v>66</v>
      </c>
      <c r="BH42" s="32">
        <f>$AI$18</f>
        <v>70</v>
      </c>
      <c r="BI42" s="32">
        <f>H63</f>
        <v>0</v>
      </c>
      <c r="BJ42" s="32" t="e">
        <f>#REF!</f>
        <v>#REF!</v>
      </c>
      <c r="BK42" s="32" t="str">
        <f t="shared" si="5"/>
        <v>❌</v>
      </c>
      <c r="BL42" s="83" t="e">
        <f t="shared" si="5"/>
        <v>#REF!</v>
      </c>
      <c r="BM42" s="82">
        <f>$AI22</f>
        <v>66</v>
      </c>
      <c r="BN42" s="32">
        <f>$AI$17</f>
        <v>71</v>
      </c>
      <c r="BO42" s="32">
        <f t="shared" si="6"/>
        <v>0</v>
      </c>
      <c r="BP42" s="32" t="e">
        <f>#REF!</f>
        <v>#REF!</v>
      </c>
      <c r="BQ42" s="32" t="str">
        <f t="shared" si="7"/>
        <v>❌</v>
      </c>
      <c r="BR42" s="83" t="e">
        <f t="shared" si="7"/>
        <v>#REF!</v>
      </c>
    </row>
    <row r="43" spans="13:70">
      <c r="M43"/>
      <c r="N43"/>
      <c r="O43" s="101" t="s">
        <v>178</v>
      </c>
      <c r="P43" s="45"/>
      <c r="Q43" s="107" t="s">
        <v>402</v>
      </c>
      <c r="R43" s="45">
        <v>3</v>
      </c>
      <c r="S43" s="126">
        <v>3</v>
      </c>
      <c r="T43" s="101" t="s">
        <v>178</v>
      </c>
      <c r="U43" s="45"/>
      <c r="V43" s="107" t="s">
        <v>402</v>
      </c>
      <c r="W43"/>
      <c r="X43"/>
      <c r="Y43"/>
      <c r="Z43"/>
      <c r="AA43"/>
      <c r="AB43"/>
      <c r="AC43"/>
      <c r="AD43"/>
      <c r="AE43"/>
      <c r="AF43"/>
      <c r="AG43"/>
      <c r="AH43" s="61" t="s">
        <v>43</v>
      </c>
      <c r="AI43" s="61">
        <v>45</v>
      </c>
      <c r="AJ43" s="61" t="s">
        <v>373</v>
      </c>
      <c r="AK43" s="33">
        <v>22</v>
      </c>
      <c r="AL43" s="45" t="s">
        <v>437</v>
      </c>
      <c r="AU43" s="82">
        <f>$AI23</f>
        <v>65</v>
      </c>
      <c r="AV43" s="32">
        <f t="shared" si="0"/>
        <v>68</v>
      </c>
      <c r="AW43" s="32" t="e">
        <f>#REF!</f>
        <v>#REF!</v>
      </c>
      <c r="AX43" s="32">
        <f t="shared" si="1"/>
        <v>0</v>
      </c>
      <c r="AY43" s="32" t="e">
        <f t="shared" si="2"/>
        <v>#REF!</v>
      </c>
      <c r="AZ43" s="83" t="str">
        <f t="shared" si="2"/>
        <v>❌</v>
      </c>
      <c r="BA43" s="82">
        <f>$AI23</f>
        <v>65</v>
      </c>
      <c r="BB43" s="32">
        <f t="shared" si="3"/>
        <v>69</v>
      </c>
      <c r="BC43" s="32" t="e">
        <f>#REF!</f>
        <v>#REF!</v>
      </c>
      <c r="BD43" s="32">
        <f>AD62</f>
        <v>0</v>
      </c>
      <c r="BE43" s="32" t="e">
        <f t="shared" si="4"/>
        <v>#REF!</v>
      </c>
      <c r="BF43" s="83" t="str">
        <f t="shared" si="4"/>
        <v>❌</v>
      </c>
      <c r="BG43" s="82">
        <f>$AI23</f>
        <v>65</v>
      </c>
      <c r="BH43" s="32">
        <f>$AI$18</f>
        <v>70</v>
      </c>
      <c r="BI43" s="32">
        <f>H62</f>
        <v>0</v>
      </c>
      <c r="BJ43" s="32" t="e">
        <f>#REF!</f>
        <v>#REF!</v>
      </c>
      <c r="BK43" s="32" t="str">
        <f t="shared" si="5"/>
        <v>❌</v>
      </c>
      <c r="BL43" s="83" t="e">
        <f t="shared" si="5"/>
        <v>#REF!</v>
      </c>
      <c r="BM43" s="82">
        <f>$AI23</f>
        <v>65</v>
      </c>
      <c r="BN43" s="32">
        <f>$AI$17</f>
        <v>71</v>
      </c>
      <c r="BO43" s="32">
        <f t="shared" si="6"/>
        <v>0</v>
      </c>
      <c r="BP43" s="32" t="e">
        <f>#REF!</f>
        <v>#REF!</v>
      </c>
      <c r="BQ43" s="32" t="str">
        <f t="shared" si="7"/>
        <v>❌</v>
      </c>
      <c r="BR43" s="83" t="e">
        <f t="shared" si="7"/>
        <v>#REF!</v>
      </c>
    </row>
    <row r="44" spans="13:70">
      <c r="M44"/>
      <c r="N44"/>
      <c r="O44" s="101" t="s">
        <v>178</v>
      </c>
      <c r="P44" s="45" t="s">
        <v>152</v>
      </c>
      <c r="Q44" s="107" t="s">
        <v>402</v>
      </c>
      <c r="R44" s="45">
        <v>4</v>
      </c>
      <c r="S44" s="126">
        <v>4</v>
      </c>
      <c r="T44" s="101" t="s">
        <v>178</v>
      </c>
      <c r="U44" s="45" t="s">
        <v>152</v>
      </c>
      <c r="V44" s="107" t="s">
        <v>402</v>
      </c>
      <c r="W44"/>
      <c r="X44"/>
      <c r="Y44"/>
      <c r="Z44"/>
      <c r="AA44"/>
      <c r="AB44"/>
      <c r="AC44"/>
      <c r="AD44"/>
      <c r="AE44"/>
      <c r="AF44"/>
      <c r="AH44" s="51" t="s">
        <v>44</v>
      </c>
      <c r="AI44" s="51">
        <v>44</v>
      </c>
      <c r="AJ44" s="51" t="s">
        <v>372</v>
      </c>
      <c r="AK44" s="33">
        <v>21</v>
      </c>
      <c r="AL44" s="45" t="s">
        <v>438</v>
      </c>
      <c r="AU44" s="84">
        <f>$AI24</f>
        <v>64</v>
      </c>
      <c r="AV44" s="78">
        <f>$AI$20</f>
        <v>68</v>
      </c>
      <c r="AW44" s="78" t="e">
        <f>#REF!</f>
        <v>#REF!</v>
      </c>
      <c r="AX44" s="78">
        <f t="shared" si="1"/>
        <v>0</v>
      </c>
      <c r="AY44" s="78" t="e">
        <f t="shared" si="2"/>
        <v>#REF!</v>
      </c>
      <c r="AZ44" s="85" t="str">
        <f t="shared" si="2"/>
        <v>❌</v>
      </c>
      <c r="BA44" s="84">
        <f>$AI24</f>
        <v>64</v>
      </c>
      <c r="BB44" s="78">
        <f>$AI$19</f>
        <v>69</v>
      </c>
      <c r="BC44" s="78" t="e">
        <f>#REF!</f>
        <v>#REF!</v>
      </c>
      <c r="BD44" s="78">
        <f>AD61</f>
        <v>0</v>
      </c>
      <c r="BE44" s="78" t="e">
        <f t="shared" si="4"/>
        <v>#REF!</v>
      </c>
      <c r="BF44" s="85" t="str">
        <f t="shared" si="4"/>
        <v>❌</v>
      </c>
      <c r="BG44" s="84">
        <f>$AI24</f>
        <v>64</v>
      </c>
      <c r="BH44" s="78">
        <f>$AI$18</f>
        <v>70</v>
      </c>
      <c r="BI44" s="78">
        <f>H61</f>
        <v>0</v>
      </c>
      <c r="BJ44" s="78" t="e">
        <f>#REF!</f>
        <v>#REF!</v>
      </c>
      <c r="BK44" s="78" t="str">
        <f t="shared" si="5"/>
        <v>❌</v>
      </c>
      <c r="BL44" s="85" t="e">
        <f t="shared" si="5"/>
        <v>#REF!</v>
      </c>
      <c r="BM44" s="84">
        <f>$AI24</f>
        <v>64</v>
      </c>
      <c r="BN44" s="78">
        <f>$AI$17</f>
        <v>71</v>
      </c>
      <c r="BO44" s="78">
        <f t="shared" si="6"/>
        <v>0</v>
      </c>
      <c r="BP44" s="78" t="e">
        <f>#REF!</f>
        <v>#REF!</v>
      </c>
      <c r="BQ44" s="78" t="str">
        <f t="shared" si="7"/>
        <v>❌</v>
      </c>
      <c r="BR44" s="85" t="e">
        <f t="shared" si="7"/>
        <v>#REF!</v>
      </c>
    </row>
    <row r="45" spans="13:70">
      <c r="M45"/>
      <c r="N45"/>
      <c r="O45" s="99" t="s">
        <v>178</v>
      </c>
      <c r="P45" s="100"/>
      <c r="Q45" s="106" t="s">
        <v>443</v>
      </c>
      <c r="R45" s="100">
        <v>5</v>
      </c>
      <c r="S45" s="125">
        <v>5</v>
      </c>
      <c r="T45" s="99" t="s">
        <v>178</v>
      </c>
      <c r="U45" s="100"/>
      <c r="V45" s="106" t="s">
        <v>443</v>
      </c>
      <c r="W45"/>
      <c r="X45"/>
      <c r="Y45"/>
      <c r="Z45"/>
      <c r="AA45"/>
      <c r="AB45"/>
      <c r="AC45"/>
      <c r="AD45"/>
      <c r="AE45"/>
      <c r="AF45"/>
      <c r="AH45" s="47" t="s">
        <v>45</v>
      </c>
      <c r="AI45" s="47">
        <v>43</v>
      </c>
      <c r="AJ45" s="47" t="s">
        <v>360</v>
      </c>
      <c r="AK45" s="33">
        <v>20</v>
      </c>
      <c r="AL45" s="45" t="s">
        <v>439</v>
      </c>
      <c r="AU45" s="79">
        <f>$AI29</f>
        <v>59</v>
      </c>
      <c r="AV45" s="80">
        <f t="shared" ref="AV45:AV47" si="8">$AI$28</f>
        <v>60</v>
      </c>
      <c r="AW45" s="80" t="e">
        <f>#REF!</f>
        <v>#REF!</v>
      </c>
      <c r="AX45" s="80">
        <f t="shared" si="1"/>
        <v>0</v>
      </c>
      <c r="AY45" s="80" t="e">
        <f t="shared" si="2"/>
        <v>#REF!</v>
      </c>
      <c r="AZ45" s="81" t="str">
        <f t="shared" si="2"/>
        <v>❌</v>
      </c>
      <c r="BA45" s="79">
        <f>$AI29</f>
        <v>59</v>
      </c>
      <c r="BB45" s="80">
        <f t="shared" ref="BB45:BB47" si="9">$AI$27</f>
        <v>61</v>
      </c>
      <c r="BC45" s="80" t="e">
        <f>#REF!</f>
        <v>#REF!</v>
      </c>
      <c r="BD45" s="80">
        <f>AD60</f>
        <v>0</v>
      </c>
      <c r="BE45" s="80" t="e">
        <f t="shared" si="4"/>
        <v>#REF!</v>
      </c>
      <c r="BF45" s="81" t="str">
        <f t="shared" si="4"/>
        <v>❌</v>
      </c>
      <c r="BG45" s="79">
        <f>$AI29</f>
        <v>59</v>
      </c>
      <c r="BH45" s="80">
        <f>$AI$26</f>
        <v>62</v>
      </c>
      <c r="BI45" s="80">
        <f>H60</f>
        <v>0</v>
      </c>
      <c r="BJ45" s="80" t="e">
        <f>#REF!</f>
        <v>#REF!</v>
      </c>
      <c r="BK45" s="80" t="str">
        <f t="shared" si="5"/>
        <v>❌</v>
      </c>
      <c r="BL45" s="81" t="e">
        <f t="shared" si="5"/>
        <v>#REF!</v>
      </c>
      <c r="BM45" s="79">
        <f>$AI29</f>
        <v>59</v>
      </c>
      <c r="BN45" s="80">
        <f>$AI$25</f>
        <v>63</v>
      </c>
      <c r="BO45" s="80">
        <f t="shared" si="6"/>
        <v>0</v>
      </c>
      <c r="BP45" s="80" t="e">
        <f>#REF!</f>
        <v>#REF!</v>
      </c>
      <c r="BQ45" s="80" t="str">
        <f t="shared" si="7"/>
        <v>❌</v>
      </c>
      <c r="BR45" s="81" t="e">
        <f t="shared" si="7"/>
        <v>#REF!</v>
      </c>
    </row>
    <row r="46" spans="13:70">
      <c r="M46"/>
      <c r="N46"/>
      <c r="O46" s="99" t="s">
        <v>178</v>
      </c>
      <c r="P46" s="100"/>
      <c r="Q46" s="106" t="s">
        <v>443</v>
      </c>
      <c r="R46" s="100">
        <v>6</v>
      </c>
      <c r="S46" s="125">
        <v>6</v>
      </c>
      <c r="T46" s="99" t="s">
        <v>178</v>
      </c>
      <c r="U46" s="100"/>
      <c r="V46" s="106" t="s">
        <v>443</v>
      </c>
      <c r="W46"/>
      <c r="X46"/>
      <c r="Y46"/>
      <c r="Z46"/>
      <c r="AA46"/>
      <c r="AB46"/>
      <c r="AC46"/>
      <c r="AD46"/>
      <c r="AE46"/>
      <c r="AF46"/>
      <c r="AH46" s="47" t="s">
        <v>46</v>
      </c>
      <c r="AI46" s="47">
        <v>42</v>
      </c>
      <c r="AJ46" s="47" t="s">
        <v>359</v>
      </c>
      <c r="AK46" s="33">
        <v>19</v>
      </c>
      <c r="AL46" s="45" t="s">
        <v>440</v>
      </c>
      <c r="AU46" s="82">
        <f>$AI30</f>
        <v>58</v>
      </c>
      <c r="AV46" s="32">
        <f t="shared" si="8"/>
        <v>60</v>
      </c>
      <c r="AW46" s="32" t="e">
        <f>#REF!</f>
        <v>#REF!</v>
      </c>
      <c r="AX46" s="32">
        <f t="shared" si="1"/>
        <v>0</v>
      </c>
      <c r="AY46" s="32" t="e">
        <f t="shared" si="2"/>
        <v>#REF!</v>
      </c>
      <c r="AZ46" s="83" t="str">
        <f t="shared" si="2"/>
        <v>❌</v>
      </c>
      <c r="BA46" s="82">
        <f>$AI30</f>
        <v>58</v>
      </c>
      <c r="BB46" s="32">
        <f t="shared" si="9"/>
        <v>61</v>
      </c>
      <c r="BC46" s="32" t="e">
        <f>#REF!</f>
        <v>#REF!</v>
      </c>
      <c r="BD46" s="32">
        <f>AD59</f>
        <v>0</v>
      </c>
      <c r="BE46" s="32" t="e">
        <f t="shared" si="4"/>
        <v>#REF!</v>
      </c>
      <c r="BF46" s="83" t="str">
        <f t="shared" si="4"/>
        <v>❌</v>
      </c>
      <c r="BG46" s="82">
        <f>$AI30</f>
        <v>58</v>
      </c>
      <c r="BH46" s="32">
        <f>$AI$26</f>
        <v>62</v>
      </c>
      <c r="BI46" s="32">
        <f>H59</f>
        <v>0</v>
      </c>
      <c r="BJ46" s="32" t="e">
        <f>#REF!</f>
        <v>#REF!</v>
      </c>
      <c r="BK46" s="32" t="str">
        <f t="shared" si="5"/>
        <v>❌</v>
      </c>
      <c r="BL46" s="83" t="e">
        <f t="shared" si="5"/>
        <v>#REF!</v>
      </c>
      <c r="BM46" s="82">
        <f>$AI30</f>
        <v>58</v>
      </c>
      <c r="BN46" s="32">
        <f>$AI$25</f>
        <v>63</v>
      </c>
      <c r="BO46" s="32">
        <f t="shared" si="6"/>
        <v>0</v>
      </c>
      <c r="BP46" s="32" t="e">
        <f>#REF!</f>
        <v>#REF!</v>
      </c>
      <c r="BQ46" s="32" t="str">
        <f t="shared" si="7"/>
        <v>❌</v>
      </c>
      <c r="BR46" s="83" t="e">
        <f t="shared" si="7"/>
        <v>#REF!</v>
      </c>
    </row>
    <row r="47" spans="13:70">
      <c r="M47"/>
      <c r="N47"/>
      <c r="O47" s="99" t="s">
        <v>178</v>
      </c>
      <c r="P47" s="100"/>
      <c r="Q47" s="106" t="s">
        <v>443</v>
      </c>
      <c r="R47" s="100">
        <v>7</v>
      </c>
      <c r="S47" s="125">
        <v>7</v>
      </c>
      <c r="T47" s="99" t="s">
        <v>178</v>
      </c>
      <c r="U47" s="100"/>
      <c r="V47" s="106" t="s">
        <v>443</v>
      </c>
      <c r="W47"/>
      <c r="X47"/>
      <c r="Y47"/>
      <c r="Z47"/>
      <c r="AA47"/>
      <c r="AB47"/>
      <c r="AC47"/>
      <c r="AD47"/>
      <c r="AE47"/>
      <c r="AF47"/>
      <c r="AH47" s="47" t="s">
        <v>47</v>
      </c>
      <c r="AI47" s="47">
        <v>41</v>
      </c>
      <c r="AJ47" s="47" t="s">
        <v>358</v>
      </c>
      <c r="AK47" s="33">
        <v>18</v>
      </c>
      <c r="AL47" s="45" t="s">
        <v>441</v>
      </c>
      <c r="AU47" s="82">
        <f>$AI31</f>
        <v>57</v>
      </c>
      <c r="AV47" s="32">
        <f t="shared" si="8"/>
        <v>60</v>
      </c>
      <c r="AW47" s="32" t="e">
        <f>#REF!</f>
        <v>#REF!</v>
      </c>
      <c r="AX47" s="32">
        <f t="shared" si="1"/>
        <v>0</v>
      </c>
      <c r="AY47" s="32" t="e">
        <f t="shared" si="2"/>
        <v>#REF!</v>
      </c>
      <c r="AZ47" s="83" t="str">
        <f t="shared" si="2"/>
        <v>❌</v>
      </c>
      <c r="BA47" s="82">
        <f>$AI31</f>
        <v>57</v>
      </c>
      <c r="BB47" s="32">
        <f t="shared" si="9"/>
        <v>61</v>
      </c>
      <c r="BC47" s="32" t="e">
        <f>#REF!</f>
        <v>#REF!</v>
      </c>
      <c r="BD47" s="32">
        <f>AD58</f>
        <v>0</v>
      </c>
      <c r="BE47" s="32" t="e">
        <f t="shared" si="4"/>
        <v>#REF!</v>
      </c>
      <c r="BF47" s="83" t="str">
        <f t="shared" si="4"/>
        <v>❌</v>
      </c>
      <c r="BG47" s="82">
        <f>$AI31</f>
        <v>57</v>
      </c>
      <c r="BH47" s="32">
        <f>$AI$26</f>
        <v>62</v>
      </c>
      <c r="BI47" s="32">
        <f>H58</f>
        <v>0</v>
      </c>
      <c r="BJ47" s="32" t="e">
        <f>#REF!</f>
        <v>#REF!</v>
      </c>
      <c r="BK47" s="32" t="str">
        <f t="shared" si="5"/>
        <v>❌</v>
      </c>
      <c r="BL47" s="83" t="e">
        <f t="shared" si="5"/>
        <v>#REF!</v>
      </c>
      <c r="BM47" s="82">
        <f>$AI31</f>
        <v>57</v>
      </c>
      <c r="BN47" s="32">
        <f>$AI$25</f>
        <v>63</v>
      </c>
      <c r="BO47" s="32">
        <f t="shared" si="6"/>
        <v>0</v>
      </c>
      <c r="BP47" s="32" t="e">
        <f>#REF!</f>
        <v>#REF!</v>
      </c>
      <c r="BQ47" s="32" t="str">
        <f t="shared" si="7"/>
        <v>❌</v>
      </c>
      <c r="BR47" s="83" t="e">
        <f t="shared" si="7"/>
        <v>#REF!</v>
      </c>
    </row>
    <row r="48" spans="13:70">
      <c r="M48"/>
      <c r="N48"/>
      <c r="O48" s="99" t="s">
        <v>178</v>
      </c>
      <c r="P48" s="100" t="s">
        <v>179</v>
      </c>
      <c r="Q48" s="106" t="s">
        <v>443</v>
      </c>
      <c r="R48" s="100">
        <v>8</v>
      </c>
      <c r="S48" s="125">
        <v>8</v>
      </c>
      <c r="T48" s="99" t="s">
        <v>178</v>
      </c>
      <c r="U48" s="100" t="s">
        <v>179</v>
      </c>
      <c r="V48" s="106" t="s">
        <v>443</v>
      </c>
      <c r="W48"/>
      <c r="X48"/>
      <c r="Y48"/>
      <c r="Z48"/>
      <c r="AA48"/>
      <c r="AB48"/>
      <c r="AC48"/>
      <c r="AD48"/>
      <c r="AE48"/>
      <c r="AF48"/>
      <c r="AH48" s="47" t="s">
        <v>48</v>
      </c>
      <c r="AI48" s="47">
        <v>40</v>
      </c>
      <c r="AJ48" s="47" t="s">
        <v>357</v>
      </c>
      <c r="AK48" s="33">
        <v>17</v>
      </c>
      <c r="AL48" s="45" t="s">
        <v>442</v>
      </c>
      <c r="AM48" s="32" t="s">
        <v>150</v>
      </c>
      <c r="AO48" s="36" t="s">
        <v>347</v>
      </c>
      <c r="AP48" s="54" t="s">
        <v>180</v>
      </c>
      <c r="AQ48" s="32">
        <v>51</v>
      </c>
      <c r="AR48" s="54" t="s">
        <v>444</v>
      </c>
      <c r="AS48" s="32">
        <v>3</v>
      </c>
      <c r="AU48" s="84">
        <f>$AI32</f>
        <v>56</v>
      </c>
      <c r="AV48" s="78">
        <f>$AI$28</f>
        <v>60</v>
      </c>
      <c r="AW48" s="78" t="e">
        <f>#REF!</f>
        <v>#REF!</v>
      </c>
      <c r="AX48" s="78">
        <f t="shared" si="1"/>
        <v>0</v>
      </c>
      <c r="AY48" s="78" t="e">
        <f t="shared" si="2"/>
        <v>#REF!</v>
      </c>
      <c r="AZ48" s="85" t="str">
        <f t="shared" si="2"/>
        <v>❌</v>
      </c>
      <c r="BA48" s="84">
        <f>$AI32</f>
        <v>56</v>
      </c>
      <c r="BB48" s="78">
        <f>$AI$27</f>
        <v>61</v>
      </c>
      <c r="BC48" s="78" t="e">
        <f>#REF!</f>
        <v>#REF!</v>
      </c>
      <c r="BD48" s="78">
        <f>AD57</f>
        <v>0</v>
      </c>
      <c r="BE48" s="78" t="e">
        <f t="shared" si="4"/>
        <v>#REF!</v>
      </c>
      <c r="BF48" s="85" t="str">
        <f t="shared" si="4"/>
        <v>❌</v>
      </c>
      <c r="BG48" s="84">
        <f>$AI32</f>
        <v>56</v>
      </c>
      <c r="BH48" s="78">
        <f>$AI$26</f>
        <v>62</v>
      </c>
      <c r="BI48" s="78">
        <f>H57</f>
        <v>0</v>
      </c>
      <c r="BJ48" s="78" t="e">
        <f>#REF!</f>
        <v>#REF!</v>
      </c>
      <c r="BK48" s="78" t="str">
        <f t="shared" si="5"/>
        <v>❌</v>
      </c>
      <c r="BL48" s="85" t="e">
        <f t="shared" si="5"/>
        <v>#REF!</v>
      </c>
      <c r="BM48" s="84">
        <f>$AI32</f>
        <v>56</v>
      </c>
      <c r="BN48" s="78">
        <f>$AI$25</f>
        <v>63</v>
      </c>
      <c r="BO48" s="78">
        <f t="shared" si="6"/>
        <v>0</v>
      </c>
      <c r="BP48" s="78" t="e">
        <f>#REF!</f>
        <v>#REF!</v>
      </c>
      <c r="BQ48" s="78" t="str">
        <f t="shared" si="7"/>
        <v>❌</v>
      </c>
      <c r="BR48" s="85" t="e">
        <f t="shared" si="7"/>
        <v>#REF!</v>
      </c>
    </row>
    <row r="49" spans="13:70">
      <c r="M49"/>
      <c r="N49"/>
      <c r="O49" s="97" t="s">
        <v>178</v>
      </c>
      <c r="P49" s="98"/>
      <c r="Q49" s="105" t="s">
        <v>444</v>
      </c>
      <c r="R49" s="98">
        <v>9</v>
      </c>
      <c r="S49" s="124">
        <v>9</v>
      </c>
      <c r="T49" s="97" t="s">
        <v>178</v>
      </c>
      <c r="U49" s="98"/>
      <c r="V49" s="105" t="s">
        <v>444</v>
      </c>
      <c r="W49"/>
      <c r="X49"/>
      <c r="Y49"/>
      <c r="Z49"/>
      <c r="AA49"/>
      <c r="AB49"/>
      <c r="AC49"/>
      <c r="AD49"/>
      <c r="AE49"/>
      <c r="AF49"/>
      <c r="AH49" s="64" t="s">
        <v>49</v>
      </c>
      <c r="AI49" s="65">
        <v>39</v>
      </c>
      <c r="AJ49" s="65" t="s">
        <v>375</v>
      </c>
      <c r="AK49" s="68">
        <v>16</v>
      </c>
      <c r="AL49" s="45" t="s">
        <v>405</v>
      </c>
      <c r="AU49" s="79">
        <f>$AI37</f>
        <v>51</v>
      </c>
      <c r="AV49" s="80">
        <f t="shared" ref="AV49:AV51" si="10">$AI$36</f>
        <v>52</v>
      </c>
      <c r="AW49" s="80" t="e">
        <f>#REF!</f>
        <v>#REF!</v>
      </c>
      <c r="AX49" s="80">
        <f t="shared" si="1"/>
        <v>0</v>
      </c>
      <c r="AY49" s="80" t="e">
        <f t="shared" si="2"/>
        <v>#REF!</v>
      </c>
      <c r="AZ49" s="81" t="str">
        <f t="shared" si="2"/>
        <v>❌</v>
      </c>
      <c r="BA49" s="79">
        <f>$AI37</f>
        <v>51</v>
      </c>
      <c r="BB49" s="80">
        <f t="shared" ref="BB49:BB51" si="11">$AI$35</f>
        <v>53</v>
      </c>
      <c r="BC49" s="80" t="e">
        <f>#REF!</f>
        <v>#REF!</v>
      </c>
      <c r="BD49" s="80">
        <f>AD56</f>
        <v>0</v>
      </c>
      <c r="BE49" s="80" t="e">
        <f t="shared" si="4"/>
        <v>#REF!</v>
      </c>
      <c r="BF49" s="81" t="str">
        <f t="shared" si="4"/>
        <v>❌</v>
      </c>
      <c r="BG49" s="79">
        <f>$AI37</f>
        <v>51</v>
      </c>
      <c r="BH49" s="80">
        <f>$AI$34</f>
        <v>54</v>
      </c>
      <c r="BI49" s="80">
        <f>H56</f>
        <v>0</v>
      </c>
      <c r="BJ49" s="80" t="e">
        <f>#REF!</f>
        <v>#REF!</v>
      </c>
      <c r="BK49" s="80" t="str">
        <f t="shared" si="5"/>
        <v>❌</v>
      </c>
      <c r="BL49" s="81" t="e">
        <f t="shared" si="5"/>
        <v>#REF!</v>
      </c>
      <c r="BM49" s="79">
        <f>$AI37</f>
        <v>51</v>
      </c>
      <c r="BN49" s="80">
        <f>$AI$33</f>
        <v>55</v>
      </c>
      <c r="BO49" s="80">
        <f t="shared" si="6"/>
        <v>0</v>
      </c>
      <c r="BP49" s="80" t="e">
        <f>#REF!</f>
        <v>#REF!</v>
      </c>
      <c r="BQ49" s="80" t="str">
        <f t="shared" si="7"/>
        <v>❌</v>
      </c>
      <c r="BR49" s="81" t="e">
        <f t="shared" si="7"/>
        <v>#REF!</v>
      </c>
    </row>
    <row r="50" spans="13:70">
      <c r="M50"/>
      <c r="N50"/>
      <c r="O50" s="97" t="s">
        <v>178</v>
      </c>
      <c r="P50" s="98"/>
      <c r="Q50" s="105" t="s">
        <v>444</v>
      </c>
      <c r="R50" s="98">
        <v>10</v>
      </c>
      <c r="S50" s="124">
        <v>10</v>
      </c>
      <c r="T50" s="97" t="s">
        <v>178</v>
      </c>
      <c r="U50" s="98"/>
      <c r="V50" s="105" t="s">
        <v>444</v>
      </c>
      <c r="W50"/>
      <c r="X50"/>
      <c r="Y50"/>
      <c r="Z50"/>
      <c r="AA50"/>
      <c r="AB50"/>
      <c r="AC50"/>
      <c r="AD50"/>
      <c r="AE50"/>
      <c r="AF50"/>
      <c r="AH50" s="62" t="s">
        <v>50</v>
      </c>
      <c r="AI50" s="62">
        <v>38</v>
      </c>
      <c r="AJ50" s="62" t="s">
        <v>374</v>
      </c>
      <c r="AK50" s="68">
        <v>15</v>
      </c>
      <c r="AL50" s="45" t="s">
        <v>406</v>
      </c>
      <c r="AU50" s="82">
        <f>$AI38</f>
        <v>50</v>
      </c>
      <c r="AV50" s="32">
        <f t="shared" si="10"/>
        <v>52</v>
      </c>
      <c r="AW50" s="32" t="e">
        <f>#REF!</f>
        <v>#REF!</v>
      </c>
      <c r="AX50" s="32">
        <f t="shared" si="1"/>
        <v>0</v>
      </c>
      <c r="AY50" s="32" t="e">
        <f t="shared" si="2"/>
        <v>#REF!</v>
      </c>
      <c r="AZ50" s="83" t="str">
        <f t="shared" si="2"/>
        <v>❌</v>
      </c>
      <c r="BA50" s="82">
        <f>$AI38</f>
        <v>50</v>
      </c>
      <c r="BB50" s="32">
        <f t="shared" si="11"/>
        <v>53</v>
      </c>
      <c r="BC50" s="32" t="e">
        <f>#REF!</f>
        <v>#REF!</v>
      </c>
      <c r="BD50" s="32">
        <f>AD55</f>
        <v>0</v>
      </c>
      <c r="BE50" s="32" t="e">
        <f t="shared" si="4"/>
        <v>#REF!</v>
      </c>
      <c r="BF50" s="83" t="str">
        <f t="shared" si="4"/>
        <v>❌</v>
      </c>
      <c r="BG50" s="82">
        <f>$AI38</f>
        <v>50</v>
      </c>
      <c r="BH50" s="32">
        <f>$AI$34</f>
        <v>54</v>
      </c>
      <c r="BI50" s="32">
        <f>H55</f>
        <v>0</v>
      </c>
      <c r="BJ50" s="32" t="e">
        <f>#REF!</f>
        <v>#REF!</v>
      </c>
      <c r="BK50" s="32" t="str">
        <f t="shared" si="5"/>
        <v>❌</v>
      </c>
      <c r="BL50" s="83" t="e">
        <f t="shared" si="5"/>
        <v>#REF!</v>
      </c>
      <c r="BM50" s="82">
        <f>$AI38</f>
        <v>50</v>
      </c>
      <c r="BN50" s="32">
        <f>$AI$33</f>
        <v>55</v>
      </c>
      <c r="BO50" s="32">
        <f t="shared" si="6"/>
        <v>0</v>
      </c>
      <c r="BP50" s="32" t="e">
        <f>#REF!</f>
        <v>#REF!</v>
      </c>
      <c r="BQ50" s="32" t="str">
        <f t="shared" si="7"/>
        <v>❌</v>
      </c>
      <c r="BR50" s="83" t="e">
        <f t="shared" si="7"/>
        <v>#REF!</v>
      </c>
    </row>
    <row r="51" spans="13:70">
      <c r="M51"/>
      <c r="N51"/>
      <c r="O51" s="97" t="s">
        <v>178</v>
      </c>
      <c r="P51" s="98"/>
      <c r="Q51" s="105" t="s">
        <v>444</v>
      </c>
      <c r="R51" s="98">
        <v>11</v>
      </c>
      <c r="S51" s="124">
        <v>11</v>
      </c>
      <c r="T51" s="97" t="s">
        <v>178</v>
      </c>
      <c r="U51" s="98"/>
      <c r="V51" s="105" t="s">
        <v>444</v>
      </c>
      <c r="W51"/>
      <c r="X51"/>
      <c r="Y51"/>
      <c r="Z51"/>
      <c r="AA51"/>
      <c r="AB51"/>
      <c r="AC51"/>
      <c r="AD51"/>
      <c r="AE51"/>
      <c r="AF51"/>
      <c r="AH51" s="61" t="s">
        <v>51</v>
      </c>
      <c r="AI51" s="61">
        <v>37</v>
      </c>
      <c r="AJ51" s="61" t="s">
        <v>373</v>
      </c>
      <c r="AK51" s="68">
        <v>14</v>
      </c>
      <c r="AL51" s="45" t="s">
        <v>407</v>
      </c>
      <c r="AU51" s="82">
        <f>$AI39</f>
        <v>49</v>
      </c>
      <c r="AV51" s="32">
        <f t="shared" si="10"/>
        <v>52</v>
      </c>
      <c r="AW51" s="32" t="e">
        <f>#REF!</f>
        <v>#REF!</v>
      </c>
      <c r="AX51" s="32">
        <f t="shared" si="1"/>
        <v>0</v>
      </c>
      <c r="AY51" s="32" t="e">
        <f t="shared" si="2"/>
        <v>#REF!</v>
      </c>
      <c r="AZ51" s="83" t="str">
        <f t="shared" si="2"/>
        <v>❌</v>
      </c>
      <c r="BA51" s="82">
        <f>$AI39</f>
        <v>49</v>
      </c>
      <c r="BB51" s="32">
        <f t="shared" si="11"/>
        <v>53</v>
      </c>
      <c r="BC51" s="32" t="e">
        <f>#REF!</f>
        <v>#REF!</v>
      </c>
      <c r="BD51" s="32">
        <f>AD54</f>
        <v>0</v>
      </c>
      <c r="BE51" s="32" t="e">
        <f t="shared" si="4"/>
        <v>#REF!</v>
      </c>
      <c r="BF51" s="83" t="str">
        <f t="shared" si="4"/>
        <v>❌</v>
      </c>
      <c r="BG51" s="82">
        <f>$AI39</f>
        <v>49</v>
      </c>
      <c r="BH51" s="32">
        <f>$AI$34</f>
        <v>54</v>
      </c>
      <c r="BI51" s="32">
        <f>H54</f>
        <v>0</v>
      </c>
      <c r="BJ51" s="32" t="e">
        <f>#REF!</f>
        <v>#REF!</v>
      </c>
      <c r="BK51" s="32" t="str">
        <f t="shared" si="5"/>
        <v>❌</v>
      </c>
      <c r="BL51" s="83" t="e">
        <f t="shared" si="5"/>
        <v>#REF!</v>
      </c>
      <c r="BM51" s="82">
        <f>$AI39</f>
        <v>49</v>
      </c>
      <c r="BN51" s="32">
        <f>$AI$33</f>
        <v>55</v>
      </c>
      <c r="BO51" s="32">
        <f t="shared" si="6"/>
        <v>0</v>
      </c>
      <c r="BP51" s="32" t="e">
        <f>#REF!</f>
        <v>#REF!</v>
      </c>
      <c r="BQ51" s="32" t="str">
        <f t="shared" si="7"/>
        <v>❌</v>
      </c>
      <c r="BR51" s="83" t="e">
        <f t="shared" si="7"/>
        <v>#REF!</v>
      </c>
    </row>
    <row r="52" spans="13:70">
      <c r="M52"/>
      <c r="N52"/>
      <c r="O52" s="97" t="s">
        <v>178</v>
      </c>
      <c r="P52" s="98" t="s">
        <v>180</v>
      </c>
      <c r="Q52" s="105" t="s">
        <v>444</v>
      </c>
      <c r="R52" s="98">
        <v>12</v>
      </c>
      <c r="S52" s="124">
        <v>12</v>
      </c>
      <c r="T52" s="97" t="s">
        <v>178</v>
      </c>
      <c r="U52" s="98" t="s">
        <v>180</v>
      </c>
      <c r="V52" s="105" t="s">
        <v>444</v>
      </c>
      <c r="W52"/>
      <c r="X52"/>
      <c r="Y52"/>
      <c r="Z52"/>
      <c r="AA52"/>
      <c r="AB52"/>
      <c r="AC52"/>
      <c r="AD52"/>
      <c r="AE52"/>
      <c r="AF52"/>
      <c r="AH52" s="51" t="s">
        <v>52</v>
      </c>
      <c r="AI52" s="51">
        <v>36</v>
      </c>
      <c r="AJ52" s="51" t="s">
        <v>372</v>
      </c>
      <c r="AK52" s="68">
        <v>13</v>
      </c>
      <c r="AL52" s="45" t="s">
        <v>408</v>
      </c>
      <c r="AU52" s="84">
        <f>$AI40</f>
        <v>48</v>
      </c>
      <c r="AV52" s="78">
        <f>$AI$36</f>
        <v>52</v>
      </c>
      <c r="AW52" s="78" t="e">
        <f>#REF!</f>
        <v>#REF!</v>
      </c>
      <c r="AX52" s="78">
        <f t="shared" si="1"/>
        <v>0</v>
      </c>
      <c r="AY52" s="78" t="e">
        <f t="shared" si="2"/>
        <v>#REF!</v>
      </c>
      <c r="AZ52" s="85" t="str">
        <f t="shared" si="2"/>
        <v>❌</v>
      </c>
      <c r="BA52" s="84">
        <f>$AI40</f>
        <v>48</v>
      </c>
      <c r="BB52" s="78">
        <f>$AI$35</f>
        <v>53</v>
      </c>
      <c r="BC52" s="78" t="e">
        <f>#REF!</f>
        <v>#REF!</v>
      </c>
      <c r="BD52" s="78">
        <f>AD53</f>
        <v>0</v>
      </c>
      <c r="BE52" s="78" t="e">
        <f t="shared" si="4"/>
        <v>#REF!</v>
      </c>
      <c r="BF52" s="85" t="str">
        <f t="shared" si="4"/>
        <v>❌</v>
      </c>
      <c r="BG52" s="84">
        <f>$AI40</f>
        <v>48</v>
      </c>
      <c r="BH52" s="78">
        <f>$AI$34</f>
        <v>54</v>
      </c>
      <c r="BI52" s="78">
        <f>H53</f>
        <v>0</v>
      </c>
      <c r="BJ52" s="78" t="e">
        <f>#REF!</f>
        <v>#REF!</v>
      </c>
      <c r="BK52" s="78" t="str">
        <f t="shared" si="5"/>
        <v>❌</v>
      </c>
      <c r="BL52" s="85" t="e">
        <f t="shared" si="5"/>
        <v>#REF!</v>
      </c>
      <c r="BM52" s="84">
        <f>$AI40</f>
        <v>48</v>
      </c>
      <c r="BN52" s="78">
        <f>$AI$33</f>
        <v>55</v>
      </c>
      <c r="BO52" s="78">
        <f t="shared" si="6"/>
        <v>0</v>
      </c>
      <c r="BP52" s="78" t="e">
        <f>#REF!</f>
        <v>#REF!</v>
      </c>
      <c r="BQ52" s="78" t="str">
        <f t="shared" si="7"/>
        <v>❌</v>
      </c>
      <c r="BR52" s="85" t="e">
        <f t="shared" si="7"/>
        <v>#REF!</v>
      </c>
    </row>
    <row r="53" spans="13:70">
      <c r="M53"/>
      <c r="N53"/>
      <c r="O53" s="96" t="s">
        <v>178</v>
      </c>
      <c r="P53" s="46"/>
      <c r="Q53" s="104" t="s">
        <v>445</v>
      </c>
      <c r="R53" s="46">
        <v>13</v>
      </c>
      <c r="S53" s="123">
        <v>13</v>
      </c>
      <c r="T53" s="96" t="s">
        <v>178</v>
      </c>
      <c r="U53" s="46"/>
      <c r="V53" s="104" t="s">
        <v>445</v>
      </c>
      <c r="W53"/>
      <c r="X53"/>
      <c r="Y53"/>
      <c r="Z53"/>
      <c r="AA53"/>
      <c r="AB53"/>
      <c r="AC53"/>
      <c r="AD53"/>
      <c r="AE53"/>
      <c r="AF53"/>
      <c r="AH53" s="47" t="s">
        <v>53</v>
      </c>
      <c r="AI53" s="47">
        <v>35</v>
      </c>
      <c r="AJ53" s="47" t="s">
        <v>356</v>
      </c>
      <c r="AK53" s="68">
        <v>12</v>
      </c>
      <c r="AL53" s="45" t="s">
        <v>409</v>
      </c>
      <c r="AU53" s="79">
        <f>$AI45</f>
        <v>43</v>
      </c>
      <c r="AV53" s="80">
        <f t="shared" ref="AV53:AV55" si="12">$AI$44</f>
        <v>44</v>
      </c>
      <c r="AW53" s="80" t="e">
        <f>#REF!</f>
        <v>#REF!</v>
      </c>
      <c r="AX53" s="80">
        <f t="shared" si="1"/>
        <v>0</v>
      </c>
      <c r="AY53" s="80" t="e">
        <f t="shared" si="2"/>
        <v>#REF!</v>
      </c>
      <c r="AZ53" s="81" t="str">
        <f t="shared" si="2"/>
        <v>❌</v>
      </c>
      <c r="BA53" s="79">
        <f>$AI45</f>
        <v>43</v>
      </c>
      <c r="BB53" s="80">
        <f t="shared" ref="BB53:BB55" si="13">$AI$43</f>
        <v>45</v>
      </c>
      <c r="BC53" s="80" t="e">
        <f>#REF!</f>
        <v>#REF!</v>
      </c>
      <c r="BD53" s="80">
        <f>AD52</f>
        <v>0</v>
      </c>
      <c r="BE53" s="80" t="e">
        <f t="shared" si="4"/>
        <v>#REF!</v>
      </c>
      <c r="BF53" s="81" t="str">
        <f t="shared" si="4"/>
        <v>❌</v>
      </c>
      <c r="BG53" s="79">
        <f>$AI45</f>
        <v>43</v>
      </c>
      <c r="BH53" s="80">
        <f>$AI$42</f>
        <v>46</v>
      </c>
      <c r="BI53" s="80">
        <f>H52</f>
        <v>0</v>
      </c>
      <c r="BJ53" s="80" t="e">
        <f>#REF!</f>
        <v>#REF!</v>
      </c>
      <c r="BK53" s="80" t="str">
        <f t="shared" si="5"/>
        <v>❌</v>
      </c>
      <c r="BL53" s="81" t="e">
        <f t="shared" si="5"/>
        <v>#REF!</v>
      </c>
      <c r="BM53" s="79">
        <f>$AI45</f>
        <v>43</v>
      </c>
      <c r="BN53" s="80">
        <f>$AI$41</f>
        <v>47</v>
      </c>
      <c r="BO53" s="80">
        <f t="shared" si="6"/>
        <v>0</v>
      </c>
      <c r="BP53" s="80" t="e">
        <f>#REF!</f>
        <v>#REF!</v>
      </c>
      <c r="BQ53" s="80" t="str">
        <f t="shared" si="7"/>
        <v>❌</v>
      </c>
      <c r="BR53" s="81" t="e">
        <f t="shared" si="7"/>
        <v>#REF!</v>
      </c>
    </row>
    <row r="54" spans="13:70">
      <c r="M54"/>
      <c r="N54"/>
      <c r="O54" s="96" t="s">
        <v>178</v>
      </c>
      <c r="P54" s="46"/>
      <c r="Q54" s="104" t="s">
        <v>445</v>
      </c>
      <c r="R54" s="46">
        <v>14</v>
      </c>
      <c r="S54" s="123">
        <v>14</v>
      </c>
      <c r="T54" s="96" t="s">
        <v>178</v>
      </c>
      <c r="U54" s="46"/>
      <c r="V54" s="104" t="s">
        <v>445</v>
      </c>
      <c r="W54"/>
      <c r="X54"/>
      <c r="Y54"/>
      <c r="Z54"/>
      <c r="AA54"/>
      <c r="AB54"/>
      <c r="AC54"/>
      <c r="AD54"/>
      <c r="AE54"/>
      <c r="AF54"/>
      <c r="AH54" s="47" t="s">
        <v>54</v>
      </c>
      <c r="AI54" s="47">
        <v>34</v>
      </c>
      <c r="AJ54" s="47" t="s">
        <v>355</v>
      </c>
      <c r="AK54" s="68">
        <v>11</v>
      </c>
      <c r="AL54" s="45" t="s">
        <v>410</v>
      </c>
      <c r="AU54" s="82">
        <f>$AI46</f>
        <v>42</v>
      </c>
      <c r="AV54" s="32">
        <f t="shared" si="12"/>
        <v>44</v>
      </c>
      <c r="AW54" s="32" t="e">
        <f>#REF!</f>
        <v>#REF!</v>
      </c>
      <c r="AX54" s="32">
        <f t="shared" si="1"/>
        <v>0</v>
      </c>
      <c r="AY54" s="32" t="e">
        <f t="shared" si="2"/>
        <v>#REF!</v>
      </c>
      <c r="AZ54" s="83" t="str">
        <f t="shared" si="2"/>
        <v>❌</v>
      </c>
      <c r="BA54" s="82">
        <f>$AI46</f>
        <v>42</v>
      </c>
      <c r="BB54" s="32">
        <f t="shared" si="13"/>
        <v>45</v>
      </c>
      <c r="BC54" s="32" t="e">
        <f>#REF!</f>
        <v>#REF!</v>
      </c>
      <c r="BD54" s="32">
        <f>AD51</f>
        <v>0</v>
      </c>
      <c r="BE54" s="32" t="e">
        <f t="shared" si="4"/>
        <v>#REF!</v>
      </c>
      <c r="BF54" s="83" t="str">
        <f t="shared" si="4"/>
        <v>❌</v>
      </c>
      <c r="BG54" s="82">
        <f>$AI46</f>
        <v>42</v>
      </c>
      <c r="BH54" s="32">
        <f>$AI$42</f>
        <v>46</v>
      </c>
      <c r="BI54" s="32">
        <f>H51</f>
        <v>0</v>
      </c>
      <c r="BJ54" s="32" t="e">
        <f>#REF!</f>
        <v>#REF!</v>
      </c>
      <c r="BK54" s="32" t="str">
        <f t="shared" si="5"/>
        <v>❌</v>
      </c>
      <c r="BL54" s="83" t="e">
        <f t="shared" si="5"/>
        <v>#REF!</v>
      </c>
      <c r="BM54" s="82">
        <f>$AI46</f>
        <v>42</v>
      </c>
      <c r="BN54" s="32">
        <f>$AI$41</f>
        <v>47</v>
      </c>
      <c r="BO54" s="32">
        <f t="shared" si="6"/>
        <v>0</v>
      </c>
      <c r="BP54" s="32" t="e">
        <f>#REF!</f>
        <v>#REF!</v>
      </c>
      <c r="BQ54" s="32" t="str">
        <f t="shared" si="7"/>
        <v>❌</v>
      </c>
      <c r="BR54" s="83" t="e">
        <f t="shared" si="7"/>
        <v>#REF!</v>
      </c>
    </row>
    <row r="55" spans="13:70">
      <c r="M55"/>
      <c r="N55"/>
      <c r="O55" s="96" t="s">
        <v>178</v>
      </c>
      <c r="P55" s="46"/>
      <c r="Q55" s="104" t="s">
        <v>445</v>
      </c>
      <c r="R55" s="46">
        <v>15</v>
      </c>
      <c r="S55" s="123">
        <v>15</v>
      </c>
      <c r="T55" s="96" t="s">
        <v>178</v>
      </c>
      <c r="U55" s="46"/>
      <c r="V55" s="104" t="s">
        <v>445</v>
      </c>
      <c r="W55"/>
      <c r="X55"/>
      <c r="Y55"/>
      <c r="Z55"/>
      <c r="AA55"/>
      <c r="AB55"/>
      <c r="AC55"/>
      <c r="AD55"/>
      <c r="AE55"/>
      <c r="AF55"/>
      <c r="AH55" s="47" t="s">
        <v>55</v>
      </c>
      <c r="AI55" s="47">
        <v>33</v>
      </c>
      <c r="AJ55" s="47" t="s">
        <v>354</v>
      </c>
      <c r="AK55" s="68">
        <v>10</v>
      </c>
      <c r="AL55" s="45" t="s">
        <v>404</v>
      </c>
      <c r="AU55" s="82">
        <f>$AI47</f>
        <v>41</v>
      </c>
      <c r="AV55" s="32">
        <f t="shared" si="12"/>
        <v>44</v>
      </c>
      <c r="AW55" s="32" t="e">
        <f>#REF!</f>
        <v>#REF!</v>
      </c>
      <c r="AX55" s="32">
        <f t="shared" si="1"/>
        <v>0</v>
      </c>
      <c r="AY55" s="32" t="e">
        <f t="shared" si="2"/>
        <v>#REF!</v>
      </c>
      <c r="AZ55" s="83" t="str">
        <f t="shared" si="2"/>
        <v>❌</v>
      </c>
      <c r="BA55" s="82">
        <f>$AI47</f>
        <v>41</v>
      </c>
      <c r="BB55" s="32">
        <f t="shared" si="13"/>
        <v>45</v>
      </c>
      <c r="BC55" s="32" t="e">
        <f>#REF!</f>
        <v>#REF!</v>
      </c>
      <c r="BD55" s="32">
        <f>AD50</f>
        <v>0</v>
      </c>
      <c r="BE55" s="32" t="e">
        <f t="shared" si="4"/>
        <v>#REF!</v>
      </c>
      <c r="BF55" s="83" t="str">
        <f t="shared" si="4"/>
        <v>❌</v>
      </c>
      <c r="BG55" s="82">
        <f>$AI47</f>
        <v>41</v>
      </c>
      <c r="BH55" s="32">
        <f>$AI$42</f>
        <v>46</v>
      </c>
      <c r="BI55" s="32">
        <f>H50</f>
        <v>0</v>
      </c>
      <c r="BJ55" s="32" t="e">
        <f>#REF!</f>
        <v>#REF!</v>
      </c>
      <c r="BK55" s="32" t="str">
        <f t="shared" si="5"/>
        <v>❌</v>
      </c>
      <c r="BL55" s="83" t="e">
        <f t="shared" si="5"/>
        <v>#REF!</v>
      </c>
      <c r="BM55" s="82">
        <f>$AI47</f>
        <v>41</v>
      </c>
      <c r="BN55" s="32">
        <f>$AI$41</f>
        <v>47</v>
      </c>
      <c r="BO55" s="32">
        <f t="shared" si="6"/>
        <v>0</v>
      </c>
      <c r="BP55" s="32" t="e">
        <f>#REF!</f>
        <v>#REF!</v>
      </c>
      <c r="BQ55" s="32" t="str">
        <f t="shared" si="7"/>
        <v>❌</v>
      </c>
      <c r="BR55" s="83" t="e">
        <f t="shared" si="7"/>
        <v>#REF!</v>
      </c>
    </row>
    <row r="56" spans="13:70">
      <c r="M56"/>
      <c r="N56"/>
      <c r="O56" s="96" t="s">
        <v>178</v>
      </c>
      <c r="P56" s="46" t="s">
        <v>181</v>
      </c>
      <c r="Q56" s="104" t="s">
        <v>445</v>
      </c>
      <c r="R56" s="46">
        <v>16</v>
      </c>
      <c r="S56" s="123">
        <v>16</v>
      </c>
      <c r="T56" s="96" t="s">
        <v>178</v>
      </c>
      <c r="U56" s="46" t="s">
        <v>181</v>
      </c>
      <c r="V56" s="104" t="s">
        <v>445</v>
      </c>
      <c r="W56"/>
      <c r="X56"/>
      <c r="Y56"/>
      <c r="Z56"/>
      <c r="AA56"/>
      <c r="AB56"/>
      <c r="AC56"/>
      <c r="AD56"/>
      <c r="AE56"/>
      <c r="AF56"/>
      <c r="AH56" s="47" t="s">
        <v>56</v>
      </c>
      <c r="AI56" s="47">
        <v>32</v>
      </c>
      <c r="AJ56" s="47" t="s">
        <v>353</v>
      </c>
      <c r="AK56" s="68">
        <v>9</v>
      </c>
      <c r="AL56" s="45" t="s">
        <v>403</v>
      </c>
      <c r="AM56" s="32" t="s">
        <v>151</v>
      </c>
      <c r="AO56" s="52" t="s">
        <v>226</v>
      </c>
      <c r="AP56" s="53" t="s">
        <v>179</v>
      </c>
      <c r="AQ56" s="32">
        <v>50</v>
      </c>
      <c r="AR56" s="53" t="s">
        <v>443</v>
      </c>
      <c r="AS56" s="32">
        <v>2</v>
      </c>
      <c r="AU56" s="84">
        <f>$AI48</f>
        <v>40</v>
      </c>
      <c r="AV56" s="78">
        <f>$AI$44</f>
        <v>44</v>
      </c>
      <c r="AW56" s="78" t="e">
        <f>#REF!</f>
        <v>#REF!</v>
      </c>
      <c r="AX56" s="78">
        <f t="shared" si="1"/>
        <v>0</v>
      </c>
      <c r="AY56" s="78" t="e">
        <f t="shared" si="2"/>
        <v>#REF!</v>
      </c>
      <c r="AZ56" s="85" t="str">
        <f t="shared" si="2"/>
        <v>❌</v>
      </c>
      <c r="BA56" s="84">
        <f>$AI48</f>
        <v>40</v>
      </c>
      <c r="BB56" s="78">
        <f>$AI$43</f>
        <v>45</v>
      </c>
      <c r="BC56" s="78" t="e">
        <f>#REF!</f>
        <v>#REF!</v>
      </c>
      <c r="BD56" s="78">
        <f>AD49</f>
        <v>0</v>
      </c>
      <c r="BE56" s="78" t="e">
        <f t="shared" si="4"/>
        <v>#REF!</v>
      </c>
      <c r="BF56" s="85" t="str">
        <f t="shared" si="4"/>
        <v>❌</v>
      </c>
      <c r="BG56" s="84">
        <f>$AI48</f>
        <v>40</v>
      </c>
      <c r="BH56" s="78">
        <f>$AI$42</f>
        <v>46</v>
      </c>
      <c r="BI56" s="78">
        <f>H49</f>
        <v>0</v>
      </c>
      <c r="BJ56" s="78" t="e">
        <f>#REF!</f>
        <v>#REF!</v>
      </c>
      <c r="BK56" s="78" t="str">
        <f t="shared" si="5"/>
        <v>❌</v>
      </c>
      <c r="BL56" s="85" t="e">
        <f t="shared" si="5"/>
        <v>#REF!</v>
      </c>
      <c r="BM56" s="84">
        <f>$AI48</f>
        <v>40</v>
      </c>
      <c r="BN56" s="78">
        <f>$AI$41</f>
        <v>47</v>
      </c>
      <c r="BO56" s="78">
        <f t="shared" si="6"/>
        <v>0</v>
      </c>
      <c r="BP56" s="78" t="e">
        <f>#REF!</f>
        <v>#REF!</v>
      </c>
      <c r="BQ56" s="78" t="str">
        <f t="shared" si="7"/>
        <v>❌</v>
      </c>
      <c r="BR56" s="85" t="e">
        <f t="shared" si="7"/>
        <v>#REF!</v>
      </c>
    </row>
    <row r="57" spans="13:70">
      <c r="M57"/>
      <c r="N57"/>
      <c r="O57" s="95" t="s">
        <v>178</v>
      </c>
      <c r="P57" s="47"/>
      <c r="Q57" s="103" t="s">
        <v>446</v>
      </c>
      <c r="R57" s="47">
        <v>17</v>
      </c>
      <c r="S57" s="122">
        <v>17</v>
      </c>
      <c r="T57" s="95" t="s">
        <v>178</v>
      </c>
      <c r="U57" s="47"/>
      <c r="V57" s="103" t="s">
        <v>446</v>
      </c>
      <c r="W57"/>
      <c r="X57"/>
      <c r="Y57"/>
      <c r="Z57"/>
      <c r="AA57"/>
      <c r="AB57"/>
      <c r="AC57"/>
      <c r="AD57"/>
      <c r="AE57"/>
      <c r="AF57"/>
      <c r="AH57" s="64" t="s">
        <v>57</v>
      </c>
      <c r="AI57" s="65">
        <v>31</v>
      </c>
      <c r="AJ57" s="65" t="s">
        <v>375</v>
      </c>
      <c r="AK57" s="69">
        <v>8</v>
      </c>
      <c r="AL57" s="45" t="s">
        <v>396</v>
      </c>
      <c r="AU57" s="79">
        <f>$AI53</f>
        <v>35</v>
      </c>
      <c r="AV57" s="80">
        <f t="shared" ref="AV57:AV59" si="14">$AI$52</f>
        <v>36</v>
      </c>
      <c r="AW57" s="80" t="e">
        <f>#REF!</f>
        <v>#REF!</v>
      </c>
      <c r="AX57" s="80">
        <f t="shared" si="1"/>
        <v>0</v>
      </c>
      <c r="AY57" s="80" t="e">
        <f t="shared" si="2"/>
        <v>#REF!</v>
      </c>
      <c r="AZ57" s="81" t="str">
        <f t="shared" si="2"/>
        <v>❌</v>
      </c>
      <c r="BA57" s="79">
        <f>$AI53</f>
        <v>35</v>
      </c>
      <c r="BB57" s="80">
        <f>$AI$51</f>
        <v>37</v>
      </c>
      <c r="BC57" s="80" t="e">
        <f>#REF!</f>
        <v>#REF!</v>
      </c>
      <c r="BD57" s="80">
        <f>AD48</f>
        <v>0</v>
      </c>
      <c r="BE57" s="80" t="e">
        <f t="shared" si="4"/>
        <v>#REF!</v>
      </c>
      <c r="BF57" s="81" t="str">
        <f t="shared" si="4"/>
        <v>❌</v>
      </c>
      <c r="BG57" s="79">
        <f>$AI53</f>
        <v>35</v>
      </c>
      <c r="BH57" s="80">
        <f>$AI$50</f>
        <v>38</v>
      </c>
      <c r="BI57" s="80">
        <f>H48</f>
        <v>0</v>
      </c>
      <c r="BJ57" s="80" t="e">
        <f>#REF!</f>
        <v>#REF!</v>
      </c>
      <c r="BK57" s="80" t="str">
        <f t="shared" si="5"/>
        <v>❌</v>
      </c>
      <c r="BL57" s="81" t="e">
        <f t="shared" si="5"/>
        <v>#REF!</v>
      </c>
      <c r="BM57" s="79">
        <f>$AI53</f>
        <v>35</v>
      </c>
      <c r="BN57" s="80">
        <f>$AI$49</f>
        <v>39</v>
      </c>
      <c r="BO57" s="80">
        <f t="shared" si="6"/>
        <v>0</v>
      </c>
      <c r="BP57" s="80" t="e">
        <f>#REF!</f>
        <v>#REF!</v>
      </c>
      <c r="BQ57" s="80" t="str">
        <f t="shared" si="7"/>
        <v>❌</v>
      </c>
      <c r="BR57" s="81" t="e">
        <f t="shared" si="7"/>
        <v>#REF!</v>
      </c>
    </row>
    <row r="58" spans="13:70">
      <c r="M58"/>
      <c r="N58"/>
      <c r="O58" s="95" t="s">
        <v>178</v>
      </c>
      <c r="P58" s="47"/>
      <c r="Q58" s="103" t="s">
        <v>446</v>
      </c>
      <c r="R58" s="47">
        <v>18</v>
      </c>
      <c r="S58" s="122">
        <v>18</v>
      </c>
      <c r="T58" s="95" t="s">
        <v>178</v>
      </c>
      <c r="U58" s="47"/>
      <c r="V58" s="103" t="s">
        <v>446</v>
      </c>
      <c r="W58"/>
      <c r="X58"/>
      <c r="Y58"/>
      <c r="Z58"/>
      <c r="AA58"/>
      <c r="AB58"/>
      <c r="AC58"/>
      <c r="AD58"/>
      <c r="AE58"/>
      <c r="AF58"/>
      <c r="AH58" s="62" t="s">
        <v>58</v>
      </c>
      <c r="AI58" s="62">
        <v>30</v>
      </c>
      <c r="AJ58" s="62" t="s">
        <v>374</v>
      </c>
      <c r="AK58" s="69">
        <v>7</v>
      </c>
      <c r="AL58" s="45" t="s">
        <v>397</v>
      </c>
      <c r="AU58" s="82">
        <f>$AI54</f>
        <v>34</v>
      </c>
      <c r="AV58" s="32">
        <f t="shared" si="14"/>
        <v>36</v>
      </c>
      <c r="AW58" s="32" t="e">
        <f>#REF!</f>
        <v>#REF!</v>
      </c>
      <c r="AX58" s="32">
        <f t="shared" si="1"/>
        <v>0</v>
      </c>
      <c r="AY58" s="32" t="e">
        <f t="shared" si="2"/>
        <v>#REF!</v>
      </c>
      <c r="AZ58" s="83" t="str">
        <f t="shared" si="2"/>
        <v>❌</v>
      </c>
      <c r="BA58" s="82">
        <f>$AI54</f>
        <v>34</v>
      </c>
      <c r="BB58" s="32">
        <f>$AI$51</f>
        <v>37</v>
      </c>
      <c r="BC58" s="32" t="e">
        <f>#REF!</f>
        <v>#REF!</v>
      </c>
      <c r="BD58" s="32">
        <f>AD47</f>
        <v>0</v>
      </c>
      <c r="BE58" s="32" t="e">
        <f t="shared" si="4"/>
        <v>#REF!</v>
      </c>
      <c r="BF58" s="83" t="str">
        <f t="shared" si="4"/>
        <v>❌</v>
      </c>
      <c r="BG58" s="82">
        <f>$AI54</f>
        <v>34</v>
      </c>
      <c r="BH58" s="32">
        <f>$AI$50</f>
        <v>38</v>
      </c>
      <c r="BI58" s="32">
        <f>H47</f>
        <v>0</v>
      </c>
      <c r="BJ58" s="32" t="e">
        <f>#REF!</f>
        <v>#REF!</v>
      </c>
      <c r="BK58" s="32" t="str">
        <f t="shared" si="5"/>
        <v>❌</v>
      </c>
      <c r="BL58" s="83" t="e">
        <f t="shared" si="5"/>
        <v>#REF!</v>
      </c>
      <c r="BM58" s="82">
        <f>$AI54</f>
        <v>34</v>
      </c>
      <c r="BN58" s="32">
        <f>$AI$49</f>
        <v>39</v>
      </c>
      <c r="BO58" s="32">
        <f t="shared" si="6"/>
        <v>0</v>
      </c>
      <c r="BP58" s="32" t="e">
        <f>#REF!</f>
        <v>#REF!</v>
      </c>
      <c r="BQ58" s="32" t="str">
        <f t="shared" si="7"/>
        <v>❌</v>
      </c>
      <c r="BR58" s="83" t="e">
        <f t="shared" si="7"/>
        <v>#REF!</v>
      </c>
    </row>
    <row r="59" spans="13:70">
      <c r="M59"/>
      <c r="N59"/>
      <c r="O59" s="95" t="s">
        <v>178</v>
      </c>
      <c r="P59" s="47"/>
      <c r="Q59" s="103" t="s">
        <v>446</v>
      </c>
      <c r="R59" s="47">
        <v>19</v>
      </c>
      <c r="S59" s="122">
        <v>19</v>
      </c>
      <c r="T59" s="95" t="s">
        <v>178</v>
      </c>
      <c r="U59" s="47"/>
      <c r="V59" s="103" t="s">
        <v>446</v>
      </c>
      <c r="W59"/>
      <c r="X59"/>
      <c r="Y59"/>
      <c r="Z59"/>
      <c r="AA59"/>
      <c r="AB59"/>
      <c r="AC59"/>
      <c r="AD59"/>
      <c r="AE59"/>
      <c r="AF59"/>
      <c r="AH59" s="61" t="s">
        <v>59</v>
      </c>
      <c r="AI59" s="61">
        <v>29</v>
      </c>
      <c r="AJ59" s="61" t="s">
        <v>373</v>
      </c>
      <c r="AK59" s="69">
        <v>6</v>
      </c>
      <c r="AL59" s="45" t="s">
        <v>398</v>
      </c>
      <c r="AU59" s="82">
        <f>$AI55</f>
        <v>33</v>
      </c>
      <c r="AV59" s="32">
        <f t="shared" si="14"/>
        <v>36</v>
      </c>
      <c r="AW59" s="32" t="e">
        <f>#REF!</f>
        <v>#REF!</v>
      </c>
      <c r="AX59" s="32">
        <f t="shared" si="1"/>
        <v>0</v>
      </c>
      <c r="AY59" s="32" t="e">
        <f t="shared" si="2"/>
        <v>#REF!</v>
      </c>
      <c r="AZ59" s="83" t="str">
        <f t="shared" si="2"/>
        <v>❌</v>
      </c>
      <c r="BA59" s="82">
        <f>$AI55</f>
        <v>33</v>
      </c>
      <c r="BB59" s="32">
        <f>$AI$51</f>
        <v>37</v>
      </c>
      <c r="BC59" s="32" t="e">
        <f>#REF!</f>
        <v>#REF!</v>
      </c>
      <c r="BD59" s="32">
        <f>AD46</f>
        <v>0</v>
      </c>
      <c r="BE59" s="32" t="e">
        <f t="shared" si="4"/>
        <v>#REF!</v>
      </c>
      <c r="BF59" s="83" t="str">
        <f t="shared" si="4"/>
        <v>❌</v>
      </c>
      <c r="BG59" s="82">
        <f>$AI55</f>
        <v>33</v>
      </c>
      <c r="BH59" s="32">
        <f>$AI$50</f>
        <v>38</v>
      </c>
      <c r="BI59" s="32">
        <f>H46</f>
        <v>0</v>
      </c>
      <c r="BJ59" s="32" t="e">
        <f>#REF!</f>
        <v>#REF!</v>
      </c>
      <c r="BK59" s="32" t="str">
        <f t="shared" si="5"/>
        <v>❌</v>
      </c>
      <c r="BL59" s="83" t="e">
        <f t="shared" si="5"/>
        <v>#REF!</v>
      </c>
      <c r="BM59" s="82">
        <f>$AI55</f>
        <v>33</v>
      </c>
      <c r="BN59" s="32">
        <f>$AI$49</f>
        <v>39</v>
      </c>
      <c r="BO59" s="32">
        <f t="shared" si="6"/>
        <v>0</v>
      </c>
      <c r="BP59" s="32" t="e">
        <f>#REF!</f>
        <v>#REF!</v>
      </c>
      <c r="BQ59" s="32" t="str">
        <f t="shared" si="7"/>
        <v>❌</v>
      </c>
      <c r="BR59" s="83" t="e">
        <f t="shared" si="7"/>
        <v>#REF!</v>
      </c>
    </row>
    <row r="60" spans="13:70">
      <c r="M60"/>
      <c r="N60"/>
      <c r="O60" s="95" t="s">
        <v>178</v>
      </c>
      <c r="P60" s="47" t="s">
        <v>182</v>
      </c>
      <c r="Q60" s="103" t="s">
        <v>446</v>
      </c>
      <c r="R60" s="47">
        <v>20</v>
      </c>
      <c r="S60" s="122">
        <v>20</v>
      </c>
      <c r="T60" s="95" t="s">
        <v>178</v>
      </c>
      <c r="U60" s="47" t="s">
        <v>182</v>
      </c>
      <c r="V60" s="103" t="s">
        <v>446</v>
      </c>
      <c r="W60"/>
      <c r="X60"/>
      <c r="Y60"/>
      <c r="Z60"/>
      <c r="AA60"/>
      <c r="AB60"/>
      <c r="AC60"/>
      <c r="AD60"/>
      <c r="AE60"/>
      <c r="AF60"/>
      <c r="AH60" s="51" t="s">
        <v>60</v>
      </c>
      <c r="AI60" s="51">
        <v>28</v>
      </c>
      <c r="AJ60" s="51" t="s">
        <v>372</v>
      </c>
      <c r="AK60" s="69">
        <v>5</v>
      </c>
      <c r="AL60" s="45" t="s">
        <v>399</v>
      </c>
      <c r="AU60" s="84">
        <f>$AI56</f>
        <v>32</v>
      </c>
      <c r="AV60" s="78">
        <f>$AI$52</f>
        <v>36</v>
      </c>
      <c r="AW60" s="78" t="e">
        <f>#REF!</f>
        <v>#REF!</v>
      </c>
      <c r="AX60" s="78">
        <f t="shared" si="1"/>
        <v>0</v>
      </c>
      <c r="AY60" s="78" t="e">
        <f t="shared" si="2"/>
        <v>#REF!</v>
      </c>
      <c r="AZ60" s="85" t="str">
        <f t="shared" si="2"/>
        <v>❌</v>
      </c>
      <c r="BA60" s="84">
        <f>$AI56</f>
        <v>32</v>
      </c>
      <c r="BB60" s="78">
        <f>$AI$51</f>
        <v>37</v>
      </c>
      <c r="BC60" s="78" t="e">
        <f>#REF!</f>
        <v>#REF!</v>
      </c>
      <c r="BD60" s="78">
        <f>AD45</f>
        <v>0</v>
      </c>
      <c r="BE60" s="78" t="e">
        <f t="shared" si="4"/>
        <v>#REF!</v>
      </c>
      <c r="BF60" s="85" t="str">
        <f t="shared" si="4"/>
        <v>❌</v>
      </c>
      <c r="BG60" s="84">
        <f>$AI56</f>
        <v>32</v>
      </c>
      <c r="BH60" s="78">
        <f>$AI$50</f>
        <v>38</v>
      </c>
      <c r="BI60" s="78">
        <f>H45</f>
        <v>0</v>
      </c>
      <c r="BJ60" s="78" t="e">
        <f>#REF!</f>
        <v>#REF!</v>
      </c>
      <c r="BK60" s="78" t="str">
        <f t="shared" si="5"/>
        <v>❌</v>
      </c>
      <c r="BL60" s="85" t="e">
        <f t="shared" si="5"/>
        <v>#REF!</v>
      </c>
      <c r="BM60" s="84">
        <f>$AI56</f>
        <v>32</v>
      </c>
      <c r="BN60" s="78">
        <f>$AI$49</f>
        <v>39</v>
      </c>
      <c r="BO60" s="78">
        <f t="shared" si="6"/>
        <v>0</v>
      </c>
      <c r="BP60" s="78" t="e">
        <f>#REF!</f>
        <v>#REF!</v>
      </c>
      <c r="BQ60" s="78" t="str">
        <f t="shared" si="7"/>
        <v>❌</v>
      </c>
      <c r="BR60" s="85" t="e">
        <f t="shared" si="7"/>
        <v>#REF!</v>
      </c>
    </row>
    <row r="61" spans="13:70">
      <c r="M61"/>
      <c r="N61"/>
      <c r="O61" s="94" t="s">
        <v>178</v>
      </c>
      <c r="P61" s="48"/>
      <c r="Q61" s="102" t="s">
        <v>447</v>
      </c>
      <c r="R61" s="48">
        <v>21</v>
      </c>
      <c r="S61" s="120">
        <v>21</v>
      </c>
      <c r="T61" s="94" t="s">
        <v>178</v>
      </c>
      <c r="U61" s="48"/>
      <c r="V61" s="102" t="s">
        <v>447</v>
      </c>
      <c r="W61"/>
      <c r="X61"/>
      <c r="Y61"/>
      <c r="Z61"/>
      <c r="AA61"/>
      <c r="AB61"/>
      <c r="AC61"/>
      <c r="AD61"/>
      <c r="AE61"/>
      <c r="AF61"/>
      <c r="AH61" s="47" t="s">
        <v>61</v>
      </c>
      <c r="AI61" s="47">
        <v>27</v>
      </c>
      <c r="AJ61" s="47" t="s">
        <v>352</v>
      </c>
      <c r="AK61" s="69">
        <v>4</v>
      </c>
      <c r="AL61" s="45" t="s">
        <v>400</v>
      </c>
      <c r="AU61" s="79">
        <f>$AI61</f>
        <v>27</v>
      </c>
      <c r="AV61" s="80">
        <f t="shared" ref="AV61:AV63" si="15">$AI$60</f>
        <v>28</v>
      </c>
      <c r="AW61" s="80" t="e">
        <f>#REF!</f>
        <v>#REF!</v>
      </c>
      <c r="AX61" s="80">
        <f t="shared" si="1"/>
        <v>0</v>
      </c>
      <c r="AY61" s="80" t="e">
        <f t="shared" si="2"/>
        <v>#REF!</v>
      </c>
      <c r="AZ61" s="81" t="str">
        <f t="shared" si="2"/>
        <v>❌</v>
      </c>
      <c r="BA61" s="79">
        <f>$AI61</f>
        <v>27</v>
      </c>
      <c r="BB61" s="80">
        <f>$AI$59</f>
        <v>29</v>
      </c>
      <c r="BC61" s="80" t="e">
        <f>#REF!</f>
        <v>#REF!</v>
      </c>
      <c r="BD61" s="80">
        <f>AD44</f>
        <v>0</v>
      </c>
      <c r="BE61" s="80" t="e">
        <f>IF(BA61=BC61, "◯", "❌")</f>
        <v>#REF!</v>
      </c>
      <c r="BF61" s="81" t="str">
        <f t="shared" ref="BF61:BF63" si="16">IF(BB61=BD61, "◯", "❌")</f>
        <v>❌</v>
      </c>
      <c r="BG61" s="79">
        <f>$AI61</f>
        <v>27</v>
      </c>
      <c r="BH61" s="80">
        <f>$AI$58</f>
        <v>30</v>
      </c>
      <c r="BI61" s="80">
        <f>H44</f>
        <v>0</v>
      </c>
      <c r="BJ61" s="80" t="e">
        <f>#REF!</f>
        <v>#REF!</v>
      </c>
      <c r="BK61" s="80" t="str">
        <f>IF(BG61=BI61, "◯", "❌")</f>
        <v>❌</v>
      </c>
      <c r="BL61" s="81" t="e">
        <f t="shared" ref="BL61:BL63" si="17">IF(BH61=BJ61, "◯", "❌")</f>
        <v>#REF!</v>
      </c>
      <c r="BM61" s="79">
        <f>$AI61</f>
        <v>27</v>
      </c>
      <c r="BN61" s="80">
        <f>$AI$57</f>
        <v>31</v>
      </c>
      <c r="BO61" s="80">
        <f t="shared" si="6"/>
        <v>0</v>
      </c>
      <c r="BP61" s="80" t="e">
        <f>#REF!</f>
        <v>#REF!</v>
      </c>
      <c r="BQ61" s="80" t="str">
        <f t="shared" si="7"/>
        <v>❌</v>
      </c>
      <c r="BR61" s="81" t="e">
        <f t="shared" si="7"/>
        <v>#REF!</v>
      </c>
    </row>
    <row r="62" spans="13:70">
      <c r="M62"/>
      <c r="N62"/>
      <c r="O62" s="94" t="s">
        <v>178</v>
      </c>
      <c r="P62" s="48"/>
      <c r="Q62" s="102" t="s">
        <v>447</v>
      </c>
      <c r="R62" s="48">
        <v>22</v>
      </c>
      <c r="S62" s="120">
        <v>22</v>
      </c>
      <c r="T62" s="94" t="s">
        <v>178</v>
      </c>
      <c r="U62" s="48"/>
      <c r="V62" s="102" t="s">
        <v>447</v>
      </c>
      <c r="W62"/>
      <c r="X62"/>
      <c r="Y62"/>
      <c r="Z62"/>
      <c r="AA62"/>
      <c r="AB62"/>
      <c r="AC62"/>
      <c r="AD62"/>
      <c r="AE62"/>
      <c r="AF62"/>
      <c r="AH62" s="47" t="s">
        <v>62</v>
      </c>
      <c r="AI62" s="47">
        <v>26</v>
      </c>
      <c r="AJ62" s="47" t="s">
        <v>351</v>
      </c>
      <c r="AK62" s="69">
        <v>3</v>
      </c>
      <c r="AL62" s="45" t="s">
        <v>401</v>
      </c>
      <c r="AU62" s="82">
        <f>$AI62</f>
        <v>26</v>
      </c>
      <c r="AV62" s="32">
        <f t="shared" si="15"/>
        <v>28</v>
      </c>
      <c r="AW62" s="32" t="e">
        <f>#REF!</f>
        <v>#REF!</v>
      </c>
      <c r="AX62" s="32">
        <f t="shared" si="1"/>
        <v>0</v>
      </c>
      <c r="AY62" s="32" t="e">
        <f t="shared" si="2"/>
        <v>#REF!</v>
      </c>
      <c r="AZ62" s="83" t="str">
        <f t="shared" si="2"/>
        <v>❌</v>
      </c>
      <c r="BA62" s="82">
        <f>$AI62</f>
        <v>26</v>
      </c>
      <c r="BB62" s="32">
        <f>$AI$59</f>
        <v>29</v>
      </c>
      <c r="BC62" s="32" t="e">
        <f>#REF!</f>
        <v>#REF!</v>
      </c>
      <c r="BD62" s="32">
        <f>AD43</f>
        <v>0</v>
      </c>
      <c r="BE62" s="32" t="e">
        <f>IF(BA62=BC62, "◯", "❌")</f>
        <v>#REF!</v>
      </c>
      <c r="BF62" s="83" t="str">
        <f t="shared" si="16"/>
        <v>❌</v>
      </c>
      <c r="BG62" s="82">
        <f>$AI62</f>
        <v>26</v>
      </c>
      <c r="BH62" s="32">
        <f>$AI$58</f>
        <v>30</v>
      </c>
      <c r="BI62" s="32">
        <f>H43</f>
        <v>0</v>
      </c>
      <c r="BJ62" s="32" t="e">
        <f>#REF!</f>
        <v>#REF!</v>
      </c>
      <c r="BK62" s="32" t="str">
        <f>IF(BG62=BI62, "◯", "❌")</f>
        <v>❌</v>
      </c>
      <c r="BL62" s="83" t="e">
        <f t="shared" si="17"/>
        <v>#REF!</v>
      </c>
      <c r="BM62" s="82">
        <f>$AI62</f>
        <v>26</v>
      </c>
      <c r="BN62" s="32">
        <f>$AI$57</f>
        <v>31</v>
      </c>
      <c r="BO62" s="32">
        <f t="shared" si="6"/>
        <v>0</v>
      </c>
      <c r="BP62" s="32" t="e">
        <f>#REF!</f>
        <v>#REF!</v>
      </c>
      <c r="BQ62" s="32" t="str">
        <f t="shared" si="7"/>
        <v>❌</v>
      </c>
      <c r="BR62" s="83" t="e">
        <f t="shared" si="7"/>
        <v>#REF!</v>
      </c>
    </row>
    <row r="63" spans="13:70">
      <c r="M63"/>
      <c r="N63"/>
      <c r="O63" s="94" t="s">
        <v>178</v>
      </c>
      <c r="P63" s="48"/>
      <c r="Q63" s="102" t="s">
        <v>447</v>
      </c>
      <c r="R63" s="48">
        <v>23</v>
      </c>
      <c r="S63" s="120">
        <v>23</v>
      </c>
      <c r="T63" s="94" t="s">
        <v>178</v>
      </c>
      <c r="U63" s="48"/>
      <c r="V63" s="102" t="s">
        <v>447</v>
      </c>
      <c r="W63"/>
      <c r="X63"/>
      <c r="Y63"/>
      <c r="Z63"/>
      <c r="AA63"/>
      <c r="AB63"/>
      <c r="AC63"/>
      <c r="AD63"/>
      <c r="AE63"/>
      <c r="AF63"/>
      <c r="AH63" s="47" t="s">
        <v>63</v>
      </c>
      <c r="AI63" s="47">
        <v>25</v>
      </c>
      <c r="AJ63" s="47" t="s">
        <v>350</v>
      </c>
      <c r="AK63" s="69">
        <v>2</v>
      </c>
      <c r="AL63" s="45" t="s">
        <v>395</v>
      </c>
      <c r="AU63" s="82">
        <f>$AI63</f>
        <v>25</v>
      </c>
      <c r="AV63" s="32">
        <f t="shared" si="15"/>
        <v>28</v>
      </c>
      <c r="AW63" s="32" t="e">
        <f>#REF!</f>
        <v>#REF!</v>
      </c>
      <c r="AX63" s="32">
        <f t="shared" si="1"/>
        <v>0</v>
      </c>
      <c r="AY63" s="32" t="e">
        <f t="shared" si="2"/>
        <v>#REF!</v>
      </c>
      <c r="AZ63" s="83" t="str">
        <f t="shared" si="2"/>
        <v>❌</v>
      </c>
      <c r="BA63" s="82">
        <f>$AI63</f>
        <v>25</v>
      </c>
      <c r="BB63" s="32">
        <f>$AI$59</f>
        <v>29</v>
      </c>
      <c r="BC63" s="32" t="e">
        <f>#REF!</f>
        <v>#REF!</v>
      </c>
      <c r="BD63" s="32">
        <f>AD42</f>
        <v>0</v>
      </c>
      <c r="BE63" s="32" t="e">
        <f>IF(BA63=BC63, "◯", "❌")</f>
        <v>#REF!</v>
      </c>
      <c r="BF63" s="83" t="str">
        <f t="shared" si="16"/>
        <v>❌</v>
      </c>
      <c r="BG63" s="82">
        <f>$AI63</f>
        <v>25</v>
      </c>
      <c r="BH63" s="32">
        <f>$AI$58</f>
        <v>30</v>
      </c>
      <c r="BI63" s="32">
        <f>H42</f>
        <v>0</v>
      </c>
      <c r="BJ63" s="32" t="e">
        <f>#REF!</f>
        <v>#REF!</v>
      </c>
      <c r="BK63" s="32" t="str">
        <f>IF(BG63=BI63, "◯", "❌")</f>
        <v>❌</v>
      </c>
      <c r="BL63" s="83" t="e">
        <f t="shared" si="17"/>
        <v>#REF!</v>
      </c>
      <c r="BM63" s="82">
        <f>$AI63</f>
        <v>25</v>
      </c>
      <c r="BN63" s="32">
        <f>$AI$57</f>
        <v>31</v>
      </c>
      <c r="BO63" s="32">
        <f t="shared" si="6"/>
        <v>0</v>
      </c>
      <c r="BP63" s="32" t="e">
        <f>#REF!</f>
        <v>#REF!</v>
      </c>
      <c r="BQ63" s="32" t="str">
        <f t="shared" si="7"/>
        <v>❌</v>
      </c>
      <c r="BR63" s="83" t="e">
        <f t="shared" si="7"/>
        <v>#REF!</v>
      </c>
    </row>
    <row r="64" spans="13:70" ht="21" thickBot="1">
      <c r="M64"/>
      <c r="N64"/>
      <c r="O64" s="139" t="s">
        <v>178</v>
      </c>
      <c r="P64" s="137" t="s">
        <v>183</v>
      </c>
      <c r="Q64" s="138" t="s">
        <v>447</v>
      </c>
      <c r="R64" s="108">
        <v>24</v>
      </c>
      <c r="S64" s="136">
        <v>24</v>
      </c>
      <c r="T64" s="139" t="s">
        <v>178</v>
      </c>
      <c r="U64" s="137" t="s">
        <v>183</v>
      </c>
      <c r="V64" s="138" t="s">
        <v>447</v>
      </c>
      <c r="W64"/>
      <c r="X64"/>
      <c r="Y64"/>
      <c r="Z64"/>
      <c r="AA64"/>
      <c r="AB64"/>
      <c r="AC64"/>
      <c r="AD64"/>
      <c r="AE64"/>
      <c r="AF64"/>
      <c r="AH64" s="47" t="s">
        <v>40</v>
      </c>
      <c r="AI64" s="47">
        <v>24</v>
      </c>
      <c r="AJ64" s="47" t="s">
        <v>349</v>
      </c>
      <c r="AK64" s="70">
        <v>1</v>
      </c>
      <c r="AL64" s="45" t="s">
        <v>394</v>
      </c>
      <c r="AM64" s="32" t="s">
        <v>153</v>
      </c>
      <c r="AO64" s="49" t="s">
        <v>226</v>
      </c>
      <c r="AP64" s="50" t="s">
        <v>152</v>
      </c>
      <c r="AQ64" s="32">
        <v>49</v>
      </c>
      <c r="AR64" s="45" t="s">
        <v>402</v>
      </c>
      <c r="AS64" s="32">
        <v>1</v>
      </c>
      <c r="AU64" s="84">
        <f>$AI64</f>
        <v>24</v>
      </c>
      <c r="AV64" s="78">
        <f>$AI$60</f>
        <v>28</v>
      </c>
      <c r="AW64" s="78" t="e">
        <f>#REF!</f>
        <v>#REF!</v>
      </c>
      <c r="AX64" s="78">
        <f t="shared" si="1"/>
        <v>0</v>
      </c>
      <c r="AY64" s="78" t="e">
        <f t="shared" si="2"/>
        <v>#REF!</v>
      </c>
      <c r="AZ64" s="85" t="str">
        <f>IF(AV64=AX64, "◯", "❌")</f>
        <v>❌</v>
      </c>
      <c r="BA64" s="84">
        <f>$AI64</f>
        <v>24</v>
      </c>
      <c r="BB64" s="78">
        <f>$AI$59</f>
        <v>29</v>
      </c>
      <c r="BC64" s="78" t="e">
        <f>#REF!</f>
        <v>#REF!</v>
      </c>
      <c r="BD64" s="78">
        <f>AD41</f>
        <v>0</v>
      </c>
      <c r="BE64" s="78" t="e">
        <f>IF(BA64=BC64, "◯", "❌")</f>
        <v>#REF!</v>
      </c>
      <c r="BF64" s="85" t="str">
        <f>IF(BB64=BD64, "◯", "❌")</f>
        <v>❌</v>
      </c>
      <c r="BG64" s="84">
        <f>$AI64</f>
        <v>24</v>
      </c>
      <c r="BH64" s="78">
        <f>$AI$58</f>
        <v>30</v>
      </c>
      <c r="BI64" s="78">
        <f>H41</f>
        <v>0</v>
      </c>
      <c r="BJ64" s="78" t="e">
        <f>#REF!</f>
        <v>#REF!</v>
      </c>
      <c r="BK64" s="78" t="str">
        <f>IF(BG64=BI64, "◯", "❌")</f>
        <v>❌</v>
      </c>
      <c r="BL64" s="85" t="e">
        <f>IF(BH64=BJ64, "◯", "❌")</f>
        <v>#REF!</v>
      </c>
      <c r="BM64" s="84">
        <f>$AI64</f>
        <v>24</v>
      </c>
      <c r="BN64" s="78">
        <f>$AI$57</f>
        <v>31</v>
      </c>
      <c r="BO64" s="78">
        <f t="shared" si="6"/>
        <v>0</v>
      </c>
      <c r="BP64" s="78" t="e">
        <f>#REF!</f>
        <v>#REF!</v>
      </c>
      <c r="BQ64" s="78" t="str">
        <f t="shared" si="7"/>
        <v>❌</v>
      </c>
      <c r="BR64" s="85" t="e">
        <f t="shared" si="7"/>
        <v>#REF!</v>
      </c>
    </row>
    <row r="65" spans="23:32" ht="21" thickTop="1">
      <c r="AE65"/>
      <c r="AF65"/>
    </row>
    <row r="66" spans="23:32">
      <c r="AE66"/>
      <c r="AF66"/>
    </row>
    <row r="67" spans="23:32">
      <c r="W67" s="32">
        <v>24</v>
      </c>
      <c r="X67" s="32">
        <v>4</v>
      </c>
      <c r="Y67" s="32">
        <f>W67*X67</f>
        <v>96</v>
      </c>
      <c r="AE67"/>
      <c r="AF67"/>
    </row>
    <row r="68" spans="23:32">
      <c r="Y68" s="32">
        <f>Y67*2</f>
        <v>192</v>
      </c>
    </row>
  </sheetData>
  <phoneticPr fontId="3"/>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347C0-D017-AF49-9D28-4E0AB1B420F1}">
  <dimension ref="F15:BR68"/>
  <sheetViews>
    <sheetView topLeftCell="A11" zoomScale="59" zoomScaleNormal="59" workbookViewId="0">
      <selection activeCell="AF67" sqref="AF67"/>
    </sheetView>
  </sheetViews>
  <sheetFormatPr baseColWidth="10" defaultColWidth="5.28515625" defaultRowHeight="20"/>
  <cols>
    <col min="1" max="1" width="5.28515625" style="32" customWidth="1"/>
    <col min="2" max="2" width="9.28515625" style="32" bestFit="1" customWidth="1"/>
    <col min="3" max="3" width="6.42578125" style="32" bestFit="1" customWidth="1"/>
    <col min="4" max="4" width="4" style="32" bestFit="1" customWidth="1"/>
    <col min="5" max="5" width="9.28515625" style="32" bestFit="1" customWidth="1"/>
    <col min="6" max="6" width="8.5703125" style="32" bestFit="1" customWidth="1"/>
    <col min="7" max="7" width="5.85546875" style="32" bestFit="1" customWidth="1"/>
    <col min="8" max="8" width="3.7109375" style="32" bestFit="1" customWidth="1"/>
    <col min="9" max="9" width="13.7109375" style="32" bestFit="1" customWidth="1"/>
    <col min="10" max="10" width="8.5703125" style="32" bestFit="1" customWidth="1"/>
    <col min="11" max="11" width="11.5703125" style="32" bestFit="1" customWidth="1"/>
    <col min="12" max="12" width="13.7109375" style="32" bestFit="1" customWidth="1"/>
    <col min="13" max="13" width="6.140625" style="32" bestFit="1" customWidth="1"/>
    <col min="14" max="14" width="8.5703125" style="32" bestFit="1" customWidth="1"/>
    <col min="15" max="15" width="5" style="32" bestFit="1" customWidth="1"/>
    <col min="16" max="16" width="3.7109375" style="32" bestFit="1" customWidth="1"/>
    <col min="17" max="17" width="13.7109375" style="32" bestFit="1" customWidth="1"/>
    <col min="18" max="19" width="3.7109375" style="32" bestFit="1" customWidth="1"/>
    <col min="20" max="20" width="8.5703125" style="32" bestFit="1" customWidth="1"/>
    <col min="21" max="21" width="5.85546875" style="32" bestFit="1" customWidth="1"/>
    <col min="22" max="22" width="3.7109375" style="32" bestFit="1" customWidth="1"/>
    <col min="23" max="23" width="13.7109375" style="32" bestFit="1" customWidth="1"/>
    <col min="24" max="24" width="8.5703125" style="32" bestFit="1" customWidth="1"/>
    <col min="25" max="25" width="11.5703125" style="32" bestFit="1" customWidth="1"/>
    <col min="26" max="26" width="13.7109375" style="32" bestFit="1" customWidth="1"/>
    <col min="27" max="27" width="6.140625" style="32" bestFit="1" customWidth="1"/>
    <col min="28" max="28" width="8.5703125" style="32" bestFit="1" customWidth="1"/>
    <col min="29" max="29" width="5" style="32" bestFit="1" customWidth="1"/>
    <col min="30" max="30" width="3.7109375" style="32" bestFit="1" customWidth="1"/>
    <col min="31" max="31" width="13.7109375" style="32" bestFit="1" customWidth="1"/>
    <col min="32" max="33" width="5.28515625" style="32"/>
    <col min="34" max="34" width="5" style="32" bestFit="1" customWidth="1"/>
    <col min="35" max="35" width="3.7109375" style="32" bestFit="1" customWidth="1"/>
    <col min="36" max="36" width="12" style="32" bestFit="1" customWidth="1"/>
    <col min="37" max="37" width="8.5703125" style="32" bestFit="1" customWidth="1"/>
    <col min="38" max="38" width="13.7109375" style="32" bestFit="1" customWidth="1"/>
    <col min="39" max="39" width="11.5703125" style="32" bestFit="1" customWidth="1"/>
    <col min="40" max="40" width="5.28515625" style="32"/>
    <col min="41" max="41" width="10.28515625" style="32" bestFit="1" customWidth="1"/>
    <col min="42" max="42" width="11.5703125" style="32" bestFit="1" customWidth="1"/>
    <col min="43" max="43" width="8.5703125" style="32" bestFit="1" customWidth="1"/>
    <col min="44" max="44" width="13.7109375" style="32" bestFit="1" customWidth="1"/>
    <col min="45" max="45" width="13.85546875" style="32" bestFit="1" customWidth="1"/>
    <col min="46" max="46" width="34.28515625" style="32" bestFit="1" customWidth="1"/>
    <col min="47" max="50" width="3.7109375" style="32" bestFit="1" customWidth="1"/>
    <col min="51" max="52" width="3.42578125" style="32" bestFit="1" customWidth="1"/>
    <col min="53" max="56" width="3.7109375" style="32" bestFit="1" customWidth="1"/>
    <col min="57" max="58" width="3.42578125" style="32" bestFit="1" customWidth="1"/>
    <col min="59" max="62" width="3.7109375" style="32" bestFit="1" customWidth="1"/>
    <col min="63" max="64" width="3.42578125" style="32" bestFit="1" customWidth="1"/>
    <col min="65" max="68" width="3.7109375" style="32" bestFit="1" customWidth="1"/>
    <col min="69" max="70" width="3.42578125" style="32" bestFit="1" customWidth="1"/>
    <col min="71" max="16384" width="5.28515625" style="32"/>
  </cols>
  <sheetData>
    <row r="15" spans="36:45">
      <c r="AK15" s="32" t="s">
        <v>348</v>
      </c>
      <c r="AQ15" s="32" t="s">
        <v>348</v>
      </c>
      <c r="AS15" s="32" t="s">
        <v>393</v>
      </c>
    </row>
    <row r="16" spans="36:45" ht="21" thickBot="1">
      <c r="AJ16" s="32" t="s">
        <v>346</v>
      </c>
      <c r="AK16" s="32">
        <v>49</v>
      </c>
      <c r="AO16" s="32" t="s">
        <v>347</v>
      </c>
      <c r="AP16" s="32" t="s">
        <v>448</v>
      </c>
    </row>
    <row r="17" spans="6:46" ht="21" thickTop="1">
      <c r="F17" s="114"/>
      <c r="G17" s="115"/>
      <c r="H17" s="115"/>
      <c r="I17" s="117"/>
      <c r="J17" s="116"/>
      <c r="K17" s="115"/>
      <c r="L17" s="117"/>
      <c r="M17" s="116" t="s">
        <v>64</v>
      </c>
      <c r="N17" s="115" t="s">
        <v>39</v>
      </c>
      <c r="O17" s="146" t="s">
        <v>128</v>
      </c>
      <c r="P17" s="146">
        <v>71</v>
      </c>
      <c r="Q17" s="146" t="s">
        <v>411</v>
      </c>
      <c r="R17" s="147">
        <v>24</v>
      </c>
      <c r="S17" s="114">
        <v>24</v>
      </c>
      <c r="T17" s="115"/>
      <c r="U17" s="115"/>
      <c r="V17" s="115"/>
      <c r="W17" s="115"/>
      <c r="X17" s="116"/>
      <c r="Y17" s="115"/>
      <c r="Z17" s="117"/>
      <c r="AA17" s="116" t="s">
        <v>64</v>
      </c>
      <c r="AB17" s="115" t="s">
        <v>39</v>
      </c>
      <c r="AC17" s="118" t="s">
        <v>131</v>
      </c>
      <c r="AD17" s="118">
        <v>68</v>
      </c>
      <c r="AE17" s="119" t="s">
        <v>414</v>
      </c>
      <c r="AF17"/>
      <c r="AH17" s="64" t="s">
        <v>128</v>
      </c>
      <c r="AI17" s="65">
        <v>71</v>
      </c>
      <c r="AJ17" s="65" t="s">
        <v>375</v>
      </c>
      <c r="AK17" s="48">
        <v>48</v>
      </c>
      <c r="AL17" s="45" t="s">
        <v>411</v>
      </c>
    </row>
    <row r="18" spans="6:46">
      <c r="F18" s="120"/>
      <c r="G18" s="48"/>
      <c r="H18" s="48"/>
      <c r="I18" s="102"/>
      <c r="J18" s="94"/>
      <c r="K18" s="48"/>
      <c r="L18" s="102"/>
      <c r="M18" s="94" t="s">
        <v>64</v>
      </c>
      <c r="N18" s="48" t="s">
        <v>39</v>
      </c>
      <c r="O18" s="64" t="s">
        <v>128</v>
      </c>
      <c r="P18" s="64">
        <v>71</v>
      </c>
      <c r="Q18" s="64" t="s">
        <v>411</v>
      </c>
      <c r="R18" s="148">
        <v>23</v>
      </c>
      <c r="S18" s="120">
        <v>23</v>
      </c>
      <c r="T18" s="48"/>
      <c r="U18" s="48"/>
      <c r="V18" s="48"/>
      <c r="W18" s="48"/>
      <c r="X18" s="94"/>
      <c r="Y18" s="48"/>
      <c r="Z18" s="102"/>
      <c r="AA18" s="94" t="s">
        <v>64</v>
      </c>
      <c r="AB18" s="48" t="s">
        <v>39</v>
      </c>
      <c r="AC18" s="51" t="s">
        <v>131</v>
      </c>
      <c r="AD18" s="51">
        <v>68</v>
      </c>
      <c r="AE18" s="121" t="s">
        <v>414</v>
      </c>
      <c r="AF18"/>
      <c r="AH18" s="63" t="s">
        <v>129</v>
      </c>
      <c r="AI18" s="62">
        <v>70</v>
      </c>
      <c r="AJ18" s="62" t="s">
        <v>374</v>
      </c>
      <c r="AK18" s="48">
        <v>47</v>
      </c>
      <c r="AL18" s="45" t="s">
        <v>412</v>
      </c>
    </row>
    <row r="19" spans="6:46">
      <c r="F19" s="120"/>
      <c r="G19" s="48"/>
      <c r="H19" s="48"/>
      <c r="I19" s="102"/>
      <c r="J19" s="94"/>
      <c r="K19" s="48"/>
      <c r="L19" s="102"/>
      <c r="M19" s="94" t="s">
        <v>64</v>
      </c>
      <c r="N19" s="48" t="s">
        <v>39</v>
      </c>
      <c r="O19" s="64" t="s">
        <v>128</v>
      </c>
      <c r="P19" s="64">
        <v>71</v>
      </c>
      <c r="Q19" s="64" t="s">
        <v>411</v>
      </c>
      <c r="R19" s="148">
        <v>22</v>
      </c>
      <c r="S19" s="120">
        <v>22</v>
      </c>
      <c r="T19" s="48"/>
      <c r="U19" s="48"/>
      <c r="V19" s="48"/>
      <c r="W19" s="48"/>
      <c r="X19" s="94"/>
      <c r="Y19" s="48"/>
      <c r="Z19" s="102"/>
      <c r="AA19" s="94" t="s">
        <v>64</v>
      </c>
      <c r="AB19" s="48" t="s">
        <v>39</v>
      </c>
      <c r="AC19" s="51" t="s">
        <v>131</v>
      </c>
      <c r="AD19" s="51">
        <v>68</v>
      </c>
      <c r="AE19" s="121" t="s">
        <v>414</v>
      </c>
      <c r="AF19"/>
      <c r="AH19" s="61" t="s">
        <v>130</v>
      </c>
      <c r="AI19" s="61">
        <v>69</v>
      </c>
      <c r="AJ19" s="61" t="s">
        <v>373</v>
      </c>
      <c r="AK19" s="48">
        <v>46</v>
      </c>
      <c r="AL19" s="45" t="s">
        <v>413</v>
      </c>
    </row>
    <row r="20" spans="6:46">
      <c r="F20" s="120"/>
      <c r="G20" s="48"/>
      <c r="H20" s="48"/>
      <c r="I20" s="102"/>
      <c r="J20" s="94"/>
      <c r="K20" s="48"/>
      <c r="L20" s="102"/>
      <c r="M20" s="94" t="s">
        <v>64</v>
      </c>
      <c r="N20" s="48" t="s">
        <v>39</v>
      </c>
      <c r="O20" s="64" t="s">
        <v>128</v>
      </c>
      <c r="P20" s="64">
        <v>71</v>
      </c>
      <c r="Q20" s="64" t="s">
        <v>411</v>
      </c>
      <c r="R20" s="148">
        <v>21</v>
      </c>
      <c r="S20" s="120">
        <v>21</v>
      </c>
      <c r="T20" s="48"/>
      <c r="U20" s="48"/>
      <c r="V20" s="48"/>
      <c r="W20" s="48"/>
      <c r="X20" s="94"/>
      <c r="Y20" s="48"/>
      <c r="Z20" s="102"/>
      <c r="AA20" s="94" t="s">
        <v>64</v>
      </c>
      <c r="AB20" s="48" t="s">
        <v>39</v>
      </c>
      <c r="AC20" s="51" t="s">
        <v>131</v>
      </c>
      <c r="AD20" s="51">
        <v>68</v>
      </c>
      <c r="AE20" s="121" t="s">
        <v>414</v>
      </c>
      <c r="AF20"/>
      <c r="AH20" s="51" t="s">
        <v>131</v>
      </c>
      <c r="AI20" s="51">
        <v>68</v>
      </c>
      <c r="AJ20" s="51" t="s">
        <v>372</v>
      </c>
      <c r="AK20" s="48">
        <v>45</v>
      </c>
      <c r="AL20" s="45" t="s">
        <v>414</v>
      </c>
      <c r="AT20" s="37" t="s">
        <v>330</v>
      </c>
    </row>
    <row r="21" spans="6:46">
      <c r="F21" s="122"/>
      <c r="G21" s="47"/>
      <c r="H21" s="47"/>
      <c r="I21" s="103"/>
      <c r="J21" s="95"/>
      <c r="K21" s="47"/>
      <c r="L21" s="103"/>
      <c r="M21" s="95" t="s">
        <v>64</v>
      </c>
      <c r="N21" s="47" t="s">
        <v>39</v>
      </c>
      <c r="O21" s="64" t="s">
        <v>137</v>
      </c>
      <c r="P21" s="64">
        <v>63</v>
      </c>
      <c r="Q21" s="64" t="s">
        <v>419</v>
      </c>
      <c r="R21" s="149">
        <v>20</v>
      </c>
      <c r="S21" s="122">
        <v>20</v>
      </c>
      <c r="T21" s="47"/>
      <c r="U21" s="47"/>
      <c r="V21" s="47"/>
      <c r="W21" s="47"/>
      <c r="X21" s="95"/>
      <c r="Y21" s="47"/>
      <c r="Z21" s="103"/>
      <c r="AA21" s="95" t="s">
        <v>64</v>
      </c>
      <c r="AB21" s="47" t="s">
        <v>39</v>
      </c>
      <c r="AC21" s="51" t="s">
        <v>140</v>
      </c>
      <c r="AD21" s="51">
        <v>60</v>
      </c>
      <c r="AE21" s="121" t="s">
        <v>422</v>
      </c>
      <c r="AF21"/>
      <c r="AH21" s="47" t="s">
        <v>132</v>
      </c>
      <c r="AI21" s="47">
        <v>67</v>
      </c>
      <c r="AJ21" s="47" t="s">
        <v>371</v>
      </c>
      <c r="AK21" s="48">
        <v>44</v>
      </c>
      <c r="AL21" s="45" t="s">
        <v>415</v>
      </c>
      <c r="AT21" s="37" t="s">
        <v>331</v>
      </c>
    </row>
    <row r="22" spans="6:46">
      <c r="F22" s="122"/>
      <c r="G22" s="47"/>
      <c r="H22" s="47"/>
      <c r="I22" s="103"/>
      <c r="J22" s="95"/>
      <c r="K22" s="47"/>
      <c r="L22" s="103"/>
      <c r="M22" s="95" t="s">
        <v>64</v>
      </c>
      <c r="N22" s="47" t="s">
        <v>39</v>
      </c>
      <c r="O22" s="64" t="s">
        <v>137</v>
      </c>
      <c r="P22" s="64">
        <v>63</v>
      </c>
      <c r="Q22" s="64" t="s">
        <v>419</v>
      </c>
      <c r="R22" s="149">
        <v>19</v>
      </c>
      <c r="S22" s="122">
        <v>19</v>
      </c>
      <c r="T22" s="47"/>
      <c r="U22" s="47"/>
      <c r="V22" s="47"/>
      <c r="W22" s="47"/>
      <c r="X22" s="95"/>
      <c r="Y22" s="47"/>
      <c r="Z22" s="103"/>
      <c r="AA22" s="95" t="s">
        <v>64</v>
      </c>
      <c r="AB22" s="47" t="s">
        <v>39</v>
      </c>
      <c r="AC22" s="51" t="s">
        <v>140</v>
      </c>
      <c r="AD22" s="51">
        <v>60</v>
      </c>
      <c r="AE22" s="121" t="s">
        <v>422</v>
      </c>
      <c r="AF22"/>
      <c r="AH22" s="47" t="s">
        <v>133</v>
      </c>
      <c r="AI22" s="47">
        <v>66</v>
      </c>
      <c r="AJ22" s="47" t="s">
        <v>370</v>
      </c>
      <c r="AK22" s="48">
        <v>43</v>
      </c>
      <c r="AL22" s="45" t="s">
        <v>416</v>
      </c>
      <c r="AT22" s="37" t="s">
        <v>332</v>
      </c>
    </row>
    <row r="23" spans="6:46">
      <c r="F23" s="122"/>
      <c r="G23" s="47"/>
      <c r="H23" s="47"/>
      <c r="I23" s="103"/>
      <c r="J23" s="95"/>
      <c r="K23" s="47"/>
      <c r="L23" s="103"/>
      <c r="M23" s="95" t="s">
        <v>64</v>
      </c>
      <c r="N23" s="47" t="s">
        <v>39</v>
      </c>
      <c r="O23" s="64" t="s">
        <v>137</v>
      </c>
      <c r="P23" s="64">
        <v>63</v>
      </c>
      <c r="Q23" s="64" t="s">
        <v>419</v>
      </c>
      <c r="R23" s="149">
        <v>18</v>
      </c>
      <c r="S23" s="122">
        <v>18</v>
      </c>
      <c r="T23" s="47"/>
      <c r="U23" s="47"/>
      <c r="V23" s="47"/>
      <c r="W23" s="47"/>
      <c r="X23" s="95"/>
      <c r="Y23" s="47"/>
      <c r="Z23" s="103"/>
      <c r="AA23" s="95" t="s">
        <v>64</v>
      </c>
      <c r="AB23" s="47" t="s">
        <v>39</v>
      </c>
      <c r="AC23" s="51" t="s">
        <v>140</v>
      </c>
      <c r="AD23" s="51">
        <v>60</v>
      </c>
      <c r="AE23" s="121" t="s">
        <v>422</v>
      </c>
      <c r="AF23"/>
      <c r="AH23" s="47" t="s">
        <v>134</v>
      </c>
      <c r="AI23" s="47">
        <v>65</v>
      </c>
      <c r="AJ23" s="47" t="s">
        <v>369</v>
      </c>
      <c r="AK23" s="48">
        <v>42</v>
      </c>
      <c r="AL23" s="45" t="s">
        <v>417</v>
      </c>
      <c r="AT23" s="37"/>
    </row>
    <row r="24" spans="6:46">
      <c r="F24" s="122"/>
      <c r="G24" s="47"/>
      <c r="H24" s="47"/>
      <c r="I24" s="103"/>
      <c r="J24" s="95"/>
      <c r="K24" s="47"/>
      <c r="L24" s="103"/>
      <c r="M24" s="95" t="s">
        <v>64</v>
      </c>
      <c r="N24" s="47" t="s">
        <v>39</v>
      </c>
      <c r="O24" s="64" t="s">
        <v>137</v>
      </c>
      <c r="P24" s="64">
        <v>63</v>
      </c>
      <c r="Q24" s="64" t="s">
        <v>419</v>
      </c>
      <c r="R24" s="149">
        <v>17</v>
      </c>
      <c r="S24" s="122">
        <v>17</v>
      </c>
      <c r="T24" s="47"/>
      <c r="U24" s="47"/>
      <c r="V24" s="47"/>
      <c r="W24" s="47"/>
      <c r="X24" s="95"/>
      <c r="Y24" s="47"/>
      <c r="Z24" s="103"/>
      <c r="AA24" s="95" t="s">
        <v>64</v>
      </c>
      <c r="AB24" s="47" t="s">
        <v>39</v>
      </c>
      <c r="AC24" s="51" t="s">
        <v>140</v>
      </c>
      <c r="AD24" s="51">
        <v>60</v>
      </c>
      <c r="AE24" s="121" t="s">
        <v>422</v>
      </c>
      <c r="AF24"/>
      <c r="AH24" s="47" t="s">
        <v>135</v>
      </c>
      <c r="AI24" s="47">
        <v>64</v>
      </c>
      <c r="AJ24" s="47" t="s">
        <v>368</v>
      </c>
      <c r="AK24" s="48">
        <v>41</v>
      </c>
      <c r="AL24" s="45" t="s">
        <v>418</v>
      </c>
      <c r="AM24" s="66" t="s">
        <v>136</v>
      </c>
      <c r="AO24" s="59" t="s">
        <v>347</v>
      </c>
      <c r="AP24" s="60" t="s">
        <v>183</v>
      </c>
      <c r="AQ24" s="32">
        <v>54</v>
      </c>
      <c r="AR24" s="60" t="s">
        <v>447</v>
      </c>
      <c r="AS24" s="32">
        <v>6</v>
      </c>
    </row>
    <row r="25" spans="6:46">
      <c r="F25" s="123"/>
      <c r="G25" s="46"/>
      <c r="H25" s="46"/>
      <c r="I25" s="104"/>
      <c r="J25" s="96"/>
      <c r="K25" s="46"/>
      <c r="L25" s="104"/>
      <c r="M25" s="96" t="s">
        <v>64</v>
      </c>
      <c r="N25" s="46" t="s">
        <v>39</v>
      </c>
      <c r="O25" s="64" t="s">
        <v>146</v>
      </c>
      <c r="P25" s="64">
        <v>55</v>
      </c>
      <c r="Q25" s="64" t="s">
        <v>427</v>
      </c>
      <c r="R25" s="150">
        <v>16</v>
      </c>
      <c r="S25" s="123">
        <v>16</v>
      </c>
      <c r="T25" s="46"/>
      <c r="U25" s="46"/>
      <c r="V25" s="46"/>
      <c r="W25" s="46"/>
      <c r="X25" s="96"/>
      <c r="Y25" s="46"/>
      <c r="Z25" s="104"/>
      <c r="AA25" s="96" t="s">
        <v>64</v>
      </c>
      <c r="AB25" s="46" t="s">
        <v>39</v>
      </c>
      <c r="AC25" s="51" t="s">
        <v>149</v>
      </c>
      <c r="AD25" s="51">
        <v>52</v>
      </c>
      <c r="AE25" s="121" t="s">
        <v>430</v>
      </c>
      <c r="AF25"/>
      <c r="AH25" s="64" t="s">
        <v>137</v>
      </c>
      <c r="AI25" s="65">
        <v>63</v>
      </c>
      <c r="AJ25" s="65" t="s">
        <v>375</v>
      </c>
      <c r="AK25" s="47">
        <v>40</v>
      </c>
      <c r="AL25" s="45" t="s">
        <v>419</v>
      </c>
    </row>
    <row r="26" spans="6:46">
      <c r="F26" s="123"/>
      <c r="G26" s="46"/>
      <c r="H26" s="46"/>
      <c r="I26" s="104"/>
      <c r="J26" s="96"/>
      <c r="K26" s="46"/>
      <c r="L26" s="104"/>
      <c r="M26" s="96" t="s">
        <v>64</v>
      </c>
      <c r="N26" s="46" t="s">
        <v>39</v>
      </c>
      <c r="O26" s="64" t="s">
        <v>146</v>
      </c>
      <c r="P26" s="64">
        <v>55</v>
      </c>
      <c r="Q26" s="64" t="s">
        <v>427</v>
      </c>
      <c r="R26" s="150">
        <v>15</v>
      </c>
      <c r="S26" s="123">
        <v>15</v>
      </c>
      <c r="T26" s="46"/>
      <c r="U26" s="46"/>
      <c r="V26" s="46"/>
      <c r="W26" s="46"/>
      <c r="X26" s="96"/>
      <c r="Y26" s="46"/>
      <c r="Z26" s="104"/>
      <c r="AA26" s="96" t="s">
        <v>64</v>
      </c>
      <c r="AB26" s="46" t="s">
        <v>39</v>
      </c>
      <c r="AC26" s="51" t="s">
        <v>149</v>
      </c>
      <c r="AD26" s="51">
        <v>52</v>
      </c>
      <c r="AE26" s="121" t="s">
        <v>430</v>
      </c>
      <c r="AF26"/>
      <c r="AH26" s="62" t="s">
        <v>138</v>
      </c>
      <c r="AI26" s="62">
        <v>62</v>
      </c>
      <c r="AJ26" s="62" t="s">
        <v>374</v>
      </c>
      <c r="AK26" s="47">
        <v>39</v>
      </c>
      <c r="AL26" s="45" t="s">
        <v>420</v>
      </c>
    </row>
    <row r="27" spans="6:46">
      <c r="F27" s="123"/>
      <c r="G27" s="46"/>
      <c r="H27" s="46"/>
      <c r="I27" s="104"/>
      <c r="J27" s="96"/>
      <c r="K27" s="46"/>
      <c r="L27" s="104"/>
      <c r="M27" s="96" t="s">
        <v>64</v>
      </c>
      <c r="N27" s="46" t="s">
        <v>39</v>
      </c>
      <c r="O27" s="64" t="s">
        <v>146</v>
      </c>
      <c r="P27" s="64">
        <v>55</v>
      </c>
      <c r="Q27" s="64" t="s">
        <v>427</v>
      </c>
      <c r="R27" s="150">
        <v>14</v>
      </c>
      <c r="S27" s="123">
        <v>14</v>
      </c>
      <c r="T27" s="46"/>
      <c r="U27" s="46"/>
      <c r="V27" s="46"/>
      <c r="W27" s="46"/>
      <c r="X27" s="96"/>
      <c r="Y27" s="46"/>
      <c r="Z27" s="104"/>
      <c r="AA27" s="96" t="s">
        <v>64</v>
      </c>
      <c r="AB27" s="46" t="s">
        <v>39</v>
      </c>
      <c r="AC27" s="51" t="s">
        <v>149</v>
      </c>
      <c r="AD27" s="51">
        <v>52</v>
      </c>
      <c r="AE27" s="121" t="s">
        <v>430</v>
      </c>
      <c r="AF27"/>
      <c r="AH27" s="61" t="s">
        <v>139</v>
      </c>
      <c r="AI27" s="61">
        <v>61</v>
      </c>
      <c r="AJ27" s="61" t="s">
        <v>373</v>
      </c>
      <c r="AK27" s="47">
        <v>38</v>
      </c>
      <c r="AL27" s="45" t="s">
        <v>421</v>
      </c>
    </row>
    <row r="28" spans="6:46">
      <c r="F28" s="123"/>
      <c r="G28" s="46"/>
      <c r="H28" s="46"/>
      <c r="I28" s="104"/>
      <c r="J28" s="96"/>
      <c r="K28" s="46"/>
      <c r="L28" s="104"/>
      <c r="M28" s="96" t="s">
        <v>64</v>
      </c>
      <c r="N28" s="46" t="s">
        <v>39</v>
      </c>
      <c r="O28" s="64" t="s">
        <v>146</v>
      </c>
      <c r="P28" s="64">
        <v>55</v>
      </c>
      <c r="Q28" s="64" t="s">
        <v>427</v>
      </c>
      <c r="R28" s="150">
        <v>13</v>
      </c>
      <c r="S28" s="123">
        <v>13</v>
      </c>
      <c r="T28" s="46"/>
      <c r="U28" s="46"/>
      <c r="V28" s="46"/>
      <c r="W28" s="46"/>
      <c r="X28" s="96"/>
      <c r="Y28" s="46"/>
      <c r="Z28" s="104"/>
      <c r="AA28" s="96" t="s">
        <v>64</v>
      </c>
      <c r="AB28" s="46" t="s">
        <v>39</v>
      </c>
      <c r="AC28" s="51" t="s">
        <v>149</v>
      </c>
      <c r="AD28" s="51">
        <v>52</v>
      </c>
      <c r="AE28" s="121" t="s">
        <v>430</v>
      </c>
      <c r="AF28"/>
      <c r="AH28" s="51" t="s">
        <v>140</v>
      </c>
      <c r="AI28" s="51">
        <v>60</v>
      </c>
      <c r="AJ28" s="51" t="s">
        <v>372</v>
      </c>
      <c r="AK28" s="47">
        <v>37</v>
      </c>
      <c r="AL28" s="45" t="s">
        <v>422</v>
      </c>
    </row>
    <row r="29" spans="6:46">
      <c r="F29" s="124"/>
      <c r="G29" s="98"/>
      <c r="H29" s="98"/>
      <c r="I29" s="105"/>
      <c r="J29" s="97"/>
      <c r="K29" s="98"/>
      <c r="L29" s="105"/>
      <c r="M29" s="97" t="s">
        <v>64</v>
      </c>
      <c r="N29" s="98" t="s">
        <v>39</v>
      </c>
      <c r="O29" s="64" t="s">
        <v>41</v>
      </c>
      <c r="P29" s="64">
        <v>47</v>
      </c>
      <c r="Q29" s="64" t="s">
        <v>435</v>
      </c>
      <c r="R29" s="151">
        <v>12</v>
      </c>
      <c r="S29" s="124">
        <v>12</v>
      </c>
      <c r="T29" s="98"/>
      <c r="U29" s="98"/>
      <c r="V29" s="98"/>
      <c r="W29" s="98"/>
      <c r="X29" s="97"/>
      <c r="Y29" s="98"/>
      <c r="Z29" s="105"/>
      <c r="AA29" s="97" t="s">
        <v>64</v>
      </c>
      <c r="AB29" s="98" t="s">
        <v>39</v>
      </c>
      <c r="AC29" s="51" t="s">
        <v>44</v>
      </c>
      <c r="AD29" s="51">
        <v>44</v>
      </c>
      <c r="AE29" s="121" t="s">
        <v>438</v>
      </c>
      <c r="AF29"/>
      <c r="AH29" s="47" t="s">
        <v>141</v>
      </c>
      <c r="AI29" s="47">
        <v>59</v>
      </c>
      <c r="AJ29" s="47" t="s">
        <v>367</v>
      </c>
      <c r="AK29" s="47">
        <v>36</v>
      </c>
      <c r="AL29" s="45" t="s">
        <v>423</v>
      </c>
    </row>
    <row r="30" spans="6:46">
      <c r="F30" s="124"/>
      <c r="G30" s="98"/>
      <c r="H30" s="98"/>
      <c r="I30" s="105"/>
      <c r="J30" s="97"/>
      <c r="K30" s="98"/>
      <c r="L30" s="105"/>
      <c r="M30" s="97" t="s">
        <v>64</v>
      </c>
      <c r="N30" s="98" t="s">
        <v>39</v>
      </c>
      <c r="O30" s="64" t="s">
        <v>41</v>
      </c>
      <c r="P30" s="64">
        <v>47</v>
      </c>
      <c r="Q30" s="64" t="s">
        <v>435</v>
      </c>
      <c r="R30" s="151">
        <v>11</v>
      </c>
      <c r="S30" s="124">
        <v>11</v>
      </c>
      <c r="T30" s="98"/>
      <c r="U30" s="98"/>
      <c r="V30" s="98"/>
      <c r="W30" s="98"/>
      <c r="X30" s="97"/>
      <c r="Y30" s="98"/>
      <c r="Z30" s="105"/>
      <c r="AA30" s="97" t="s">
        <v>64</v>
      </c>
      <c r="AB30" s="98" t="s">
        <v>39</v>
      </c>
      <c r="AC30" s="51" t="s">
        <v>44</v>
      </c>
      <c r="AD30" s="51">
        <v>44</v>
      </c>
      <c r="AE30" s="121" t="s">
        <v>438</v>
      </c>
      <c r="AF30"/>
      <c r="AH30" s="47" t="s">
        <v>142</v>
      </c>
      <c r="AI30" s="47">
        <v>58</v>
      </c>
      <c r="AJ30" s="47" t="s">
        <v>366</v>
      </c>
      <c r="AK30" s="47">
        <v>35</v>
      </c>
      <c r="AL30" s="45" t="s">
        <v>424</v>
      </c>
    </row>
    <row r="31" spans="6:46">
      <c r="F31" s="124"/>
      <c r="G31" s="98"/>
      <c r="H31" s="98"/>
      <c r="I31" s="105"/>
      <c r="J31" s="97"/>
      <c r="K31" s="98"/>
      <c r="L31" s="105"/>
      <c r="M31" s="97" t="s">
        <v>64</v>
      </c>
      <c r="N31" s="98" t="s">
        <v>39</v>
      </c>
      <c r="O31" s="64" t="s">
        <v>41</v>
      </c>
      <c r="P31" s="64">
        <v>47</v>
      </c>
      <c r="Q31" s="64" t="s">
        <v>435</v>
      </c>
      <c r="R31" s="151">
        <v>10</v>
      </c>
      <c r="S31" s="124">
        <v>10</v>
      </c>
      <c r="T31" s="98"/>
      <c r="U31" s="98"/>
      <c r="V31" s="98"/>
      <c r="W31" s="98"/>
      <c r="X31" s="97"/>
      <c r="Y31" s="98"/>
      <c r="Z31" s="105"/>
      <c r="AA31" s="97" t="s">
        <v>64</v>
      </c>
      <c r="AB31" s="98" t="s">
        <v>39</v>
      </c>
      <c r="AC31" s="51" t="s">
        <v>44</v>
      </c>
      <c r="AD31" s="51">
        <v>44</v>
      </c>
      <c r="AE31" s="121" t="s">
        <v>438</v>
      </c>
      <c r="AF31"/>
      <c r="AG31"/>
      <c r="AH31" s="47" t="s">
        <v>143</v>
      </c>
      <c r="AI31" s="47">
        <v>57</v>
      </c>
      <c r="AJ31" s="47" t="s">
        <v>376</v>
      </c>
      <c r="AK31" s="47">
        <v>34</v>
      </c>
      <c r="AL31" s="45" t="s">
        <v>425</v>
      </c>
      <c r="AT31" t="s">
        <v>333</v>
      </c>
    </row>
    <row r="32" spans="6:46">
      <c r="F32" s="124"/>
      <c r="G32" s="98"/>
      <c r="H32" s="98"/>
      <c r="I32" s="105"/>
      <c r="J32" s="97"/>
      <c r="K32" s="98"/>
      <c r="L32" s="105"/>
      <c r="M32" s="97" t="s">
        <v>64</v>
      </c>
      <c r="N32" s="98" t="s">
        <v>39</v>
      </c>
      <c r="O32" s="64" t="s">
        <v>41</v>
      </c>
      <c r="P32" s="64">
        <v>47</v>
      </c>
      <c r="Q32" s="64" t="s">
        <v>435</v>
      </c>
      <c r="R32" s="151">
        <v>9</v>
      </c>
      <c r="S32" s="124">
        <v>9</v>
      </c>
      <c r="T32" s="98"/>
      <c r="U32" s="98"/>
      <c r="V32" s="98"/>
      <c r="W32" s="98"/>
      <c r="X32" s="97"/>
      <c r="Y32" s="98"/>
      <c r="Z32" s="105"/>
      <c r="AA32" s="97" t="s">
        <v>64</v>
      </c>
      <c r="AB32" s="98" t="s">
        <v>39</v>
      </c>
      <c r="AC32" s="51" t="s">
        <v>44</v>
      </c>
      <c r="AD32" s="51">
        <v>44</v>
      </c>
      <c r="AE32" s="121" t="s">
        <v>438</v>
      </c>
      <c r="AF32"/>
      <c r="AG32"/>
      <c r="AH32" s="47" t="s">
        <v>144</v>
      </c>
      <c r="AI32" s="47">
        <v>56</v>
      </c>
      <c r="AJ32" s="47" t="s">
        <v>365</v>
      </c>
      <c r="AK32" s="47">
        <v>33</v>
      </c>
      <c r="AL32" s="45" t="s">
        <v>426</v>
      </c>
      <c r="AM32" s="32" t="s">
        <v>145</v>
      </c>
      <c r="AO32" s="57" t="s">
        <v>347</v>
      </c>
      <c r="AP32" s="58" t="s">
        <v>182</v>
      </c>
      <c r="AQ32" s="32">
        <v>53</v>
      </c>
      <c r="AR32" s="58" t="s">
        <v>446</v>
      </c>
      <c r="AS32" s="32">
        <v>5</v>
      </c>
    </row>
    <row r="33" spans="6:70">
      <c r="F33" s="125"/>
      <c r="G33" s="100"/>
      <c r="H33" s="100"/>
      <c r="I33" s="106"/>
      <c r="J33" s="99"/>
      <c r="K33" s="100"/>
      <c r="L33" s="106"/>
      <c r="M33" s="99" t="s">
        <v>64</v>
      </c>
      <c r="N33" s="100" t="s">
        <v>39</v>
      </c>
      <c r="O33" s="64" t="s">
        <v>49</v>
      </c>
      <c r="P33" s="64">
        <v>39</v>
      </c>
      <c r="Q33" s="64" t="s">
        <v>405</v>
      </c>
      <c r="R33" s="152">
        <v>8</v>
      </c>
      <c r="S33" s="125">
        <v>8</v>
      </c>
      <c r="T33" s="100"/>
      <c r="U33" s="100"/>
      <c r="V33" s="100"/>
      <c r="W33" s="100"/>
      <c r="X33" s="99"/>
      <c r="Y33" s="100"/>
      <c r="Z33" s="106"/>
      <c r="AA33" s="99" t="s">
        <v>64</v>
      </c>
      <c r="AB33" s="100" t="s">
        <v>39</v>
      </c>
      <c r="AC33" s="51" t="s">
        <v>52</v>
      </c>
      <c r="AD33" s="51">
        <v>36</v>
      </c>
      <c r="AE33" s="121" t="s">
        <v>408</v>
      </c>
      <c r="AF33"/>
      <c r="AG33"/>
      <c r="AH33" s="64" t="s">
        <v>146</v>
      </c>
      <c r="AI33" s="65">
        <v>55</v>
      </c>
      <c r="AJ33" s="65" t="s">
        <v>375</v>
      </c>
      <c r="AK33" s="46">
        <v>32</v>
      </c>
      <c r="AL33" s="45" t="s">
        <v>427</v>
      </c>
    </row>
    <row r="34" spans="6:70">
      <c r="F34" s="125"/>
      <c r="G34" s="100"/>
      <c r="H34" s="100"/>
      <c r="I34" s="106"/>
      <c r="J34" s="99"/>
      <c r="K34" s="100"/>
      <c r="L34" s="106"/>
      <c r="M34" s="99" t="s">
        <v>64</v>
      </c>
      <c r="N34" s="100" t="s">
        <v>39</v>
      </c>
      <c r="O34" s="64" t="s">
        <v>49</v>
      </c>
      <c r="P34" s="64">
        <v>39</v>
      </c>
      <c r="Q34" s="64" t="s">
        <v>405</v>
      </c>
      <c r="R34" s="152">
        <v>7</v>
      </c>
      <c r="S34" s="125">
        <v>7</v>
      </c>
      <c r="T34" s="100"/>
      <c r="U34" s="100"/>
      <c r="V34" s="100"/>
      <c r="W34" s="100"/>
      <c r="X34" s="99"/>
      <c r="Y34" s="100"/>
      <c r="Z34" s="106"/>
      <c r="AA34" s="99" t="s">
        <v>64</v>
      </c>
      <c r="AB34" s="100" t="s">
        <v>39</v>
      </c>
      <c r="AC34" s="51" t="s">
        <v>52</v>
      </c>
      <c r="AD34" s="51">
        <v>36</v>
      </c>
      <c r="AE34" s="121" t="s">
        <v>408</v>
      </c>
      <c r="AF34"/>
      <c r="AG34"/>
      <c r="AH34" s="62" t="s">
        <v>147</v>
      </c>
      <c r="AI34" s="62">
        <v>54</v>
      </c>
      <c r="AJ34" s="62" t="s">
        <v>374</v>
      </c>
      <c r="AK34" s="46">
        <v>31</v>
      </c>
      <c r="AL34" s="45" t="s">
        <v>428</v>
      </c>
    </row>
    <row r="35" spans="6:70">
      <c r="F35" s="125"/>
      <c r="G35" s="100"/>
      <c r="H35" s="100"/>
      <c r="I35" s="106"/>
      <c r="J35" s="99"/>
      <c r="K35" s="100"/>
      <c r="L35" s="106"/>
      <c r="M35" s="99" t="s">
        <v>64</v>
      </c>
      <c r="N35" s="100" t="s">
        <v>39</v>
      </c>
      <c r="O35" s="64" t="s">
        <v>49</v>
      </c>
      <c r="P35" s="64">
        <v>39</v>
      </c>
      <c r="Q35" s="64" t="s">
        <v>405</v>
      </c>
      <c r="R35" s="152">
        <v>6</v>
      </c>
      <c r="S35" s="125">
        <v>6</v>
      </c>
      <c r="T35" s="100"/>
      <c r="U35" s="100"/>
      <c r="V35" s="100"/>
      <c r="W35" s="100"/>
      <c r="X35" s="99"/>
      <c r="Y35" s="100"/>
      <c r="Z35" s="106"/>
      <c r="AA35" s="99" t="s">
        <v>64</v>
      </c>
      <c r="AB35" s="100" t="s">
        <v>39</v>
      </c>
      <c r="AC35" s="51" t="s">
        <v>52</v>
      </c>
      <c r="AD35" s="51">
        <v>36</v>
      </c>
      <c r="AE35" s="121" t="s">
        <v>408</v>
      </c>
      <c r="AF35"/>
      <c r="AG35"/>
      <c r="AH35" s="61" t="s">
        <v>148</v>
      </c>
      <c r="AI35" s="61">
        <v>53</v>
      </c>
      <c r="AJ35" s="61" t="s">
        <v>373</v>
      </c>
      <c r="AK35" s="46">
        <v>30</v>
      </c>
      <c r="AL35" s="45" t="s">
        <v>429</v>
      </c>
    </row>
    <row r="36" spans="6:70">
      <c r="F36" s="125"/>
      <c r="G36" s="100"/>
      <c r="H36" s="100"/>
      <c r="I36" s="106"/>
      <c r="J36" s="99"/>
      <c r="K36" s="100"/>
      <c r="L36" s="106"/>
      <c r="M36" s="99" t="s">
        <v>64</v>
      </c>
      <c r="N36" s="100" t="s">
        <v>39</v>
      </c>
      <c r="O36" s="64" t="s">
        <v>49</v>
      </c>
      <c r="P36" s="64">
        <v>39</v>
      </c>
      <c r="Q36" s="64" t="s">
        <v>405</v>
      </c>
      <c r="R36" s="152">
        <v>5</v>
      </c>
      <c r="S36" s="125">
        <v>5</v>
      </c>
      <c r="T36" s="100"/>
      <c r="U36" s="100"/>
      <c r="V36" s="100"/>
      <c r="W36" s="100"/>
      <c r="X36" s="99"/>
      <c r="Y36" s="100"/>
      <c r="Z36" s="106"/>
      <c r="AA36" s="99" t="s">
        <v>64</v>
      </c>
      <c r="AB36" s="100" t="s">
        <v>39</v>
      </c>
      <c r="AC36" s="51" t="s">
        <v>52</v>
      </c>
      <c r="AD36" s="51">
        <v>36</v>
      </c>
      <c r="AE36" s="121" t="s">
        <v>408</v>
      </c>
      <c r="AF36"/>
      <c r="AG36"/>
      <c r="AH36" s="51" t="s">
        <v>149</v>
      </c>
      <c r="AI36" s="51">
        <v>52</v>
      </c>
      <c r="AJ36" s="51" t="s">
        <v>372</v>
      </c>
      <c r="AK36" s="46">
        <v>29</v>
      </c>
      <c r="AL36" s="45" t="s">
        <v>430</v>
      </c>
    </row>
    <row r="37" spans="6:70">
      <c r="F37" s="126"/>
      <c r="G37" s="45"/>
      <c r="H37" s="45"/>
      <c r="I37" s="107"/>
      <c r="J37" s="101"/>
      <c r="K37" s="45"/>
      <c r="L37" s="107"/>
      <c r="M37" s="101" t="s">
        <v>64</v>
      </c>
      <c r="N37" s="45" t="s">
        <v>39</v>
      </c>
      <c r="O37" s="64" t="s">
        <v>57</v>
      </c>
      <c r="P37" s="64">
        <v>31</v>
      </c>
      <c r="Q37" s="64" t="s">
        <v>396</v>
      </c>
      <c r="R37" s="153">
        <v>4</v>
      </c>
      <c r="S37" s="126">
        <v>4</v>
      </c>
      <c r="T37" s="45"/>
      <c r="U37" s="45"/>
      <c r="V37" s="45"/>
      <c r="W37" s="45"/>
      <c r="X37" s="101"/>
      <c r="Y37" s="45"/>
      <c r="Z37" s="107"/>
      <c r="AA37" s="101" t="s">
        <v>64</v>
      </c>
      <c r="AB37" s="45" t="s">
        <v>39</v>
      </c>
      <c r="AC37" s="51" t="s">
        <v>60</v>
      </c>
      <c r="AD37" s="51">
        <v>28</v>
      </c>
      <c r="AE37" s="121" t="s">
        <v>399</v>
      </c>
      <c r="AF37"/>
      <c r="AG37"/>
      <c r="AH37" s="47" t="s">
        <v>69</v>
      </c>
      <c r="AI37" s="47">
        <v>51</v>
      </c>
      <c r="AJ37" s="47" t="s">
        <v>364</v>
      </c>
      <c r="AK37" s="46">
        <v>28</v>
      </c>
      <c r="AL37" s="45" t="s">
        <v>431</v>
      </c>
    </row>
    <row r="38" spans="6:70">
      <c r="F38" s="126"/>
      <c r="G38" s="45"/>
      <c r="H38" s="45"/>
      <c r="I38" s="107"/>
      <c r="J38" s="101"/>
      <c r="K38" s="45"/>
      <c r="L38" s="107"/>
      <c r="M38" s="101" t="s">
        <v>64</v>
      </c>
      <c r="N38" s="45" t="s">
        <v>39</v>
      </c>
      <c r="O38" s="64" t="s">
        <v>57</v>
      </c>
      <c r="P38" s="64">
        <v>31</v>
      </c>
      <c r="Q38" s="64" t="s">
        <v>396</v>
      </c>
      <c r="R38" s="153">
        <v>3</v>
      </c>
      <c r="S38" s="126">
        <v>3</v>
      </c>
      <c r="T38" s="45"/>
      <c r="U38" s="45"/>
      <c r="V38" s="45"/>
      <c r="W38" s="45"/>
      <c r="X38" s="101"/>
      <c r="Y38" s="45"/>
      <c r="Z38" s="107"/>
      <c r="AA38" s="101" t="s">
        <v>64</v>
      </c>
      <c r="AB38" s="45" t="s">
        <v>39</v>
      </c>
      <c r="AC38" s="51" t="s">
        <v>60</v>
      </c>
      <c r="AD38" s="51">
        <v>28</v>
      </c>
      <c r="AE38" s="121" t="s">
        <v>399</v>
      </c>
      <c r="AF38"/>
      <c r="AG38"/>
      <c r="AH38" s="47" t="s">
        <v>68</v>
      </c>
      <c r="AI38" s="47">
        <v>50</v>
      </c>
      <c r="AJ38" s="47" t="s">
        <v>363</v>
      </c>
      <c r="AK38" s="46">
        <v>27</v>
      </c>
      <c r="AL38" s="45" t="s">
        <v>432</v>
      </c>
    </row>
    <row r="39" spans="6:70" ht="21" thickBot="1">
      <c r="F39" s="126"/>
      <c r="G39" s="45"/>
      <c r="H39" s="45"/>
      <c r="I39" s="159"/>
      <c r="J39" s="101"/>
      <c r="K39" s="45"/>
      <c r="L39" s="107"/>
      <c r="M39" s="101" t="s">
        <v>64</v>
      </c>
      <c r="N39" s="45" t="s">
        <v>39</v>
      </c>
      <c r="O39" s="64" t="s">
        <v>57</v>
      </c>
      <c r="P39" s="64">
        <v>31</v>
      </c>
      <c r="Q39" s="160" t="s">
        <v>396</v>
      </c>
      <c r="R39" s="153">
        <v>2</v>
      </c>
      <c r="S39" s="126">
        <v>2</v>
      </c>
      <c r="T39" s="45"/>
      <c r="U39" s="45"/>
      <c r="V39" s="45"/>
      <c r="W39" s="157"/>
      <c r="X39" s="101"/>
      <c r="Y39" s="45"/>
      <c r="Z39" s="107"/>
      <c r="AA39" s="101" t="s">
        <v>64</v>
      </c>
      <c r="AB39" s="45" t="s">
        <v>39</v>
      </c>
      <c r="AC39" s="51" t="s">
        <v>60</v>
      </c>
      <c r="AD39" s="51">
        <v>28</v>
      </c>
      <c r="AE39" s="158" t="s">
        <v>399</v>
      </c>
      <c r="AF39"/>
      <c r="AG39"/>
      <c r="AH39" s="47" t="s">
        <v>67</v>
      </c>
      <c r="AI39" s="47">
        <v>49</v>
      </c>
      <c r="AJ39" s="47" t="s">
        <v>362</v>
      </c>
      <c r="AK39" s="46">
        <v>26</v>
      </c>
      <c r="AL39" s="45" t="s">
        <v>433</v>
      </c>
    </row>
    <row r="40" spans="6:70" ht="22" thickTop="1" thickBot="1">
      <c r="F40" s="127"/>
      <c r="G40" s="110"/>
      <c r="H40" s="110"/>
      <c r="I40" s="111"/>
      <c r="J40" s="109"/>
      <c r="K40" s="110"/>
      <c r="L40" s="111"/>
      <c r="M40" s="109"/>
      <c r="N40" s="110"/>
      <c r="O40" s="112"/>
      <c r="P40" s="112"/>
      <c r="Q40" s="112"/>
      <c r="R40" s="129"/>
      <c r="S40" s="156">
        <v>1</v>
      </c>
      <c r="T40" s="110"/>
      <c r="U40" s="110"/>
      <c r="V40" s="110"/>
      <c r="W40" s="110"/>
      <c r="X40" s="109"/>
      <c r="Y40" s="110"/>
      <c r="Z40" s="111"/>
      <c r="AA40" s="109" t="s">
        <v>64</v>
      </c>
      <c r="AB40" s="110" t="s">
        <v>39</v>
      </c>
      <c r="AC40" s="113" t="s">
        <v>60</v>
      </c>
      <c r="AD40" s="113">
        <v>28</v>
      </c>
      <c r="AE40" s="128" t="s">
        <v>399</v>
      </c>
      <c r="AF40"/>
      <c r="AG40"/>
      <c r="AH40" s="47" t="s">
        <v>65</v>
      </c>
      <c r="AI40" s="47">
        <v>48</v>
      </c>
      <c r="AJ40" s="47" t="s">
        <v>361</v>
      </c>
      <c r="AK40" s="46">
        <v>25</v>
      </c>
      <c r="AL40" s="45" t="s">
        <v>434</v>
      </c>
      <c r="AM40" s="32" t="s">
        <v>66</v>
      </c>
      <c r="AO40" s="55" t="s">
        <v>347</v>
      </c>
      <c r="AP40" s="56" t="s">
        <v>181</v>
      </c>
      <c r="AQ40" s="32">
        <v>52</v>
      </c>
      <c r="AR40" s="56" t="s">
        <v>445</v>
      </c>
      <c r="AS40" s="32">
        <v>4</v>
      </c>
    </row>
    <row r="41" spans="6:70" ht="22" thickTop="1" thickBot="1">
      <c r="F41" s="129"/>
      <c r="G41" s="130"/>
      <c r="H41" s="130"/>
      <c r="I41" s="131"/>
      <c r="J41" s="132"/>
      <c r="K41" s="130"/>
      <c r="L41" s="131"/>
      <c r="M41" s="132"/>
      <c r="N41" s="130"/>
      <c r="O41" s="142"/>
      <c r="P41" s="142"/>
      <c r="Q41" s="142"/>
      <c r="R41" s="127"/>
      <c r="S41" s="154"/>
      <c r="T41" s="130"/>
      <c r="U41" s="130"/>
      <c r="V41" s="130"/>
      <c r="W41" s="131"/>
      <c r="X41" s="132"/>
      <c r="Y41" s="130"/>
      <c r="Z41" s="131"/>
      <c r="AA41" s="132"/>
      <c r="AB41" s="130"/>
      <c r="AC41" s="133"/>
      <c r="AD41" s="133"/>
      <c r="AE41" s="134"/>
      <c r="AF41"/>
      <c r="AG41"/>
      <c r="AH41" s="64" t="s">
        <v>41</v>
      </c>
      <c r="AI41" s="65">
        <v>47</v>
      </c>
      <c r="AJ41" s="65" t="s">
        <v>375</v>
      </c>
      <c r="AK41" s="67">
        <v>24</v>
      </c>
      <c r="AL41" s="45" t="s">
        <v>435</v>
      </c>
      <c r="AU41" s="79">
        <f>$AI21</f>
        <v>67</v>
      </c>
      <c r="AV41" s="80">
        <f t="shared" ref="AV41:AV43" si="0">$AI$20</f>
        <v>68</v>
      </c>
      <c r="AW41" s="80">
        <f t="shared" ref="AW41:AW64" si="1">V17</f>
        <v>0</v>
      </c>
      <c r="AX41" s="80">
        <f t="shared" ref="AX41:AX64" si="2">AD17</f>
        <v>68</v>
      </c>
      <c r="AY41" s="80" t="str">
        <f t="shared" ref="AY41:AZ64" si="3">IF(AU41=AW41, "◯", "❌")</f>
        <v>❌</v>
      </c>
      <c r="AZ41" s="81" t="str">
        <f t="shared" si="3"/>
        <v>◯</v>
      </c>
      <c r="BA41" s="79">
        <f>$AI21</f>
        <v>67</v>
      </c>
      <c r="BB41" s="80">
        <f t="shared" ref="BB41:BB43" si="4">$AI$19</f>
        <v>69</v>
      </c>
      <c r="BC41" s="80">
        <f>V64</f>
        <v>0</v>
      </c>
      <c r="BD41" s="80">
        <f>AD64</f>
        <v>69</v>
      </c>
      <c r="BE41" s="80" t="str">
        <f t="shared" ref="BE41:BF60" si="5">IF(BA41=BC41, "◯", "❌")</f>
        <v>❌</v>
      </c>
      <c r="BF41" s="81" t="str">
        <f t="shared" si="5"/>
        <v>◯</v>
      </c>
      <c r="BG41" s="79">
        <f>$AI21</f>
        <v>67</v>
      </c>
      <c r="BH41" s="80">
        <f>$AI$18</f>
        <v>70</v>
      </c>
      <c r="BI41" s="80">
        <f>H64</f>
        <v>0</v>
      </c>
      <c r="BJ41" s="80">
        <f>P64</f>
        <v>70</v>
      </c>
      <c r="BK41" s="80" t="str">
        <f t="shared" ref="BK41:BL60" si="6">IF(BG41=BI41, "◯", "❌")</f>
        <v>❌</v>
      </c>
      <c r="BL41" s="81" t="str">
        <f t="shared" si="6"/>
        <v>◯</v>
      </c>
      <c r="BM41" s="79">
        <f>$AI21</f>
        <v>67</v>
      </c>
      <c r="BN41" s="80">
        <f>$AI$17</f>
        <v>71</v>
      </c>
      <c r="BO41" s="80">
        <f t="shared" ref="BO41:BO64" si="7">H17</f>
        <v>0</v>
      </c>
      <c r="BP41" s="80">
        <f t="shared" ref="BP41:BP64" si="8">P17</f>
        <v>71</v>
      </c>
      <c r="BQ41" s="80" t="str">
        <f t="shared" ref="BQ41:BR64" si="9">IF(BM41=BO41, "◯", "❌")</f>
        <v>❌</v>
      </c>
      <c r="BR41" s="81" t="str">
        <f t="shared" si="9"/>
        <v>◯</v>
      </c>
    </row>
    <row r="42" spans="6:70" ht="21" thickTop="1">
      <c r="F42" s="126"/>
      <c r="G42" s="45"/>
      <c r="H42" s="45"/>
      <c r="I42" s="159"/>
      <c r="J42" s="101"/>
      <c r="K42" s="45"/>
      <c r="L42" s="107"/>
      <c r="M42" s="101" t="s">
        <v>64</v>
      </c>
      <c r="N42" s="45" t="s">
        <v>39</v>
      </c>
      <c r="O42" s="62" t="s">
        <v>58</v>
      </c>
      <c r="P42" s="62">
        <v>30</v>
      </c>
      <c r="Q42" s="161" t="s">
        <v>397</v>
      </c>
      <c r="R42" s="45">
        <v>2</v>
      </c>
      <c r="S42" s="126">
        <v>2</v>
      </c>
      <c r="T42" s="45"/>
      <c r="U42" s="45"/>
      <c r="V42" s="45"/>
      <c r="W42" s="159"/>
      <c r="X42" s="101"/>
      <c r="Y42" s="45"/>
      <c r="Z42" s="107"/>
      <c r="AA42" s="101" t="s">
        <v>64</v>
      </c>
      <c r="AB42" s="45" t="s">
        <v>39</v>
      </c>
      <c r="AC42" s="61" t="s">
        <v>59</v>
      </c>
      <c r="AD42" s="61">
        <v>29</v>
      </c>
      <c r="AE42" s="158" t="s">
        <v>398</v>
      </c>
      <c r="AF42"/>
      <c r="AG42"/>
      <c r="AH42" s="62" t="s">
        <v>42</v>
      </c>
      <c r="AI42" s="62">
        <v>46</v>
      </c>
      <c r="AJ42" s="62" t="s">
        <v>374</v>
      </c>
      <c r="AK42" s="33">
        <v>23</v>
      </c>
      <c r="AL42" s="45" t="s">
        <v>436</v>
      </c>
      <c r="AU42" s="82">
        <f>$AI22</f>
        <v>66</v>
      </c>
      <c r="AV42" s="32">
        <f t="shared" si="0"/>
        <v>68</v>
      </c>
      <c r="AW42" s="32">
        <f t="shared" si="1"/>
        <v>0</v>
      </c>
      <c r="AX42" s="32">
        <f t="shared" si="2"/>
        <v>68</v>
      </c>
      <c r="AY42" s="32" t="str">
        <f t="shared" si="3"/>
        <v>❌</v>
      </c>
      <c r="AZ42" s="83" t="str">
        <f t="shared" si="3"/>
        <v>◯</v>
      </c>
      <c r="BA42" s="82">
        <f>$AI22</f>
        <v>66</v>
      </c>
      <c r="BB42" s="32">
        <f t="shared" si="4"/>
        <v>69</v>
      </c>
      <c r="BC42" s="32">
        <f>V63</f>
        <v>0</v>
      </c>
      <c r="BD42" s="32">
        <f>AD63</f>
        <v>69</v>
      </c>
      <c r="BE42" s="32" t="str">
        <f t="shared" si="5"/>
        <v>❌</v>
      </c>
      <c r="BF42" s="83" t="str">
        <f t="shared" si="5"/>
        <v>◯</v>
      </c>
      <c r="BG42" s="82">
        <f>$AI22</f>
        <v>66</v>
      </c>
      <c r="BH42" s="32">
        <f>$AI$18</f>
        <v>70</v>
      </c>
      <c r="BI42" s="32">
        <f>H63</f>
        <v>0</v>
      </c>
      <c r="BJ42" s="32">
        <f>P63</f>
        <v>70</v>
      </c>
      <c r="BK42" s="32" t="str">
        <f t="shared" si="6"/>
        <v>❌</v>
      </c>
      <c r="BL42" s="83" t="str">
        <f t="shared" si="6"/>
        <v>◯</v>
      </c>
      <c r="BM42" s="82">
        <f>$AI22</f>
        <v>66</v>
      </c>
      <c r="BN42" s="32">
        <f>$AI$17</f>
        <v>71</v>
      </c>
      <c r="BO42" s="32">
        <f t="shared" si="7"/>
        <v>0</v>
      </c>
      <c r="BP42" s="32">
        <f t="shared" si="8"/>
        <v>71</v>
      </c>
      <c r="BQ42" s="32" t="str">
        <f t="shared" si="9"/>
        <v>❌</v>
      </c>
      <c r="BR42" s="83" t="str">
        <f t="shared" si="9"/>
        <v>◯</v>
      </c>
    </row>
    <row r="43" spans="6:70">
      <c r="F43" s="126"/>
      <c r="G43" s="45"/>
      <c r="H43" s="45"/>
      <c r="I43" s="107"/>
      <c r="J43" s="101"/>
      <c r="K43" s="45"/>
      <c r="L43" s="107"/>
      <c r="M43" s="101" t="s">
        <v>64</v>
      </c>
      <c r="N43" s="45" t="s">
        <v>39</v>
      </c>
      <c r="O43" s="62" t="s">
        <v>58</v>
      </c>
      <c r="P43" s="62">
        <v>30</v>
      </c>
      <c r="Q43" s="143" t="s">
        <v>397</v>
      </c>
      <c r="R43" s="45">
        <v>3</v>
      </c>
      <c r="S43" s="126">
        <v>3</v>
      </c>
      <c r="T43" s="45"/>
      <c r="U43" s="45"/>
      <c r="V43" s="45"/>
      <c r="W43" s="107"/>
      <c r="X43" s="101"/>
      <c r="Y43" s="45"/>
      <c r="Z43" s="107"/>
      <c r="AA43" s="101" t="s">
        <v>64</v>
      </c>
      <c r="AB43" s="45" t="s">
        <v>39</v>
      </c>
      <c r="AC43" s="61" t="s">
        <v>59</v>
      </c>
      <c r="AD43" s="61">
        <v>29</v>
      </c>
      <c r="AE43" s="135" t="s">
        <v>398</v>
      </c>
      <c r="AF43"/>
      <c r="AG43"/>
      <c r="AH43" s="61" t="s">
        <v>43</v>
      </c>
      <c r="AI43" s="61">
        <v>45</v>
      </c>
      <c r="AJ43" s="61" t="s">
        <v>373</v>
      </c>
      <c r="AK43" s="33">
        <v>22</v>
      </c>
      <c r="AL43" s="45" t="s">
        <v>437</v>
      </c>
      <c r="AU43" s="82">
        <f>$AI23</f>
        <v>65</v>
      </c>
      <c r="AV43" s="32">
        <f t="shared" si="0"/>
        <v>68</v>
      </c>
      <c r="AW43" s="32">
        <f t="shared" si="1"/>
        <v>0</v>
      </c>
      <c r="AX43" s="32">
        <f t="shared" si="2"/>
        <v>68</v>
      </c>
      <c r="AY43" s="32" t="str">
        <f t="shared" si="3"/>
        <v>❌</v>
      </c>
      <c r="AZ43" s="83" t="str">
        <f t="shared" si="3"/>
        <v>◯</v>
      </c>
      <c r="BA43" s="82">
        <f>$AI23</f>
        <v>65</v>
      </c>
      <c r="BB43" s="32">
        <f t="shared" si="4"/>
        <v>69</v>
      </c>
      <c r="BC43" s="32">
        <f>V62</f>
        <v>0</v>
      </c>
      <c r="BD43" s="32">
        <f>AD62</f>
        <v>69</v>
      </c>
      <c r="BE43" s="32" t="str">
        <f t="shared" si="5"/>
        <v>❌</v>
      </c>
      <c r="BF43" s="83" t="str">
        <f t="shared" si="5"/>
        <v>◯</v>
      </c>
      <c r="BG43" s="82">
        <f>$AI23</f>
        <v>65</v>
      </c>
      <c r="BH43" s="32">
        <f>$AI$18</f>
        <v>70</v>
      </c>
      <c r="BI43" s="32">
        <f>H62</f>
        <v>0</v>
      </c>
      <c r="BJ43" s="32">
        <f>P62</f>
        <v>70</v>
      </c>
      <c r="BK43" s="32" t="str">
        <f t="shared" si="6"/>
        <v>❌</v>
      </c>
      <c r="BL43" s="83" t="str">
        <f t="shared" si="6"/>
        <v>◯</v>
      </c>
      <c r="BM43" s="82">
        <f>$AI23</f>
        <v>65</v>
      </c>
      <c r="BN43" s="32">
        <f>$AI$17</f>
        <v>71</v>
      </c>
      <c r="BO43" s="32">
        <f t="shared" si="7"/>
        <v>0</v>
      </c>
      <c r="BP43" s="32">
        <f t="shared" si="8"/>
        <v>71</v>
      </c>
      <c r="BQ43" s="32" t="str">
        <f t="shared" si="9"/>
        <v>❌</v>
      </c>
      <c r="BR43" s="83" t="str">
        <f t="shared" si="9"/>
        <v>◯</v>
      </c>
    </row>
    <row r="44" spans="6:70">
      <c r="F44" s="126"/>
      <c r="G44" s="45"/>
      <c r="H44" s="45"/>
      <c r="I44" s="107"/>
      <c r="J44" s="101"/>
      <c r="K44" s="45"/>
      <c r="L44" s="107"/>
      <c r="M44" s="101" t="s">
        <v>64</v>
      </c>
      <c r="N44" s="45" t="s">
        <v>39</v>
      </c>
      <c r="O44" s="62" t="s">
        <v>58</v>
      </c>
      <c r="P44" s="62">
        <v>30</v>
      </c>
      <c r="Q44" s="143" t="s">
        <v>397</v>
      </c>
      <c r="R44" s="45">
        <v>4</v>
      </c>
      <c r="S44" s="126">
        <v>4</v>
      </c>
      <c r="T44" s="45"/>
      <c r="U44" s="45"/>
      <c r="V44" s="45"/>
      <c r="W44" s="107"/>
      <c r="X44" s="101"/>
      <c r="Y44" s="45"/>
      <c r="Z44" s="107"/>
      <c r="AA44" s="101" t="s">
        <v>64</v>
      </c>
      <c r="AB44" s="45" t="s">
        <v>39</v>
      </c>
      <c r="AC44" s="61" t="s">
        <v>59</v>
      </c>
      <c r="AD44" s="61">
        <v>29</v>
      </c>
      <c r="AE44" s="135" t="s">
        <v>398</v>
      </c>
      <c r="AF44"/>
      <c r="AH44" s="51" t="s">
        <v>44</v>
      </c>
      <c r="AI44" s="51">
        <v>44</v>
      </c>
      <c r="AJ44" s="51" t="s">
        <v>372</v>
      </c>
      <c r="AK44" s="33">
        <v>21</v>
      </c>
      <c r="AL44" s="45" t="s">
        <v>438</v>
      </c>
      <c r="AU44" s="84">
        <f>$AI24</f>
        <v>64</v>
      </c>
      <c r="AV44" s="78">
        <f>$AI$20</f>
        <v>68</v>
      </c>
      <c r="AW44" s="78">
        <f t="shared" si="1"/>
        <v>0</v>
      </c>
      <c r="AX44" s="78">
        <f t="shared" si="2"/>
        <v>68</v>
      </c>
      <c r="AY44" s="78" t="str">
        <f t="shared" si="3"/>
        <v>❌</v>
      </c>
      <c r="AZ44" s="85" t="str">
        <f t="shared" si="3"/>
        <v>◯</v>
      </c>
      <c r="BA44" s="84">
        <f>$AI24</f>
        <v>64</v>
      </c>
      <c r="BB44" s="78">
        <f>$AI$19</f>
        <v>69</v>
      </c>
      <c r="BC44" s="78">
        <f>V61</f>
        <v>0</v>
      </c>
      <c r="BD44" s="78">
        <f>AD61</f>
        <v>69</v>
      </c>
      <c r="BE44" s="78" t="str">
        <f t="shared" si="5"/>
        <v>❌</v>
      </c>
      <c r="BF44" s="85" t="str">
        <f t="shared" si="5"/>
        <v>◯</v>
      </c>
      <c r="BG44" s="84">
        <f>$AI24</f>
        <v>64</v>
      </c>
      <c r="BH44" s="78">
        <f>$AI$18</f>
        <v>70</v>
      </c>
      <c r="BI44" s="78">
        <f>H61</f>
        <v>0</v>
      </c>
      <c r="BJ44" s="78">
        <f>P61</f>
        <v>70</v>
      </c>
      <c r="BK44" s="78" t="str">
        <f t="shared" si="6"/>
        <v>❌</v>
      </c>
      <c r="BL44" s="85" t="str">
        <f t="shared" si="6"/>
        <v>◯</v>
      </c>
      <c r="BM44" s="84">
        <f>$AI24</f>
        <v>64</v>
      </c>
      <c r="BN44" s="78">
        <f>$AI$17</f>
        <v>71</v>
      </c>
      <c r="BO44" s="78">
        <f t="shared" si="7"/>
        <v>0</v>
      </c>
      <c r="BP44" s="78">
        <f t="shared" si="8"/>
        <v>71</v>
      </c>
      <c r="BQ44" s="78" t="str">
        <f t="shared" si="9"/>
        <v>❌</v>
      </c>
      <c r="BR44" s="85" t="str">
        <f t="shared" si="9"/>
        <v>◯</v>
      </c>
    </row>
    <row r="45" spans="6:70">
      <c r="F45" s="125"/>
      <c r="G45" s="100"/>
      <c r="H45" s="100"/>
      <c r="I45" s="106"/>
      <c r="J45" s="99"/>
      <c r="K45" s="100"/>
      <c r="L45" s="106"/>
      <c r="M45" s="99" t="s">
        <v>64</v>
      </c>
      <c r="N45" s="100" t="s">
        <v>39</v>
      </c>
      <c r="O45" s="62" t="s">
        <v>50</v>
      </c>
      <c r="P45" s="62">
        <v>38</v>
      </c>
      <c r="Q45" s="143" t="s">
        <v>406</v>
      </c>
      <c r="R45" s="100">
        <v>5</v>
      </c>
      <c r="S45" s="125">
        <v>5</v>
      </c>
      <c r="T45" s="100"/>
      <c r="U45" s="100"/>
      <c r="V45" s="100"/>
      <c r="W45" s="106"/>
      <c r="X45" s="99"/>
      <c r="Y45" s="100"/>
      <c r="Z45" s="106"/>
      <c r="AA45" s="99" t="s">
        <v>64</v>
      </c>
      <c r="AB45" s="100" t="s">
        <v>39</v>
      </c>
      <c r="AC45" s="61" t="s">
        <v>51</v>
      </c>
      <c r="AD45" s="61">
        <v>37</v>
      </c>
      <c r="AE45" s="135" t="s">
        <v>407</v>
      </c>
      <c r="AF45"/>
      <c r="AH45" s="47" t="s">
        <v>45</v>
      </c>
      <c r="AI45" s="47">
        <v>43</v>
      </c>
      <c r="AJ45" s="47" t="s">
        <v>360</v>
      </c>
      <c r="AK45" s="33">
        <v>20</v>
      </c>
      <c r="AL45" s="45" t="s">
        <v>439</v>
      </c>
      <c r="AU45" s="79">
        <f>$AI29</f>
        <v>59</v>
      </c>
      <c r="AV45" s="80">
        <f t="shared" ref="AV45:AV47" si="10">$AI$28</f>
        <v>60</v>
      </c>
      <c r="AW45" s="80">
        <f t="shared" si="1"/>
        <v>0</v>
      </c>
      <c r="AX45" s="80">
        <f t="shared" si="2"/>
        <v>60</v>
      </c>
      <c r="AY45" s="80" t="str">
        <f t="shared" si="3"/>
        <v>❌</v>
      </c>
      <c r="AZ45" s="81" t="str">
        <f t="shared" si="3"/>
        <v>◯</v>
      </c>
      <c r="BA45" s="79">
        <f>$AI29</f>
        <v>59</v>
      </c>
      <c r="BB45" s="80">
        <f t="shared" ref="BB45:BB47" si="11">$AI$27</f>
        <v>61</v>
      </c>
      <c r="BC45" s="80">
        <f>V60</f>
        <v>0</v>
      </c>
      <c r="BD45" s="80">
        <f>AD60</f>
        <v>61</v>
      </c>
      <c r="BE45" s="80" t="str">
        <f t="shared" si="5"/>
        <v>❌</v>
      </c>
      <c r="BF45" s="81" t="str">
        <f t="shared" si="5"/>
        <v>◯</v>
      </c>
      <c r="BG45" s="79">
        <f>$AI29</f>
        <v>59</v>
      </c>
      <c r="BH45" s="80">
        <f>$AI$26</f>
        <v>62</v>
      </c>
      <c r="BI45" s="80">
        <f>H60</f>
        <v>0</v>
      </c>
      <c r="BJ45" s="80">
        <f>P60</f>
        <v>62</v>
      </c>
      <c r="BK45" s="80" t="str">
        <f t="shared" si="6"/>
        <v>❌</v>
      </c>
      <c r="BL45" s="81" t="str">
        <f t="shared" si="6"/>
        <v>◯</v>
      </c>
      <c r="BM45" s="79">
        <f>$AI29</f>
        <v>59</v>
      </c>
      <c r="BN45" s="80">
        <f>$AI$25</f>
        <v>63</v>
      </c>
      <c r="BO45" s="80">
        <f t="shared" si="7"/>
        <v>0</v>
      </c>
      <c r="BP45" s="80">
        <f t="shared" si="8"/>
        <v>63</v>
      </c>
      <c r="BQ45" s="80" t="str">
        <f t="shared" si="9"/>
        <v>❌</v>
      </c>
      <c r="BR45" s="81" t="str">
        <f t="shared" si="9"/>
        <v>◯</v>
      </c>
    </row>
    <row r="46" spans="6:70">
      <c r="F46" s="125"/>
      <c r="G46" s="100"/>
      <c r="H46" s="100"/>
      <c r="I46" s="106"/>
      <c r="J46" s="99"/>
      <c r="K46" s="100"/>
      <c r="L46" s="106"/>
      <c r="M46" s="99" t="s">
        <v>64</v>
      </c>
      <c r="N46" s="100" t="s">
        <v>39</v>
      </c>
      <c r="O46" s="62" t="s">
        <v>50</v>
      </c>
      <c r="P46" s="62">
        <v>38</v>
      </c>
      <c r="Q46" s="143" t="s">
        <v>406</v>
      </c>
      <c r="R46" s="100">
        <v>6</v>
      </c>
      <c r="S46" s="125">
        <v>6</v>
      </c>
      <c r="T46" s="100"/>
      <c r="U46" s="100"/>
      <c r="V46" s="100"/>
      <c r="W46" s="106"/>
      <c r="X46" s="99"/>
      <c r="Y46" s="100"/>
      <c r="Z46" s="106"/>
      <c r="AA46" s="99" t="s">
        <v>64</v>
      </c>
      <c r="AB46" s="100" t="s">
        <v>39</v>
      </c>
      <c r="AC46" s="61" t="s">
        <v>51</v>
      </c>
      <c r="AD46" s="61">
        <v>37</v>
      </c>
      <c r="AE46" s="135" t="s">
        <v>407</v>
      </c>
      <c r="AF46"/>
      <c r="AH46" s="47" t="s">
        <v>46</v>
      </c>
      <c r="AI46" s="47">
        <v>42</v>
      </c>
      <c r="AJ46" s="47" t="s">
        <v>359</v>
      </c>
      <c r="AK46" s="33">
        <v>19</v>
      </c>
      <c r="AL46" s="45" t="s">
        <v>440</v>
      </c>
      <c r="AU46" s="82">
        <f>$AI30</f>
        <v>58</v>
      </c>
      <c r="AV46" s="32">
        <f t="shared" si="10"/>
        <v>60</v>
      </c>
      <c r="AW46" s="32">
        <f t="shared" si="1"/>
        <v>0</v>
      </c>
      <c r="AX46" s="32">
        <f t="shared" si="2"/>
        <v>60</v>
      </c>
      <c r="AY46" s="32" t="str">
        <f t="shared" si="3"/>
        <v>❌</v>
      </c>
      <c r="AZ46" s="83" t="str">
        <f t="shared" si="3"/>
        <v>◯</v>
      </c>
      <c r="BA46" s="82">
        <f>$AI30</f>
        <v>58</v>
      </c>
      <c r="BB46" s="32">
        <f t="shared" si="11"/>
        <v>61</v>
      </c>
      <c r="BC46" s="32">
        <f>V59</f>
        <v>0</v>
      </c>
      <c r="BD46" s="32">
        <f>AD59</f>
        <v>61</v>
      </c>
      <c r="BE46" s="32" t="str">
        <f t="shared" si="5"/>
        <v>❌</v>
      </c>
      <c r="BF46" s="83" t="str">
        <f t="shared" si="5"/>
        <v>◯</v>
      </c>
      <c r="BG46" s="82">
        <f>$AI30</f>
        <v>58</v>
      </c>
      <c r="BH46" s="32">
        <f>$AI$26</f>
        <v>62</v>
      </c>
      <c r="BI46" s="32">
        <f>H59</f>
        <v>0</v>
      </c>
      <c r="BJ46" s="32">
        <f>P59</f>
        <v>62</v>
      </c>
      <c r="BK46" s="32" t="str">
        <f t="shared" si="6"/>
        <v>❌</v>
      </c>
      <c r="BL46" s="83" t="str">
        <f t="shared" si="6"/>
        <v>◯</v>
      </c>
      <c r="BM46" s="82">
        <f>$AI30</f>
        <v>58</v>
      </c>
      <c r="BN46" s="32">
        <f>$AI$25</f>
        <v>63</v>
      </c>
      <c r="BO46" s="32">
        <f t="shared" si="7"/>
        <v>0</v>
      </c>
      <c r="BP46" s="32">
        <f t="shared" si="8"/>
        <v>63</v>
      </c>
      <c r="BQ46" s="32" t="str">
        <f t="shared" si="9"/>
        <v>❌</v>
      </c>
      <c r="BR46" s="83" t="str">
        <f t="shared" si="9"/>
        <v>◯</v>
      </c>
    </row>
    <row r="47" spans="6:70">
      <c r="F47" s="125"/>
      <c r="G47" s="100"/>
      <c r="H47" s="100"/>
      <c r="I47" s="106"/>
      <c r="J47" s="99"/>
      <c r="K47" s="100"/>
      <c r="L47" s="106"/>
      <c r="M47" s="99" t="s">
        <v>64</v>
      </c>
      <c r="N47" s="100" t="s">
        <v>39</v>
      </c>
      <c r="O47" s="62" t="s">
        <v>50</v>
      </c>
      <c r="P47" s="62">
        <v>38</v>
      </c>
      <c r="Q47" s="143" t="s">
        <v>406</v>
      </c>
      <c r="R47" s="100">
        <v>7</v>
      </c>
      <c r="S47" s="125">
        <v>7</v>
      </c>
      <c r="T47" s="100"/>
      <c r="U47" s="100"/>
      <c r="V47" s="100"/>
      <c r="W47" s="106"/>
      <c r="X47" s="99"/>
      <c r="Y47" s="100"/>
      <c r="Z47" s="106"/>
      <c r="AA47" s="99" t="s">
        <v>64</v>
      </c>
      <c r="AB47" s="100" t="s">
        <v>39</v>
      </c>
      <c r="AC47" s="61" t="s">
        <v>51</v>
      </c>
      <c r="AD47" s="61">
        <v>37</v>
      </c>
      <c r="AE47" s="135" t="s">
        <v>407</v>
      </c>
      <c r="AF47"/>
      <c r="AH47" s="47" t="s">
        <v>47</v>
      </c>
      <c r="AI47" s="47">
        <v>41</v>
      </c>
      <c r="AJ47" s="47" t="s">
        <v>358</v>
      </c>
      <c r="AK47" s="33">
        <v>18</v>
      </c>
      <c r="AL47" s="45" t="s">
        <v>441</v>
      </c>
      <c r="AU47" s="82">
        <f>$AI31</f>
        <v>57</v>
      </c>
      <c r="AV47" s="32">
        <f t="shared" si="10"/>
        <v>60</v>
      </c>
      <c r="AW47" s="32">
        <f t="shared" si="1"/>
        <v>0</v>
      </c>
      <c r="AX47" s="32">
        <f t="shared" si="2"/>
        <v>60</v>
      </c>
      <c r="AY47" s="32" t="str">
        <f t="shared" si="3"/>
        <v>❌</v>
      </c>
      <c r="AZ47" s="83" t="str">
        <f t="shared" si="3"/>
        <v>◯</v>
      </c>
      <c r="BA47" s="82">
        <f>$AI31</f>
        <v>57</v>
      </c>
      <c r="BB47" s="32">
        <f t="shared" si="11"/>
        <v>61</v>
      </c>
      <c r="BC47" s="32">
        <f>V58</f>
        <v>0</v>
      </c>
      <c r="BD47" s="32">
        <f>AD58</f>
        <v>61</v>
      </c>
      <c r="BE47" s="32" t="str">
        <f t="shared" si="5"/>
        <v>❌</v>
      </c>
      <c r="BF47" s="83" t="str">
        <f t="shared" si="5"/>
        <v>◯</v>
      </c>
      <c r="BG47" s="82">
        <f>$AI31</f>
        <v>57</v>
      </c>
      <c r="BH47" s="32">
        <f>$AI$26</f>
        <v>62</v>
      </c>
      <c r="BI47" s="32">
        <f>H58</f>
        <v>0</v>
      </c>
      <c r="BJ47" s="32">
        <f>P58</f>
        <v>62</v>
      </c>
      <c r="BK47" s="32" t="str">
        <f t="shared" si="6"/>
        <v>❌</v>
      </c>
      <c r="BL47" s="83" t="str">
        <f t="shared" si="6"/>
        <v>◯</v>
      </c>
      <c r="BM47" s="82">
        <f>$AI31</f>
        <v>57</v>
      </c>
      <c r="BN47" s="32">
        <f>$AI$25</f>
        <v>63</v>
      </c>
      <c r="BO47" s="32">
        <f t="shared" si="7"/>
        <v>0</v>
      </c>
      <c r="BP47" s="32">
        <f t="shared" si="8"/>
        <v>63</v>
      </c>
      <c r="BQ47" s="32" t="str">
        <f t="shared" si="9"/>
        <v>❌</v>
      </c>
      <c r="BR47" s="83" t="str">
        <f t="shared" si="9"/>
        <v>◯</v>
      </c>
    </row>
    <row r="48" spans="6:70">
      <c r="F48" s="125"/>
      <c r="G48" s="100"/>
      <c r="H48" s="100"/>
      <c r="I48" s="106"/>
      <c r="J48" s="99"/>
      <c r="K48" s="100"/>
      <c r="L48" s="106"/>
      <c r="M48" s="99" t="s">
        <v>64</v>
      </c>
      <c r="N48" s="100" t="s">
        <v>39</v>
      </c>
      <c r="O48" s="62" t="s">
        <v>50</v>
      </c>
      <c r="P48" s="62">
        <v>38</v>
      </c>
      <c r="Q48" s="143" t="s">
        <v>406</v>
      </c>
      <c r="R48" s="100">
        <v>8</v>
      </c>
      <c r="S48" s="125">
        <v>8</v>
      </c>
      <c r="T48" s="100"/>
      <c r="U48" s="100"/>
      <c r="V48" s="100"/>
      <c r="W48" s="106"/>
      <c r="X48" s="99"/>
      <c r="Y48" s="100"/>
      <c r="Z48" s="106"/>
      <c r="AA48" s="99" t="s">
        <v>64</v>
      </c>
      <c r="AB48" s="100" t="s">
        <v>39</v>
      </c>
      <c r="AC48" s="61" t="s">
        <v>51</v>
      </c>
      <c r="AD48" s="61">
        <v>37</v>
      </c>
      <c r="AE48" s="135" t="s">
        <v>407</v>
      </c>
      <c r="AF48"/>
      <c r="AH48" s="47" t="s">
        <v>48</v>
      </c>
      <c r="AI48" s="47">
        <v>40</v>
      </c>
      <c r="AJ48" s="47" t="s">
        <v>357</v>
      </c>
      <c r="AK48" s="33">
        <v>17</v>
      </c>
      <c r="AL48" s="45" t="s">
        <v>442</v>
      </c>
      <c r="AM48" s="32" t="s">
        <v>150</v>
      </c>
      <c r="AO48" s="36" t="s">
        <v>347</v>
      </c>
      <c r="AP48" s="54" t="s">
        <v>180</v>
      </c>
      <c r="AQ48" s="32">
        <v>51</v>
      </c>
      <c r="AR48" s="54" t="s">
        <v>444</v>
      </c>
      <c r="AS48" s="32">
        <v>3</v>
      </c>
      <c r="AU48" s="84">
        <f>$AI32</f>
        <v>56</v>
      </c>
      <c r="AV48" s="78">
        <f>$AI$28</f>
        <v>60</v>
      </c>
      <c r="AW48" s="78">
        <f t="shared" si="1"/>
        <v>0</v>
      </c>
      <c r="AX48" s="78">
        <f t="shared" si="2"/>
        <v>60</v>
      </c>
      <c r="AY48" s="78" t="str">
        <f t="shared" si="3"/>
        <v>❌</v>
      </c>
      <c r="AZ48" s="85" t="str">
        <f t="shared" si="3"/>
        <v>◯</v>
      </c>
      <c r="BA48" s="84">
        <f>$AI32</f>
        <v>56</v>
      </c>
      <c r="BB48" s="78">
        <f>$AI$27</f>
        <v>61</v>
      </c>
      <c r="BC48" s="78">
        <f>V57</f>
        <v>0</v>
      </c>
      <c r="BD48" s="78">
        <f>AD57</f>
        <v>61</v>
      </c>
      <c r="BE48" s="78" t="str">
        <f t="shared" si="5"/>
        <v>❌</v>
      </c>
      <c r="BF48" s="85" t="str">
        <f t="shared" si="5"/>
        <v>◯</v>
      </c>
      <c r="BG48" s="84">
        <f>$AI32</f>
        <v>56</v>
      </c>
      <c r="BH48" s="78">
        <f>$AI$26</f>
        <v>62</v>
      </c>
      <c r="BI48" s="78">
        <f>H57</f>
        <v>0</v>
      </c>
      <c r="BJ48" s="78">
        <f>P57</f>
        <v>62</v>
      </c>
      <c r="BK48" s="78" t="str">
        <f t="shared" si="6"/>
        <v>❌</v>
      </c>
      <c r="BL48" s="85" t="str">
        <f t="shared" si="6"/>
        <v>◯</v>
      </c>
      <c r="BM48" s="84">
        <f>$AI32</f>
        <v>56</v>
      </c>
      <c r="BN48" s="78">
        <f>$AI$25</f>
        <v>63</v>
      </c>
      <c r="BO48" s="78">
        <f t="shared" si="7"/>
        <v>0</v>
      </c>
      <c r="BP48" s="78">
        <f t="shared" si="8"/>
        <v>63</v>
      </c>
      <c r="BQ48" s="78" t="str">
        <f t="shared" si="9"/>
        <v>❌</v>
      </c>
      <c r="BR48" s="85" t="str">
        <f t="shared" si="9"/>
        <v>◯</v>
      </c>
    </row>
    <row r="49" spans="6:70">
      <c r="F49" s="124"/>
      <c r="G49" s="98"/>
      <c r="H49" s="98"/>
      <c r="I49" s="105"/>
      <c r="J49" s="97"/>
      <c r="K49" s="98"/>
      <c r="L49" s="105"/>
      <c r="M49" s="97" t="s">
        <v>64</v>
      </c>
      <c r="N49" s="98" t="s">
        <v>39</v>
      </c>
      <c r="O49" s="62" t="s">
        <v>42</v>
      </c>
      <c r="P49" s="62">
        <v>46</v>
      </c>
      <c r="Q49" s="143" t="s">
        <v>436</v>
      </c>
      <c r="R49" s="98">
        <v>9</v>
      </c>
      <c r="S49" s="124">
        <v>9</v>
      </c>
      <c r="T49" s="98"/>
      <c r="U49" s="98"/>
      <c r="V49" s="98"/>
      <c r="W49" s="105"/>
      <c r="X49" s="97"/>
      <c r="Y49" s="98"/>
      <c r="Z49" s="105"/>
      <c r="AA49" s="97" t="s">
        <v>64</v>
      </c>
      <c r="AB49" s="98" t="s">
        <v>39</v>
      </c>
      <c r="AC49" s="61" t="s">
        <v>43</v>
      </c>
      <c r="AD49" s="61">
        <v>45</v>
      </c>
      <c r="AE49" s="135" t="s">
        <v>437</v>
      </c>
      <c r="AF49"/>
      <c r="AH49" s="64" t="s">
        <v>49</v>
      </c>
      <c r="AI49" s="65">
        <v>39</v>
      </c>
      <c r="AJ49" s="65" t="s">
        <v>375</v>
      </c>
      <c r="AK49" s="68">
        <v>16</v>
      </c>
      <c r="AL49" s="45" t="s">
        <v>405</v>
      </c>
      <c r="AU49" s="79">
        <f>$AI37</f>
        <v>51</v>
      </c>
      <c r="AV49" s="80">
        <f t="shared" ref="AV49:AV51" si="12">$AI$36</f>
        <v>52</v>
      </c>
      <c r="AW49" s="80">
        <f t="shared" si="1"/>
        <v>0</v>
      </c>
      <c r="AX49" s="80">
        <f t="shared" si="2"/>
        <v>52</v>
      </c>
      <c r="AY49" s="80" t="str">
        <f t="shared" si="3"/>
        <v>❌</v>
      </c>
      <c r="AZ49" s="81" t="str">
        <f t="shared" si="3"/>
        <v>◯</v>
      </c>
      <c r="BA49" s="79">
        <f>$AI37</f>
        <v>51</v>
      </c>
      <c r="BB49" s="80">
        <f t="shared" ref="BB49:BB51" si="13">$AI$35</f>
        <v>53</v>
      </c>
      <c r="BC49" s="80">
        <f>V56</f>
        <v>0</v>
      </c>
      <c r="BD49" s="80">
        <f>AD56</f>
        <v>53</v>
      </c>
      <c r="BE49" s="80" t="str">
        <f t="shared" si="5"/>
        <v>❌</v>
      </c>
      <c r="BF49" s="81" t="str">
        <f t="shared" si="5"/>
        <v>◯</v>
      </c>
      <c r="BG49" s="79">
        <f>$AI37</f>
        <v>51</v>
      </c>
      <c r="BH49" s="80">
        <f>$AI$34</f>
        <v>54</v>
      </c>
      <c r="BI49" s="80">
        <f>H56</f>
        <v>0</v>
      </c>
      <c r="BJ49" s="80">
        <f>P56</f>
        <v>54</v>
      </c>
      <c r="BK49" s="80" t="str">
        <f t="shared" si="6"/>
        <v>❌</v>
      </c>
      <c r="BL49" s="81" t="str">
        <f t="shared" si="6"/>
        <v>◯</v>
      </c>
      <c r="BM49" s="79">
        <f>$AI37</f>
        <v>51</v>
      </c>
      <c r="BN49" s="80">
        <f>$AI$33</f>
        <v>55</v>
      </c>
      <c r="BO49" s="80">
        <f t="shared" si="7"/>
        <v>0</v>
      </c>
      <c r="BP49" s="80">
        <f t="shared" si="8"/>
        <v>55</v>
      </c>
      <c r="BQ49" s="80" t="str">
        <f t="shared" si="9"/>
        <v>❌</v>
      </c>
      <c r="BR49" s="81" t="str">
        <f t="shared" si="9"/>
        <v>◯</v>
      </c>
    </row>
    <row r="50" spans="6:70">
      <c r="F50" s="124"/>
      <c r="G50" s="98"/>
      <c r="H50" s="98"/>
      <c r="I50" s="105"/>
      <c r="J50" s="97"/>
      <c r="K50" s="98"/>
      <c r="L50" s="105"/>
      <c r="M50" s="97" t="s">
        <v>64</v>
      </c>
      <c r="N50" s="98" t="s">
        <v>39</v>
      </c>
      <c r="O50" s="62" t="s">
        <v>42</v>
      </c>
      <c r="P50" s="62">
        <v>46</v>
      </c>
      <c r="Q50" s="143" t="s">
        <v>436</v>
      </c>
      <c r="R50" s="98">
        <v>10</v>
      </c>
      <c r="S50" s="124">
        <v>10</v>
      </c>
      <c r="T50" s="98"/>
      <c r="U50" s="98"/>
      <c r="V50" s="98"/>
      <c r="W50" s="105"/>
      <c r="X50" s="97"/>
      <c r="Y50" s="98"/>
      <c r="Z50" s="105"/>
      <c r="AA50" s="97" t="s">
        <v>64</v>
      </c>
      <c r="AB50" s="98" t="s">
        <v>39</v>
      </c>
      <c r="AC50" s="61" t="s">
        <v>43</v>
      </c>
      <c r="AD50" s="61">
        <v>45</v>
      </c>
      <c r="AE50" s="135" t="s">
        <v>437</v>
      </c>
      <c r="AF50"/>
      <c r="AH50" s="62" t="s">
        <v>50</v>
      </c>
      <c r="AI50" s="62">
        <v>38</v>
      </c>
      <c r="AJ50" s="62" t="s">
        <v>374</v>
      </c>
      <c r="AK50" s="68">
        <v>15</v>
      </c>
      <c r="AL50" s="45" t="s">
        <v>406</v>
      </c>
      <c r="AU50" s="82">
        <f>$AI38</f>
        <v>50</v>
      </c>
      <c r="AV50" s="32">
        <f t="shared" si="12"/>
        <v>52</v>
      </c>
      <c r="AW50" s="32">
        <f t="shared" si="1"/>
        <v>0</v>
      </c>
      <c r="AX50" s="32">
        <f t="shared" si="2"/>
        <v>52</v>
      </c>
      <c r="AY50" s="32" t="str">
        <f t="shared" si="3"/>
        <v>❌</v>
      </c>
      <c r="AZ50" s="83" t="str">
        <f t="shared" si="3"/>
        <v>◯</v>
      </c>
      <c r="BA50" s="82">
        <f>$AI38</f>
        <v>50</v>
      </c>
      <c r="BB50" s="32">
        <f t="shared" si="13"/>
        <v>53</v>
      </c>
      <c r="BC50" s="32">
        <f>V55</f>
        <v>0</v>
      </c>
      <c r="BD50" s="32">
        <f>AD55</f>
        <v>53</v>
      </c>
      <c r="BE50" s="32" t="str">
        <f t="shared" si="5"/>
        <v>❌</v>
      </c>
      <c r="BF50" s="83" t="str">
        <f t="shared" si="5"/>
        <v>◯</v>
      </c>
      <c r="BG50" s="82">
        <f>$AI38</f>
        <v>50</v>
      </c>
      <c r="BH50" s="32">
        <f>$AI$34</f>
        <v>54</v>
      </c>
      <c r="BI50" s="32">
        <f>H55</f>
        <v>0</v>
      </c>
      <c r="BJ50" s="32">
        <f>P55</f>
        <v>54</v>
      </c>
      <c r="BK50" s="32" t="str">
        <f t="shared" si="6"/>
        <v>❌</v>
      </c>
      <c r="BL50" s="83" t="str">
        <f t="shared" si="6"/>
        <v>◯</v>
      </c>
      <c r="BM50" s="82">
        <f>$AI38</f>
        <v>50</v>
      </c>
      <c r="BN50" s="32">
        <f>$AI$33</f>
        <v>55</v>
      </c>
      <c r="BO50" s="32">
        <f t="shared" si="7"/>
        <v>0</v>
      </c>
      <c r="BP50" s="32">
        <f t="shared" si="8"/>
        <v>55</v>
      </c>
      <c r="BQ50" s="32" t="str">
        <f t="shared" si="9"/>
        <v>❌</v>
      </c>
      <c r="BR50" s="83" t="str">
        <f t="shared" si="9"/>
        <v>◯</v>
      </c>
    </row>
    <row r="51" spans="6:70">
      <c r="F51" s="124"/>
      <c r="G51" s="98"/>
      <c r="H51" s="98"/>
      <c r="I51" s="105"/>
      <c r="J51" s="97"/>
      <c r="K51" s="98"/>
      <c r="L51" s="105"/>
      <c r="M51" s="97" t="s">
        <v>64</v>
      </c>
      <c r="N51" s="98" t="s">
        <v>39</v>
      </c>
      <c r="O51" s="62" t="s">
        <v>42</v>
      </c>
      <c r="P51" s="62">
        <v>46</v>
      </c>
      <c r="Q51" s="143" t="s">
        <v>436</v>
      </c>
      <c r="R51" s="98">
        <v>11</v>
      </c>
      <c r="S51" s="124">
        <v>11</v>
      </c>
      <c r="T51" s="98"/>
      <c r="U51" s="98"/>
      <c r="V51" s="98"/>
      <c r="W51" s="105"/>
      <c r="X51" s="97"/>
      <c r="Y51" s="98"/>
      <c r="Z51" s="105"/>
      <c r="AA51" s="97" t="s">
        <v>64</v>
      </c>
      <c r="AB51" s="98" t="s">
        <v>39</v>
      </c>
      <c r="AC51" s="61" t="s">
        <v>43</v>
      </c>
      <c r="AD51" s="61">
        <v>45</v>
      </c>
      <c r="AE51" s="135" t="s">
        <v>437</v>
      </c>
      <c r="AF51"/>
      <c r="AH51" s="61" t="s">
        <v>51</v>
      </c>
      <c r="AI51" s="61">
        <v>37</v>
      </c>
      <c r="AJ51" s="61" t="s">
        <v>373</v>
      </c>
      <c r="AK51" s="68">
        <v>14</v>
      </c>
      <c r="AL51" s="45" t="s">
        <v>407</v>
      </c>
      <c r="AU51" s="82">
        <f>$AI39</f>
        <v>49</v>
      </c>
      <c r="AV51" s="32">
        <f t="shared" si="12"/>
        <v>52</v>
      </c>
      <c r="AW51" s="32">
        <f t="shared" si="1"/>
        <v>0</v>
      </c>
      <c r="AX51" s="32">
        <f t="shared" si="2"/>
        <v>52</v>
      </c>
      <c r="AY51" s="32" t="str">
        <f t="shared" si="3"/>
        <v>❌</v>
      </c>
      <c r="AZ51" s="83" t="str">
        <f t="shared" si="3"/>
        <v>◯</v>
      </c>
      <c r="BA51" s="82">
        <f>$AI39</f>
        <v>49</v>
      </c>
      <c r="BB51" s="32">
        <f t="shared" si="13"/>
        <v>53</v>
      </c>
      <c r="BC51" s="32">
        <f>V54</f>
        <v>0</v>
      </c>
      <c r="BD51" s="32">
        <f>AD54</f>
        <v>53</v>
      </c>
      <c r="BE51" s="32" t="str">
        <f t="shared" si="5"/>
        <v>❌</v>
      </c>
      <c r="BF51" s="83" t="str">
        <f t="shared" si="5"/>
        <v>◯</v>
      </c>
      <c r="BG51" s="82">
        <f>$AI39</f>
        <v>49</v>
      </c>
      <c r="BH51" s="32">
        <f>$AI$34</f>
        <v>54</v>
      </c>
      <c r="BI51" s="32">
        <f>H54</f>
        <v>0</v>
      </c>
      <c r="BJ51" s="32">
        <f>P54</f>
        <v>54</v>
      </c>
      <c r="BK51" s="32" t="str">
        <f t="shared" si="6"/>
        <v>❌</v>
      </c>
      <c r="BL51" s="83" t="str">
        <f t="shared" si="6"/>
        <v>◯</v>
      </c>
      <c r="BM51" s="82">
        <f>$AI39</f>
        <v>49</v>
      </c>
      <c r="BN51" s="32">
        <f>$AI$33</f>
        <v>55</v>
      </c>
      <c r="BO51" s="32">
        <f t="shared" si="7"/>
        <v>0</v>
      </c>
      <c r="BP51" s="32">
        <f t="shared" si="8"/>
        <v>55</v>
      </c>
      <c r="BQ51" s="32" t="str">
        <f t="shared" si="9"/>
        <v>❌</v>
      </c>
      <c r="BR51" s="83" t="str">
        <f t="shared" si="9"/>
        <v>◯</v>
      </c>
    </row>
    <row r="52" spans="6:70">
      <c r="F52" s="124"/>
      <c r="G52" s="98"/>
      <c r="H52" s="98"/>
      <c r="I52" s="105"/>
      <c r="J52" s="97"/>
      <c r="K52" s="98"/>
      <c r="L52" s="105"/>
      <c r="M52" s="97" t="s">
        <v>64</v>
      </c>
      <c r="N52" s="98" t="s">
        <v>39</v>
      </c>
      <c r="O52" s="62" t="s">
        <v>42</v>
      </c>
      <c r="P52" s="62">
        <v>46</v>
      </c>
      <c r="Q52" s="143" t="s">
        <v>436</v>
      </c>
      <c r="R52" s="98">
        <v>12</v>
      </c>
      <c r="S52" s="124">
        <v>12</v>
      </c>
      <c r="T52" s="98"/>
      <c r="U52" s="98"/>
      <c r="V52" s="98"/>
      <c r="W52" s="105"/>
      <c r="X52" s="97"/>
      <c r="Y52" s="98"/>
      <c r="Z52" s="105"/>
      <c r="AA52" s="97" t="s">
        <v>64</v>
      </c>
      <c r="AB52" s="98" t="s">
        <v>39</v>
      </c>
      <c r="AC52" s="61" t="s">
        <v>43</v>
      </c>
      <c r="AD52" s="61">
        <v>45</v>
      </c>
      <c r="AE52" s="135" t="s">
        <v>437</v>
      </c>
      <c r="AF52"/>
      <c r="AH52" s="51" t="s">
        <v>52</v>
      </c>
      <c r="AI52" s="51">
        <v>36</v>
      </c>
      <c r="AJ52" s="51" t="s">
        <v>372</v>
      </c>
      <c r="AK52" s="68">
        <v>13</v>
      </c>
      <c r="AL52" s="45" t="s">
        <v>408</v>
      </c>
      <c r="AU52" s="84">
        <f>$AI40</f>
        <v>48</v>
      </c>
      <c r="AV52" s="78">
        <f>$AI$36</f>
        <v>52</v>
      </c>
      <c r="AW52" s="78">
        <f t="shared" si="1"/>
        <v>0</v>
      </c>
      <c r="AX52" s="78">
        <f t="shared" si="2"/>
        <v>52</v>
      </c>
      <c r="AY52" s="78" t="str">
        <f t="shared" si="3"/>
        <v>❌</v>
      </c>
      <c r="AZ52" s="85" t="str">
        <f t="shared" si="3"/>
        <v>◯</v>
      </c>
      <c r="BA52" s="84">
        <f>$AI40</f>
        <v>48</v>
      </c>
      <c r="BB52" s="78">
        <f>$AI$35</f>
        <v>53</v>
      </c>
      <c r="BC52" s="78">
        <f>V53</f>
        <v>0</v>
      </c>
      <c r="BD52" s="78">
        <f>AD53</f>
        <v>53</v>
      </c>
      <c r="BE52" s="78" t="str">
        <f t="shared" si="5"/>
        <v>❌</v>
      </c>
      <c r="BF52" s="85" t="str">
        <f t="shared" si="5"/>
        <v>◯</v>
      </c>
      <c r="BG52" s="84">
        <f>$AI40</f>
        <v>48</v>
      </c>
      <c r="BH52" s="78">
        <f>$AI$34</f>
        <v>54</v>
      </c>
      <c r="BI52" s="78">
        <f>H53</f>
        <v>0</v>
      </c>
      <c r="BJ52" s="78">
        <f>P53</f>
        <v>54</v>
      </c>
      <c r="BK52" s="78" t="str">
        <f t="shared" si="6"/>
        <v>❌</v>
      </c>
      <c r="BL52" s="85" t="str">
        <f t="shared" si="6"/>
        <v>◯</v>
      </c>
      <c r="BM52" s="84">
        <f>$AI40</f>
        <v>48</v>
      </c>
      <c r="BN52" s="78">
        <f>$AI$33</f>
        <v>55</v>
      </c>
      <c r="BO52" s="78">
        <f t="shared" si="7"/>
        <v>0</v>
      </c>
      <c r="BP52" s="78">
        <f t="shared" si="8"/>
        <v>55</v>
      </c>
      <c r="BQ52" s="78" t="str">
        <f t="shared" si="9"/>
        <v>❌</v>
      </c>
      <c r="BR52" s="85" t="str">
        <f t="shared" si="9"/>
        <v>◯</v>
      </c>
    </row>
    <row r="53" spans="6:70">
      <c r="F53" s="123"/>
      <c r="G53" s="46"/>
      <c r="H53" s="46"/>
      <c r="I53" s="104"/>
      <c r="J53" s="96"/>
      <c r="K53" s="46"/>
      <c r="L53" s="104"/>
      <c r="M53" s="96" t="s">
        <v>64</v>
      </c>
      <c r="N53" s="46" t="s">
        <v>39</v>
      </c>
      <c r="O53" s="62" t="s">
        <v>147</v>
      </c>
      <c r="P53" s="62">
        <v>54</v>
      </c>
      <c r="Q53" s="143" t="s">
        <v>428</v>
      </c>
      <c r="R53" s="46">
        <v>13</v>
      </c>
      <c r="S53" s="123">
        <v>13</v>
      </c>
      <c r="T53" s="46"/>
      <c r="U53" s="46"/>
      <c r="V53" s="46"/>
      <c r="W53" s="104"/>
      <c r="X53" s="96"/>
      <c r="Y53" s="46"/>
      <c r="Z53" s="104"/>
      <c r="AA53" s="96" t="s">
        <v>64</v>
      </c>
      <c r="AB53" s="46" t="s">
        <v>39</v>
      </c>
      <c r="AC53" s="61" t="s">
        <v>148</v>
      </c>
      <c r="AD53" s="61">
        <v>53</v>
      </c>
      <c r="AE53" s="135" t="s">
        <v>429</v>
      </c>
      <c r="AF53"/>
      <c r="AH53" s="47" t="s">
        <v>53</v>
      </c>
      <c r="AI53" s="47">
        <v>35</v>
      </c>
      <c r="AJ53" s="47" t="s">
        <v>356</v>
      </c>
      <c r="AK53" s="68">
        <v>12</v>
      </c>
      <c r="AL53" s="45" t="s">
        <v>409</v>
      </c>
      <c r="AU53" s="79">
        <f>$AI45</f>
        <v>43</v>
      </c>
      <c r="AV53" s="80">
        <f t="shared" ref="AV53:AV55" si="14">$AI$44</f>
        <v>44</v>
      </c>
      <c r="AW53" s="80">
        <f t="shared" si="1"/>
        <v>0</v>
      </c>
      <c r="AX53" s="80">
        <f t="shared" si="2"/>
        <v>44</v>
      </c>
      <c r="AY53" s="80" t="str">
        <f t="shared" si="3"/>
        <v>❌</v>
      </c>
      <c r="AZ53" s="81" t="str">
        <f t="shared" si="3"/>
        <v>◯</v>
      </c>
      <c r="BA53" s="79">
        <f>$AI45</f>
        <v>43</v>
      </c>
      <c r="BB53" s="80">
        <f t="shared" ref="BB53:BB55" si="15">$AI$43</f>
        <v>45</v>
      </c>
      <c r="BC53" s="80">
        <f>V52</f>
        <v>0</v>
      </c>
      <c r="BD53" s="80">
        <f>AD52</f>
        <v>45</v>
      </c>
      <c r="BE53" s="80" t="str">
        <f t="shared" si="5"/>
        <v>❌</v>
      </c>
      <c r="BF53" s="81" t="str">
        <f t="shared" si="5"/>
        <v>◯</v>
      </c>
      <c r="BG53" s="79">
        <f>$AI45</f>
        <v>43</v>
      </c>
      <c r="BH53" s="80">
        <f>$AI$42</f>
        <v>46</v>
      </c>
      <c r="BI53" s="80">
        <f>H52</f>
        <v>0</v>
      </c>
      <c r="BJ53" s="80">
        <f>P52</f>
        <v>46</v>
      </c>
      <c r="BK53" s="80" t="str">
        <f t="shared" si="6"/>
        <v>❌</v>
      </c>
      <c r="BL53" s="81" t="str">
        <f t="shared" si="6"/>
        <v>◯</v>
      </c>
      <c r="BM53" s="79">
        <f>$AI45</f>
        <v>43</v>
      </c>
      <c r="BN53" s="80">
        <f>$AI$41</f>
        <v>47</v>
      </c>
      <c r="BO53" s="80">
        <f t="shared" si="7"/>
        <v>0</v>
      </c>
      <c r="BP53" s="80">
        <f t="shared" si="8"/>
        <v>47</v>
      </c>
      <c r="BQ53" s="80" t="str">
        <f t="shared" si="9"/>
        <v>❌</v>
      </c>
      <c r="BR53" s="81" t="str">
        <f t="shared" si="9"/>
        <v>◯</v>
      </c>
    </row>
    <row r="54" spans="6:70">
      <c r="F54" s="123"/>
      <c r="G54" s="46"/>
      <c r="H54" s="46"/>
      <c r="I54" s="104"/>
      <c r="J54" s="96"/>
      <c r="K54" s="46"/>
      <c r="L54" s="104"/>
      <c r="M54" s="96" t="s">
        <v>64</v>
      </c>
      <c r="N54" s="46" t="s">
        <v>39</v>
      </c>
      <c r="O54" s="62" t="s">
        <v>147</v>
      </c>
      <c r="P54" s="62">
        <v>54</v>
      </c>
      <c r="Q54" s="143" t="s">
        <v>428</v>
      </c>
      <c r="R54" s="46">
        <v>14</v>
      </c>
      <c r="S54" s="123">
        <v>14</v>
      </c>
      <c r="T54" s="46"/>
      <c r="U54" s="46"/>
      <c r="V54" s="46"/>
      <c r="W54" s="104"/>
      <c r="X54" s="96"/>
      <c r="Y54" s="46"/>
      <c r="Z54" s="104"/>
      <c r="AA54" s="96" t="s">
        <v>64</v>
      </c>
      <c r="AB54" s="46" t="s">
        <v>39</v>
      </c>
      <c r="AC54" s="61" t="s">
        <v>148</v>
      </c>
      <c r="AD54" s="61">
        <v>53</v>
      </c>
      <c r="AE54" s="135" t="s">
        <v>429</v>
      </c>
      <c r="AF54"/>
      <c r="AH54" s="47" t="s">
        <v>54</v>
      </c>
      <c r="AI54" s="47">
        <v>34</v>
      </c>
      <c r="AJ54" s="47" t="s">
        <v>355</v>
      </c>
      <c r="AK54" s="68">
        <v>11</v>
      </c>
      <c r="AL54" s="45" t="s">
        <v>410</v>
      </c>
      <c r="AU54" s="82">
        <f>$AI46</f>
        <v>42</v>
      </c>
      <c r="AV54" s="32">
        <f t="shared" si="14"/>
        <v>44</v>
      </c>
      <c r="AW54" s="32">
        <f t="shared" si="1"/>
        <v>0</v>
      </c>
      <c r="AX54" s="32">
        <f t="shared" si="2"/>
        <v>44</v>
      </c>
      <c r="AY54" s="32" t="str">
        <f t="shared" si="3"/>
        <v>❌</v>
      </c>
      <c r="AZ54" s="83" t="str">
        <f t="shared" si="3"/>
        <v>◯</v>
      </c>
      <c r="BA54" s="82">
        <f>$AI46</f>
        <v>42</v>
      </c>
      <c r="BB54" s="32">
        <f t="shared" si="15"/>
        <v>45</v>
      </c>
      <c r="BC54" s="32">
        <f>V51</f>
        <v>0</v>
      </c>
      <c r="BD54" s="32">
        <f>AD51</f>
        <v>45</v>
      </c>
      <c r="BE54" s="32" t="str">
        <f t="shared" si="5"/>
        <v>❌</v>
      </c>
      <c r="BF54" s="83" t="str">
        <f t="shared" si="5"/>
        <v>◯</v>
      </c>
      <c r="BG54" s="82">
        <f>$AI46</f>
        <v>42</v>
      </c>
      <c r="BH54" s="32">
        <f>$AI$42</f>
        <v>46</v>
      </c>
      <c r="BI54" s="32">
        <f>H51</f>
        <v>0</v>
      </c>
      <c r="BJ54" s="32">
        <f>P51</f>
        <v>46</v>
      </c>
      <c r="BK54" s="32" t="str">
        <f t="shared" si="6"/>
        <v>❌</v>
      </c>
      <c r="BL54" s="83" t="str">
        <f t="shared" si="6"/>
        <v>◯</v>
      </c>
      <c r="BM54" s="82">
        <f>$AI46</f>
        <v>42</v>
      </c>
      <c r="BN54" s="32">
        <f>$AI$41</f>
        <v>47</v>
      </c>
      <c r="BO54" s="32">
        <f t="shared" si="7"/>
        <v>0</v>
      </c>
      <c r="BP54" s="32">
        <f t="shared" si="8"/>
        <v>47</v>
      </c>
      <c r="BQ54" s="32" t="str">
        <f t="shared" si="9"/>
        <v>❌</v>
      </c>
      <c r="BR54" s="83" t="str">
        <f t="shared" si="9"/>
        <v>◯</v>
      </c>
    </row>
    <row r="55" spans="6:70">
      <c r="F55" s="123"/>
      <c r="G55" s="46"/>
      <c r="H55" s="46"/>
      <c r="I55" s="104"/>
      <c r="J55" s="96"/>
      <c r="K55" s="46"/>
      <c r="L55" s="104"/>
      <c r="M55" s="96" t="s">
        <v>64</v>
      </c>
      <c r="N55" s="46" t="s">
        <v>39</v>
      </c>
      <c r="O55" s="62" t="s">
        <v>147</v>
      </c>
      <c r="P55" s="62">
        <v>54</v>
      </c>
      <c r="Q55" s="143" t="s">
        <v>428</v>
      </c>
      <c r="R55" s="46">
        <v>15</v>
      </c>
      <c r="S55" s="123">
        <v>15</v>
      </c>
      <c r="T55" s="46"/>
      <c r="U55" s="46"/>
      <c r="V55" s="46"/>
      <c r="W55" s="104"/>
      <c r="X55" s="96"/>
      <c r="Y55" s="46"/>
      <c r="Z55" s="104"/>
      <c r="AA55" s="96" t="s">
        <v>64</v>
      </c>
      <c r="AB55" s="46" t="s">
        <v>39</v>
      </c>
      <c r="AC55" s="61" t="s">
        <v>148</v>
      </c>
      <c r="AD55" s="61">
        <v>53</v>
      </c>
      <c r="AE55" s="135" t="s">
        <v>429</v>
      </c>
      <c r="AF55"/>
      <c r="AH55" s="47" t="s">
        <v>55</v>
      </c>
      <c r="AI55" s="47">
        <v>33</v>
      </c>
      <c r="AJ55" s="47" t="s">
        <v>354</v>
      </c>
      <c r="AK55" s="68">
        <v>10</v>
      </c>
      <c r="AL55" s="45" t="s">
        <v>404</v>
      </c>
      <c r="AU55" s="82">
        <f>$AI47</f>
        <v>41</v>
      </c>
      <c r="AV55" s="32">
        <f t="shared" si="14"/>
        <v>44</v>
      </c>
      <c r="AW55" s="32">
        <f t="shared" si="1"/>
        <v>0</v>
      </c>
      <c r="AX55" s="32">
        <f t="shared" si="2"/>
        <v>44</v>
      </c>
      <c r="AY55" s="32" t="str">
        <f t="shared" si="3"/>
        <v>❌</v>
      </c>
      <c r="AZ55" s="83" t="str">
        <f t="shared" si="3"/>
        <v>◯</v>
      </c>
      <c r="BA55" s="82">
        <f>$AI47</f>
        <v>41</v>
      </c>
      <c r="BB55" s="32">
        <f t="shared" si="15"/>
        <v>45</v>
      </c>
      <c r="BC55" s="32">
        <f>V50</f>
        <v>0</v>
      </c>
      <c r="BD55" s="32">
        <f>AD50</f>
        <v>45</v>
      </c>
      <c r="BE55" s="32" t="str">
        <f t="shared" si="5"/>
        <v>❌</v>
      </c>
      <c r="BF55" s="83" t="str">
        <f t="shared" si="5"/>
        <v>◯</v>
      </c>
      <c r="BG55" s="82">
        <f>$AI47</f>
        <v>41</v>
      </c>
      <c r="BH55" s="32">
        <f>$AI$42</f>
        <v>46</v>
      </c>
      <c r="BI55" s="32">
        <f>H50</f>
        <v>0</v>
      </c>
      <c r="BJ55" s="32">
        <f>P50</f>
        <v>46</v>
      </c>
      <c r="BK55" s="32" t="str">
        <f t="shared" si="6"/>
        <v>❌</v>
      </c>
      <c r="BL55" s="83" t="str">
        <f t="shared" si="6"/>
        <v>◯</v>
      </c>
      <c r="BM55" s="82">
        <f>$AI47</f>
        <v>41</v>
      </c>
      <c r="BN55" s="32">
        <f>$AI$41</f>
        <v>47</v>
      </c>
      <c r="BO55" s="32">
        <f t="shared" si="7"/>
        <v>0</v>
      </c>
      <c r="BP55" s="32">
        <f t="shared" si="8"/>
        <v>47</v>
      </c>
      <c r="BQ55" s="32" t="str">
        <f t="shared" si="9"/>
        <v>❌</v>
      </c>
      <c r="BR55" s="83" t="str">
        <f t="shared" si="9"/>
        <v>◯</v>
      </c>
    </row>
    <row r="56" spans="6:70">
      <c r="F56" s="123"/>
      <c r="G56" s="46"/>
      <c r="H56" s="46"/>
      <c r="I56" s="104"/>
      <c r="J56" s="96"/>
      <c r="K56" s="46"/>
      <c r="L56" s="104"/>
      <c r="M56" s="96" t="s">
        <v>64</v>
      </c>
      <c r="N56" s="46" t="s">
        <v>39</v>
      </c>
      <c r="O56" s="62" t="s">
        <v>147</v>
      </c>
      <c r="P56" s="62">
        <v>54</v>
      </c>
      <c r="Q56" s="143" t="s">
        <v>428</v>
      </c>
      <c r="R56" s="46">
        <v>16</v>
      </c>
      <c r="S56" s="123">
        <v>16</v>
      </c>
      <c r="T56" s="46"/>
      <c r="U56" s="46"/>
      <c r="V56" s="46"/>
      <c r="W56" s="104"/>
      <c r="X56" s="96"/>
      <c r="Y56" s="46"/>
      <c r="Z56" s="104"/>
      <c r="AA56" s="96" t="s">
        <v>64</v>
      </c>
      <c r="AB56" s="46" t="s">
        <v>39</v>
      </c>
      <c r="AC56" s="61" t="s">
        <v>148</v>
      </c>
      <c r="AD56" s="61">
        <v>53</v>
      </c>
      <c r="AE56" s="135" t="s">
        <v>429</v>
      </c>
      <c r="AF56"/>
      <c r="AH56" s="47" t="s">
        <v>56</v>
      </c>
      <c r="AI56" s="47">
        <v>32</v>
      </c>
      <c r="AJ56" s="47" t="s">
        <v>353</v>
      </c>
      <c r="AK56" s="68">
        <v>9</v>
      </c>
      <c r="AL56" s="45" t="s">
        <v>403</v>
      </c>
      <c r="AM56" s="32" t="s">
        <v>151</v>
      </c>
      <c r="AO56" s="52" t="s">
        <v>226</v>
      </c>
      <c r="AP56" s="53" t="s">
        <v>179</v>
      </c>
      <c r="AQ56" s="32">
        <v>50</v>
      </c>
      <c r="AR56" s="53" t="s">
        <v>443</v>
      </c>
      <c r="AS56" s="32">
        <v>2</v>
      </c>
      <c r="AU56" s="84">
        <f>$AI48</f>
        <v>40</v>
      </c>
      <c r="AV56" s="78">
        <f>$AI$44</f>
        <v>44</v>
      </c>
      <c r="AW56" s="78">
        <f t="shared" si="1"/>
        <v>0</v>
      </c>
      <c r="AX56" s="78">
        <f t="shared" si="2"/>
        <v>44</v>
      </c>
      <c r="AY56" s="78" t="str">
        <f t="shared" si="3"/>
        <v>❌</v>
      </c>
      <c r="AZ56" s="85" t="str">
        <f t="shared" si="3"/>
        <v>◯</v>
      </c>
      <c r="BA56" s="84">
        <f>$AI48</f>
        <v>40</v>
      </c>
      <c r="BB56" s="78">
        <f>$AI$43</f>
        <v>45</v>
      </c>
      <c r="BC56" s="78">
        <f>V49</f>
        <v>0</v>
      </c>
      <c r="BD56" s="78">
        <f>AD49</f>
        <v>45</v>
      </c>
      <c r="BE56" s="78" t="str">
        <f t="shared" si="5"/>
        <v>❌</v>
      </c>
      <c r="BF56" s="85" t="str">
        <f t="shared" si="5"/>
        <v>◯</v>
      </c>
      <c r="BG56" s="84">
        <f>$AI48</f>
        <v>40</v>
      </c>
      <c r="BH56" s="78">
        <f>$AI$42</f>
        <v>46</v>
      </c>
      <c r="BI56" s="78">
        <f>H49</f>
        <v>0</v>
      </c>
      <c r="BJ56" s="78">
        <f>P49</f>
        <v>46</v>
      </c>
      <c r="BK56" s="78" t="str">
        <f t="shared" si="6"/>
        <v>❌</v>
      </c>
      <c r="BL56" s="85" t="str">
        <f t="shared" si="6"/>
        <v>◯</v>
      </c>
      <c r="BM56" s="84">
        <f>$AI48</f>
        <v>40</v>
      </c>
      <c r="BN56" s="78">
        <f>$AI$41</f>
        <v>47</v>
      </c>
      <c r="BO56" s="78">
        <f t="shared" si="7"/>
        <v>0</v>
      </c>
      <c r="BP56" s="78">
        <f t="shared" si="8"/>
        <v>47</v>
      </c>
      <c r="BQ56" s="78" t="str">
        <f t="shared" si="9"/>
        <v>❌</v>
      </c>
      <c r="BR56" s="85" t="str">
        <f t="shared" si="9"/>
        <v>◯</v>
      </c>
    </row>
    <row r="57" spans="6:70">
      <c r="F57" s="122"/>
      <c r="G57" s="47"/>
      <c r="H57" s="47"/>
      <c r="I57" s="103"/>
      <c r="J57" s="95"/>
      <c r="K57" s="47"/>
      <c r="L57" s="103"/>
      <c r="M57" s="95" t="s">
        <v>64</v>
      </c>
      <c r="N57" s="47" t="s">
        <v>39</v>
      </c>
      <c r="O57" s="62" t="s">
        <v>138</v>
      </c>
      <c r="P57" s="62">
        <v>62</v>
      </c>
      <c r="Q57" s="143" t="s">
        <v>420</v>
      </c>
      <c r="R57" s="47">
        <v>17</v>
      </c>
      <c r="S57" s="122">
        <v>17</v>
      </c>
      <c r="T57" s="47"/>
      <c r="U57" s="47"/>
      <c r="V57" s="47"/>
      <c r="W57" s="103"/>
      <c r="X57" s="95"/>
      <c r="Y57" s="47"/>
      <c r="Z57" s="103"/>
      <c r="AA57" s="95" t="s">
        <v>64</v>
      </c>
      <c r="AB57" s="47" t="s">
        <v>39</v>
      </c>
      <c r="AC57" s="61" t="s">
        <v>139</v>
      </c>
      <c r="AD57" s="61">
        <v>61</v>
      </c>
      <c r="AE57" s="135" t="s">
        <v>421</v>
      </c>
      <c r="AF57"/>
      <c r="AH57" s="64" t="s">
        <v>57</v>
      </c>
      <c r="AI57" s="65">
        <v>31</v>
      </c>
      <c r="AJ57" s="65" t="s">
        <v>375</v>
      </c>
      <c r="AK57" s="69">
        <v>8</v>
      </c>
      <c r="AL57" s="45" t="s">
        <v>396</v>
      </c>
      <c r="AU57" s="79">
        <f>$AI53</f>
        <v>35</v>
      </c>
      <c r="AV57" s="80">
        <f t="shared" ref="AV57:AV59" si="16">$AI$52</f>
        <v>36</v>
      </c>
      <c r="AW57" s="80">
        <f t="shared" si="1"/>
        <v>0</v>
      </c>
      <c r="AX57" s="80">
        <f t="shared" si="2"/>
        <v>36</v>
      </c>
      <c r="AY57" s="80" t="str">
        <f t="shared" si="3"/>
        <v>❌</v>
      </c>
      <c r="AZ57" s="81" t="str">
        <f t="shared" si="3"/>
        <v>◯</v>
      </c>
      <c r="BA57" s="79">
        <f>$AI53</f>
        <v>35</v>
      </c>
      <c r="BB57" s="80">
        <f>$AI$51</f>
        <v>37</v>
      </c>
      <c r="BC57" s="80">
        <f>V48</f>
        <v>0</v>
      </c>
      <c r="BD57" s="80">
        <f>AD48</f>
        <v>37</v>
      </c>
      <c r="BE57" s="80" t="str">
        <f t="shared" si="5"/>
        <v>❌</v>
      </c>
      <c r="BF57" s="81" t="str">
        <f t="shared" si="5"/>
        <v>◯</v>
      </c>
      <c r="BG57" s="79">
        <f>$AI53</f>
        <v>35</v>
      </c>
      <c r="BH57" s="80">
        <f>$AI$50</f>
        <v>38</v>
      </c>
      <c r="BI57" s="80">
        <f>H48</f>
        <v>0</v>
      </c>
      <c r="BJ57" s="80">
        <f>P48</f>
        <v>38</v>
      </c>
      <c r="BK57" s="80" t="str">
        <f t="shared" si="6"/>
        <v>❌</v>
      </c>
      <c r="BL57" s="81" t="str">
        <f t="shared" si="6"/>
        <v>◯</v>
      </c>
      <c r="BM57" s="79">
        <f>$AI53</f>
        <v>35</v>
      </c>
      <c r="BN57" s="80">
        <f>$AI$49</f>
        <v>39</v>
      </c>
      <c r="BO57" s="80">
        <f t="shared" si="7"/>
        <v>0</v>
      </c>
      <c r="BP57" s="80">
        <f t="shared" si="8"/>
        <v>39</v>
      </c>
      <c r="BQ57" s="80" t="str">
        <f t="shared" si="9"/>
        <v>❌</v>
      </c>
      <c r="BR57" s="81" t="str">
        <f t="shared" si="9"/>
        <v>◯</v>
      </c>
    </row>
    <row r="58" spans="6:70">
      <c r="F58" s="122"/>
      <c r="G58" s="47"/>
      <c r="H58" s="47"/>
      <c r="I58" s="103"/>
      <c r="J58" s="95"/>
      <c r="K58" s="47"/>
      <c r="L58" s="103"/>
      <c r="M58" s="95" t="s">
        <v>64</v>
      </c>
      <c r="N58" s="47" t="s">
        <v>39</v>
      </c>
      <c r="O58" s="62" t="s">
        <v>138</v>
      </c>
      <c r="P58" s="62">
        <v>62</v>
      </c>
      <c r="Q58" s="143" t="s">
        <v>420</v>
      </c>
      <c r="R58" s="47">
        <v>18</v>
      </c>
      <c r="S58" s="122">
        <v>18</v>
      </c>
      <c r="T58" s="47"/>
      <c r="U58" s="47"/>
      <c r="V58" s="47"/>
      <c r="W58" s="103"/>
      <c r="X58" s="95"/>
      <c r="Y58" s="47"/>
      <c r="Z58" s="103"/>
      <c r="AA58" s="95" t="s">
        <v>64</v>
      </c>
      <c r="AB58" s="47" t="s">
        <v>39</v>
      </c>
      <c r="AC58" s="61" t="s">
        <v>139</v>
      </c>
      <c r="AD58" s="61">
        <v>61</v>
      </c>
      <c r="AE58" s="135" t="s">
        <v>421</v>
      </c>
      <c r="AF58"/>
      <c r="AH58" s="62" t="s">
        <v>58</v>
      </c>
      <c r="AI58" s="62">
        <v>30</v>
      </c>
      <c r="AJ58" s="62" t="s">
        <v>374</v>
      </c>
      <c r="AK58" s="69">
        <v>7</v>
      </c>
      <c r="AL58" s="45" t="s">
        <v>397</v>
      </c>
      <c r="AU58" s="82">
        <f>$AI54</f>
        <v>34</v>
      </c>
      <c r="AV58" s="32">
        <f t="shared" si="16"/>
        <v>36</v>
      </c>
      <c r="AW58" s="32">
        <f t="shared" si="1"/>
        <v>0</v>
      </c>
      <c r="AX58" s="32">
        <f t="shared" si="2"/>
        <v>36</v>
      </c>
      <c r="AY58" s="32" t="str">
        <f t="shared" si="3"/>
        <v>❌</v>
      </c>
      <c r="AZ58" s="83" t="str">
        <f t="shared" si="3"/>
        <v>◯</v>
      </c>
      <c r="BA58" s="82">
        <f>$AI54</f>
        <v>34</v>
      </c>
      <c r="BB58" s="32">
        <f>$AI$51</f>
        <v>37</v>
      </c>
      <c r="BC58" s="32">
        <f>V47</f>
        <v>0</v>
      </c>
      <c r="BD58" s="32">
        <f>AD47</f>
        <v>37</v>
      </c>
      <c r="BE58" s="32" t="str">
        <f t="shared" si="5"/>
        <v>❌</v>
      </c>
      <c r="BF58" s="83" t="str">
        <f t="shared" si="5"/>
        <v>◯</v>
      </c>
      <c r="BG58" s="82">
        <f>$AI54</f>
        <v>34</v>
      </c>
      <c r="BH58" s="32">
        <f>$AI$50</f>
        <v>38</v>
      </c>
      <c r="BI58" s="32">
        <f>H47</f>
        <v>0</v>
      </c>
      <c r="BJ58" s="32">
        <f>P47</f>
        <v>38</v>
      </c>
      <c r="BK58" s="32" t="str">
        <f t="shared" si="6"/>
        <v>❌</v>
      </c>
      <c r="BL58" s="83" t="str">
        <f t="shared" si="6"/>
        <v>◯</v>
      </c>
      <c r="BM58" s="82">
        <f>$AI54</f>
        <v>34</v>
      </c>
      <c r="BN58" s="32">
        <f>$AI$49</f>
        <v>39</v>
      </c>
      <c r="BO58" s="32">
        <f t="shared" si="7"/>
        <v>0</v>
      </c>
      <c r="BP58" s="32">
        <f t="shared" si="8"/>
        <v>39</v>
      </c>
      <c r="BQ58" s="32" t="str">
        <f t="shared" si="9"/>
        <v>❌</v>
      </c>
      <c r="BR58" s="83" t="str">
        <f t="shared" si="9"/>
        <v>◯</v>
      </c>
    </row>
    <row r="59" spans="6:70">
      <c r="F59" s="122"/>
      <c r="G59" s="47"/>
      <c r="H59" s="47"/>
      <c r="I59" s="103"/>
      <c r="J59" s="95"/>
      <c r="K59" s="47"/>
      <c r="L59" s="103"/>
      <c r="M59" s="95" t="s">
        <v>64</v>
      </c>
      <c r="N59" s="47" t="s">
        <v>39</v>
      </c>
      <c r="O59" s="62" t="s">
        <v>138</v>
      </c>
      <c r="P59" s="62">
        <v>62</v>
      </c>
      <c r="Q59" s="143" t="s">
        <v>420</v>
      </c>
      <c r="R59" s="47">
        <v>19</v>
      </c>
      <c r="S59" s="122">
        <v>19</v>
      </c>
      <c r="T59" s="47"/>
      <c r="U59" s="47"/>
      <c r="V59" s="47"/>
      <c r="W59" s="103"/>
      <c r="X59" s="95"/>
      <c r="Y59" s="47"/>
      <c r="Z59" s="103"/>
      <c r="AA59" s="95" t="s">
        <v>64</v>
      </c>
      <c r="AB59" s="47" t="s">
        <v>39</v>
      </c>
      <c r="AC59" s="61" t="s">
        <v>139</v>
      </c>
      <c r="AD59" s="61">
        <v>61</v>
      </c>
      <c r="AE59" s="135" t="s">
        <v>421</v>
      </c>
      <c r="AF59"/>
      <c r="AH59" s="61" t="s">
        <v>59</v>
      </c>
      <c r="AI59" s="61">
        <v>29</v>
      </c>
      <c r="AJ59" s="61" t="s">
        <v>373</v>
      </c>
      <c r="AK59" s="69">
        <v>6</v>
      </c>
      <c r="AL59" s="45" t="s">
        <v>398</v>
      </c>
      <c r="AU59" s="82">
        <f>$AI55</f>
        <v>33</v>
      </c>
      <c r="AV59" s="32">
        <f t="shared" si="16"/>
        <v>36</v>
      </c>
      <c r="AW59" s="32">
        <f t="shared" si="1"/>
        <v>0</v>
      </c>
      <c r="AX59" s="32">
        <f t="shared" si="2"/>
        <v>36</v>
      </c>
      <c r="AY59" s="32" t="str">
        <f t="shared" si="3"/>
        <v>❌</v>
      </c>
      <c r="AZ59" s="83" t="str">
        <f t="shared" si="3"/>
        <v>◯</v>
      </c>
      <c r="BA59" s="82">
        <f>$AI55</f>
        <v>33</v>
      </c>
      <c r="BB59" s="32">
        <f>$AI$51</f>
        <v>37</v>
      </c>
      <c r="BC59" s="32">
        <f>V46</f>
        <v>0</v>
      </c>
      <c r="BD59" s="32">
        <f>AD46</f>
        <v>37</v>
      </c>
      <c r="BE59" s="32" t="str">
        <f t="shared" si="5"/>
        <v>❌</v>
      </c>
      <c r="BF59" s="83" t="str">
        <f t="shared" si="5"/>
        <v>◯</v>
      </c>
      <c r="BG59" s="82">
        <f>$AI55</f>
        <v>33</v>
      </c>
      <c r="BH59" s="32">
        <f>$AI$50</f>
        <v>38</v>
      </c>
      <c r="BI59" s="32">
        <f>H46</f>
        <v>0</v>
      </c>
      <c r="BJ59" s="32">
        <f>P46</f>
        <v>38</v>
      </c>
      <c r="BK59" s="32" t="str">
        <f t="shared" si="6"/>
        <v>❌</v>
      </c>
      <c r="BL59" s="83" t="str">
        <f t="shared" si="6"/>
        <v>◯</v>
      </c>
      <c r="BM59" s="82">
        <f>$AI55</f>
        <v>33</v>
      </c>
      <c r="BN59" s="32">
        <f>$AI$49</f>
        <v>39</v>
      </c>
      <c r="BO59" s="32">
        <f t="shared" si="7"/>
        <v>0</v>
      </c>
      <c r="BP59" s="32">
        <f t="shared" si="8"/>
        <v>39</v>
      </c>
      <c r="BQ59" s="32" t="str">
        <f t="shared" si="9"/>
        <v>❌</v>
      </c>
      <c r="BR59" s="83" t="str">
        <f t="shared" si="9"/>
        <v>◯</v>
      </c>
    </row>
    <row r="60" spans="6:70">
      <c r="F60" s="122"/>
      <c r="G60" s="47"/>
      <c r="H60" s="47"/>
      <c r="I60" s="103"/>
      <c r="J60" s="95"/>
      <c r="K60" s="47"/>
      <c r="L60" s="103"/>
      <c r="M60" s="95" t="s">
        <v>64</v>
      </c>
      <c r="N60" s="47" t="s">
        <v>39</v>
      </c>
      <c r="O60" s="62" t="s">
        <v>138</v>
      </c>
      <c r="P60" s="62">
        <v>62</v>
      </c>
      <c r="Q60" s="143" t="s">
        <v>420</v>
      </c>
      <c r="R60" s="47">
        <v>20</v>
      </c>
      <c r="S60" s="122">
        <v>20</v>
      </c>
      <c r="T60" s="47"/>
      <c r="U60" s="47"/>
      <c r="V60" s="47"/>
      <c r="W60" s="103"/>
      <c r="X60" s="95"/>
      <c r="Y60" s="47"/>
      <c r="Z60" s="103"/>
      <c r="AA60" s="95" t="s">
        <v>64</v>
      </c>
      <c r="AB60" s="47" t="s">
        <v>39</v>
      </c>
      <c r="AC60" s="61" t="s">
        <v>139</v>
      </c>
      <c r="AD60" s="61">
        <v>61</v>
      </c>
      <c r="AE60" s="135" t="s">
        <v>421</v>
      </c>
      <c r="AF60"/>
      <c r="AH60" s="51" t="s">
        <v>60</v>
      </c>
      <c r="AI60" s="51">
        <v>28</v>
      </c>
      <c r="AJ60" s="51" t="s">
        <v>372</v>
      </c>
      <c r="AK60" s="69">
        <v>5</v>
      </c>
      <c r="AL60" s="45" t="s">
        <v>399</v>
      </c>
      <c r="AU60" s="84">
        <f>$AI56</f>
        <v>32</v>
      </c>
      <c r="AV60" s="78">
        <f>$AI$52</f>
        <v>36</v>
      </c>
      <c r="AW60" s="78">
        <f t="shared" si="1"/>
        <v>0</v>
      </c>
      <c r="AX60" s="78">
        <f t="shared" si="2"/>
        <v>36</v>
      </c>
      <c r="AY60" s="78" t="str">
        <f t="shared" si="3"/>
        <v>❌</v>
      </c>
      <c r="AZ60" s="85" t="str">
        <f t="shared" si="3"/>
        <v>◯</v>
      </c>
      <c r="BA60" s="84">
        <f>$AI56</f>
        <v>32</v>
      </c>
      <c r="BB60" s="78">
        <f>$AI$51</f>
        <v>37</v>
      </c>
      <c r="BC60" s="78">
        <f>V45</f>
        <v>0</v>
      </c>
      <c r="BD60" s="78">
        <f>AD45</f>
        <v>37</v>
      </c>
      <c r="BE60" s="78" t="str">
        <f t="shared" si="5"/>
        <v>❌</v>
      </c>
      <c r="BF60" s="85" t="str">
        <f t="shared" si="5"/>
        <v>◯</v>
      </c>
      <c r="BG60" s="84">
        <f>$AI56</f>
        <v>32</v>
      </c>
      <c r="BH60" s="78">
        <f>$AI$50</f>
        <v>38</v>
      </c>
      <c r="BI60" s="78">
        <f>H45</f>
        <v>0</v>
      </c>
      <c r="BJ60" s="78">
        <f>P45</f>
        <v>38</v>
      </c>
      <c r="BK60" s="78" t="str">
        <f t="shared" si="6"/>
        <v>❌</v>
      </c>
      <c r="BL60" s="85" t="str">
        <f t="shared" si="6"/>
        <v>◯</v>
      </c>
      <c r="BM60" s="84">
        <f>$AI56</f>
        <v>32</v>
      </c>
      <c r="BN60" s="78">
        <f>$AI$49</f>
        <v>39</v>
      </c>
      <c r="BO60" s="78">
        <f t="shared" si="7"/>
        <v>0</v>
      </c>
      <c r="BP60" s="78">
        <f t="shared" si="8"/>
        <v>39</v>
      </c>
      <c r="BQ60" s="78" t="str">
        <f t="shared" si="9"/>
        <v>❌</v>
      </c>
      <c r="BR60" s="85" t="str">
        <f t="shared" si="9"/>
        <v>◯</v>
      </c>
    </row>
    <row r="61" spans="6:70">
      <c r="F61" s="120"/>
      <c r="G61" s="48"/>
      <c r="H61" s="48"/>
      <c r="I61" s="102"/>
      <c r="J61" s="94"/>
      <c r="K61" s="48"/>
      <c r="L61" s="102"/>
      <c r="M61" s="94" t="s">
        <v>64</v>
      </c>
      <c r="N61" s="48" t="s">
        <v>39</v>
      </c>
      <c r="O61" s="62" t="s">
        <v>129</v>
      </c>
      <c r="P61" s="62">
        <v>70</v>
      </c>
      <c r="Q61" s="143" t="s">
        <v>412</v>
      </c>
      <c r="R61" s="48">
        <v>21</v>
      </c>
      <c r="S61" s="120">
        <v>21</v>
      </c>
      <c r="T61" s="48"/>
      <c r="U61" s="48"/>
      <c r="V61" s="48"/>
      <c r="W61" s="102"/>
      <c r="X61" s="94"/>
      <c r="Y61" s="48"/>
      <c r="Z61" s="102"/>
      <c r="AA61" s="94" t="s">
        <v>64</v>
      </c>
      <c r="AB61" s="48" t="s">
        <v>39</v>
      </c>
      <c r="AC61" s="61" t="s">
        <v>130</v>
      </c>
      <c r="AD61" s="61">
        <v>69</v>
      </c>
      <c r="AE61" s="135" t="s">
        <v>413</v>
      </c>
      <c r="AF61"/>
      <c r="AH61" s="47" t="s">
        <v>61</v>
      </c>
      <c r="AI61" s="47">
        <v>27</v>
      </c>
      <c r="AJ61" s="47" t="s">
        <v>352</v>
      </c>
      <c r="AK61" s="69">
        <v>4</v>
      </c>
      <c r="AL61" s="45" t="s">
        <v>400</v>
      </c>
      <c r="AU61" s="79">
        <f>$AI61</f>
        <v>27</v>
      </c>
      <c r="AV61" s="80">
        <f t="shared" ref="AV61:AV63" si="17">$AI$60</f>
        <v>28</v>
      </c>
      <c r="AW61" s="80">
        <f t="shared" si="1"/>
        <v>0</v>
      </c>
      <c r="AX61" s="80">
        <f t="shared" si="2"/>
        <v>28</v>
      </c>
      <c r="AY61" s="80" t="str">
        <f t="shared" si="3"/>
        <v>❌</v>
      </c>
      <c r="AZ61" s="81" t="str">
        <f t="shared" si="3"/>
        <v>◯</v>
      </c>
      <c r="BA61" s="79">
        <f>$AI61</f>
        <v>27</v>
      </c>
      <c r="BB61" s="80">
        <f>$AI$59</f>
        <v>29</v>
      </c>
      <c r="BC61" s="80">
        <f>V44</f>
        <v>0</v>
      </c>
      <c r="BD61" s="80">
        <f>AD44</f>
        <v>29</v>
      </c>
      <c r="BE61" s="80" t="str">
        <f>IF(BA61=BC61, "◯", "❌")</f>
        <v>❌</v>
      </c>
      <c r="BF61" s="81" t="str">
        <f t="shared" ref="BF61:BF63" si="18">IF(BB61=BD61, "◯", "❌")</f>
        <v>◯</v>
      </c>
      <c r="BG61" s="79">
        <f>$AI61</f>
        <v>27</v>
      </c>
      <c r="BH61" s="80">
        <f>$AI$58</f>
        <v>30</v>
      </c>
      <c r="BI61" s="80">
        <f>H44</f>
        <v>0</v>
      </c>
      <c r="BJ61" s="80">
        <f>P44</f>
        <v>30</v>
      </c>
      <c r="BK61" s="80" t="str">
        <f>IF(BG61=BI61, "◯", "❌")</f>
        <v>❌</v>
      </c>
      <c r="BL61" s="81" t="str">
        <f t="shared" ref="BL61:BL63" si="19">IF(BH61=BJ61, "◯", "❌")</f>
        <v>◯</v>
      </c>
      <c r="BM61" s="79">
        <f>$AI61</f>
        <v>27</v>
      </c>
      <c r="BN61" s="80">
        <f>$AI$57</f>
        <v>31</v>
      </c>
      <c r="BO61" s="80">
        <f t="shared" si="7"/>
        <v>0</v>
      </c>
      <c r="BP61" s="80">
        <f t="shared" si="8"/>
        <v>31</v>
      </c>
      <c r="BQ61" s="80" t="str">
        <f t="shared" si="9"/>
        <v>❌</v>
      </c>
      <c r="BR61" s="81" t="str">
        <f t="shared" si="9"/>
        <v>◯</v>
      </c>
    </row>
    <row r="62" spans="6:70">
      <c r="F62" s="120"/>
      <c r="G62" s="48"/>
      <c r="H62" s="48"/>
      <c r="I62" s="102"/>
      <c r="J62" s="94"/>
      <c r="K62" s="48"/>
      <c r="L62" s="102"/>
      <c r="M62" s="94" t="s">
        <v>64</v>
      </c>
      <c r="N62" s="48" t="s">
        <v>39</v>
      </c>
      <c r="O62" s="62" t="s">
        <v>129</v>
      </c>
      <c r="P62" s="62">
        <v>70</v>
      </c>
      <c r="Q62" s="143" t="s">
        <v>412</v>
      </c>
      <c r="R62" s="48">
        <v>22</v>
      </c>
      <c r="S62" s="120">
        <v>22</v>
      </c>
      <c r="T62" s="48"/>
      <c r="U62" s="48"/>
      <c r="V62" s="48"/>
      <c r="W62" s="102"/>
      <c r="X62" s="94"/>
      <c r="Y62" s="48"/>
      <c r="Z62" s="102"/>
      <c r="AA62" s="94" t="s">
        <v>64</v>
      </c>
      <c r="AB62" s="48" t="s">
        <v>39</v>
      </c>
      <c r="AC62" s="61" t="s">
        <v>130</v>
      </c>
      <c r="AD62" s="61">
        <v>69</v>
      </c>
      <c r="AE62" s="135" t="s">
        <v>413</v>
      </c>
      <c r="AF62"/>
      <c r="AH62" s="47" t="s">
        <v>62</v>
      </c>
      <c r="AI62" s="47">
        <v>26</v>
      </c>
      <c r="AJ62" s="47" t="s">
        <v>351</v>
      </c>
      <c r="AK62" s="69">
        <v>3</v>
      </c>
      <c r="AL62" s="45" t="s">
        <v>401</v>
      </c>
      <c r="AU62" s="82">
        <f>$AI62</f>
        <v>26</v>
      </c>
      <c r="AV62" s="32">
        <f t="shared" si="17"/>
        <v>28</v>
      </c>
      <c r="AW62" s="32">
        <f t="shared" si="1"/>
        <v>0</v>
      </c>
      <c r="AX62" s="32">
        <f t="shared" si="2"/>
        <v>28</v>
      </c>
      <c r="AY62" s="32" t="str">
        <f t="shared" si="3"/>
        <v>❌</v>
      </c>
      <c r="AZ62" s="83" t="str">
        <f t="shared" si="3"/>
        <v>◯</v>
      </c>
      <c r="BA62" s="82">
        <f>$AI62</f>
        <v>26</v>
      </c>
      <c r="BB62" s="32">
        <f>$AI$59</f>
        <v>29</v>
      </c>
      <c r="BC62" s="32">
        <f>V43</f>
        <v>0</v>
      </c>
      <c r="BD62" s="32">
        <f>AD43</f>
        <v>29</v>
      </c>
      <c r="BE62" s="32" t="str">
        <f>IF(BA62=BC62, "◯", "❌")</f>
        <v>❌</v>
      </c>
      <c r="BF62" s="83" t="str">
        <f t="shared" si="18"/>
        <v>◯</v>
      </c>
      <c r="BG62" s="82">
        <f>$AI62</f>
        <v>26</v>
      </c>
      <c r="BH62" s="32">
        <f>$AI$58</f>
        <v>30</v>
      </c>
      <c r="BI62" s="32">
        <f>H43</f>
        <v>0</v>
      </c>
      <c r="BJ62" s="32">
        <f>P43</f>
        <v>30</v>
      </c>
      <c r="BK62" s="32" t="str">
        <f>IF(BG62=BI62, "◯", "❌")</f>
        <v>❌</v>
      </c>
      <c r="BL62" s="83" t="str">
        <f t="shared" si="19"/>
        <v>◯</v>
      </c>
      <c r="BM62" s="82">
        <f>$AI62</f>
        <v>26</v>
      </c>
      <c r="BN62" s="32">
        <f>$AI$57</f>
        <v>31</v>
      </c>
      <c r="BO62" s="32">
        <f t="shared" si="7"/>
        <v>0</v>
      </c>
      <c r="BP62" s="32">
        <f t="shared" si="8"/>
        <v>31</v>
      </c>
      <c r="BQ62" s="32" t="str">
        <f t="shared" si="9"/>
        <v>❌</v>
      </c>
      <c r="BR62" s="83" t="str">
        <f t="shared" si="9"/>
        <v>◯</v>
      </c>
    </row>
    <row r="63" spans="6:70">
      <c r="F63" s="120"/>
      <c r="G63" s="48"/>
      <c r="H63" s="48"/>
      <c r="I63" s="102"/>
      <c r="J63" s="94"/>
      <c r="K63" s="48"/>
      <c r="L63" s="102"/>
      <c r="M63" s="94" t="s">
        <v>64</v>
      </c>
      <c r="N63" s="48" t="s">
        <v>39</v>
      </c>
      <c r="O63" s="62" t="s">
        <v>129</v>
      </c>
      <c r="P63" s="62">
        <v>70</v>
      </c>
      <c r="Q63" s="143" t="s">
        <v>412</v>
      </c>
      <c r="R63" s="48">
        <v>23</v>
      </c>
      <c r="S63" s="120">
        <v>23</v>
      </c>
      <c r="T63" s="48"/>
      <c r="U63" s="48"/>
      <c r="V63" s="48"/>
      <c r="W63" s="102"/>
      <c r="X63" s="94"/>
      <c r="Y63" s="48"/>
      <c r="Z63" s="102"/>
      <c r="AA63" s="94" t="s">
        <v>64</v>
      </c>
      <c r="AB63" s="48" t="s">
        <v>39</v>
      </c>
      <c r="AC63" s="61" t="s">
        <v>130</v>
      </c>
      <c r="AD63" s="61">
        <v>69</v>
      </c>
      <c r="AE63" s="135" t="s">
        <v>413</v>
      </c>
      <c r="AF63"/>
      <c r="AH63" s="47" t="s">
        <v>63</v>
      </c>
      <c r="AI63" s="47">
        <v>25</v>
      </c>
      <c r="AJ63" s="47" t="s">
        <v>350</v>
      </c>
      <c r="AK63" s="69">
        <v>2</v>
      </c>
      <c r="AL63" s="45" t="s">
        <v>395</v>
      </c>
      <c r="AU63" s="82">
        <f>$AI63</f>
        <v>25</v>
      </c>
      <c r="AV63" s="32">
        <f t="shared" si="17"/>
        <v>28</v>
      </c>
      <c r="AW63" s="32">
        <f t="shared" si="1"/>
        <v>0</v>
      </c>
      <c r="AX63" s="32">
        <f t="shared" si="2"/>
        <v>28</v>
      </c>
      <c r="AY63" s="32" t="str">
        <f t="shared" si="3"/>
        <v>❌</v>
      </c>
      <c r="AZ63" s="83" t="str">
        <f t="shared" si="3"/>
        <v>◯</v>
      </c>
      <c r="BA63" s="82">
        <f>$AI63</f>
        <v>25</v>
      </c>
      <c r="BB63" s="32">
        <f>$AI$59</f>
        <v>29</v>
      </c>
      <c r="BC63" s="32">
        <f>V42</f>
        <v>0</v>
      </c>
      <c r="BD63" s="32">
        <f>AD42</f>
        <v>29</v>
      </c>
      <c r="BE63" s="32" t="str">
        <f>IF(BA63=BC63, "◯", "❌")</f>
        <v>❌</v>
      </c>
      <c r="BF63" s="83" t="str">
        <f t="shared" si="18"/>
        <v>◯</v>
      </c>
      <c r="BG63" s="82">
        <f>$AI63</f>
        <v>25</v>
      </c>
      <c r="BH63" s="32">
        <f>$AI$58</f>
        <v>30</v>
      </c>
      <c r="BI63" s="32">
        <f>H42</f>
        <v>0</v>
      </c>
      <c r="BJ63" s="32">
        <f>P42</f>
        <v>30</v>
      </c>
      <c r="BK63" s="32" t="str">
        <f>IF(BG63=BI63, "◯", "❌")</f>
        <v>❌</v>
      </c>
      <c r="BL63" s="83" t="str">
        <f t="shared" si="19"/>
        <v>◯</v>
      </c>
      <c r="BM63" s="82">
        <f>$AI63</f>
        <v>25</v>
      </c>
      <c r="BN63" s="32">
        <f>$AI$57</f>
        <v>31</v>
      </c>
      <c r="BO63" s="32">
        <f t="shared" si="7"/>
        <v>0</v>
      </c>
      <c r="BP63" s="32">
        <f t="shared" si="8"/>
        <v>31</v>
      </c>
      <c r="BQ63" s="32" t="str">
        <f t="shared" si="9"/>
        <v>❌</v>
      </c>
      <c r="BR63" s="83" t="str">
        <f t="shared" si="9"/>
        <v>◯</v>
      </c>
    </row>
    <row r="64" spans="6:70" ht="21" thickBot="1">
      <c r="F64" s="136"/>
      <c r="G64" s="137"/>
      <c r="H64" s="137"/>
      <c r="I64" s="138"/>
      <c r="J64" s="139"/>
      <c r="K64" s="137"/>
      <c r="L64" s="138"/>
      <c r="M64" s="139" t="s">
        <v>64</v>
      </c>
      <c r="N64" s="137" t="s">
        <v>39</v>
      </c>
      <c r="O64" s="144" t="s">
        <v>129</v>
      </c>
      <c r="P64" s="144">
        <v>70</v>
      </c>
      <c r="Q64" s="145" t="s">
        <v>412</v>
      </c>
      <c r="R64" s="108">
        <v>24</v>
      </c>
      <c r="S64" s="136">
        <v>24</v>
      </c>
      <c r="T64" s="137"/>
      <c r="U64" s="137"/>
      <c r="V64" s="137"/>
      <c r="W64" s="138"/>
      <c r="X64" s="139"/>
      <c r="Y64" s="137"/>
      <c r="Z64" s="138"/>
      <c r="AA64" s="139" t="s">
        <v>64</v>
      </c>
      <c r="AB64" s="137" t="s">
        <v>39</v>
      </c>
      <c r="AC64" s="140" t="s">
        <v>130</v>
      </c>
      <c r="AD64" s="140">
        <v>69</v>
      </c>
      <c r="AE64" s="141" t="s">
        <v>413</v>
      </c>
      <c r="AF64"/>
      <c r="AH64" s="47" t="s">
        <v>40</v>
      </c>
      <c r="AI64" s="47">
        <v>24</v>
      </c>
      <c r="AJ64" s="47" t="s">
        <v>349</v>
      </c>
      <c r="AK64" s="70">
        <v>1</v>
      </c>
      <c r="AL64" s="45" t="s">
        <v>394</v>
      </c>
      <c r="AM64" s="32" t="s">
        <v>153</v>
      </c>
      <c r="AO64" s="49" t="s">
        <v>226</v>
      </c>
      <c r="AP64" s="50" t="s">
        <v>152</v>
      </c>
      <c r="AQ64" s="32">
        <v>49</v>
      </c>
      <c r="AR64" s="45" t="s">
        <v>402</v>
      </c>
      <c r="AS64" s="32">
        <v>1</v>
      </c>
      <c r="AU64" s="84">
        <f>$AI64</f>
        <v>24</v>
      </c>
      <c r="AV64" s="78">
        <f>$AI$60</f>
        <v>28</v>
      </c>
      <c r="AW64" s="78">
        <f t="shared" si="1"/>
        <v>0</v>
      </c>
      <c r="AX64" s="78">
        <f t="shared" si="2"/>
        <v>28</v>
      </c>
      <c r="AY64" s="78" t="str">
        <f t="shared" si="3"/>
        <v>❌</v>
      </c>
      <c r="AZ64" s="85" t="str">
        <f>IF(AV64=AX64, "◯", "❌")</f>
        <v>◯</v>
      </c>
      <c r="BA64" s="84">
        <f>$AI64</f>
        <v>24</v>
      </c>
      <c r="BB64" s="78">
        <f>$AI$59</f>
        <v>29</v>
      </c>
      <c r="BC64" s="78">
        <f>V41</f>
        <v>0</v>
      </c>
      <c r="BD64" s="78">
        <f>AD41</f>
        <v>0</v>
      </c>
      <c r="BE64" s="78" t="str">
        <f>IF(BA64=BC64, "◯", "❌")</f>
        <v>❌</v>
      </c>
      <c r="BF64" s="85" t="str">
        <f>IF(BB64=BD64, "◯", "❌")</f>
        <v>❌</v>
      </c>
      <c r="BG64" s="84">
        <f>$AI64</f>
        <v>24</v>
      </c>
      <c r="BH64" s="78">
        <f>$AI$58</f>
        <v>30</v>
      </c>
      <c r="BI64" s="78">
        <f>H41</f>
        <v>0</v>
      </c>
      <c r="BJ64" s="78">
        <f>P41</f>
        <v>0</v>
      </c>
      <c r="BK64" s="78" t="str">
        <f>IF(BG64=BI64, "◯", "❌")</f>
        <v>❌</v>
      </c>
      <c r="BL64" s="85" t="str">
        <f>IF(BH64=BJ64, "◯", "❌")</f>
        <v>❌</v>
      </c>
      <c r="BM64" s="84">
        <f>$AI64</f>
        <v>24</v>
      </c>
      <c r="BN64" s="78">
        <f>$AI$57</f>
        <v>31</v>
      </c>
      <c r="BO64" s="78">
        <f t="shared" si="7"/>
        <v>0</v>
      </c>
      <c r="BP64" s="78">
        <f t="shared" si="8"/>
        <v>0</v>
      </c>
      <c r="BQ64" s="78" t="str">
        <f t="shared" si="9"/>
        <v>❌</v>
      </c>
      <c r="BR64" s="85" t="str">
        <f t="shared" si="9"/>
        <v>❌</v>
      </c>
    </row>
    <row r="65" spans="23:32" ht="21" thickTop="1">
      <c r="AE65"/>
      <c r="AF65"/>
    </row>
    <row r="66" spans="23:32">
      <c r="AE66"/>
      <c r="AF66"/>
    </row>
    <row r="67" spans="23:32">
      <c r="W67" s="32">
        <v>24</v>
      </c>
      <c r="X67" s="32">
        <v>4</v>
      </c>
      <c r="Y67" s="32">
        <f>W67*X67</f>
        <v>96</v>
      </c>
      <c r="AE67"/>
      <c r="AF67"/>
    </row>
    <row r="68" spans="23:32">
      <c r="Y68" s="32">
        <f>Y67*2</f>
        <v>192</v>
      </c>
    </row>
  </sheetData>
  <phoneticPr fontId="3"/>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FFEB3-8529-B942-830B-EF6A0D46B37E}">
  <dimension ref="G7:Q31"/>
  <sheetViews>
    <sheetView topLeftCell="K3" zoomScale="128" zoomScaleNormal="128" workbookViewId="0">
      <selection activeCell="M21" sqref="M21"/>
    </sheetView>
  </sheetViews>
  <sheetFormatPr baseColWidth="10" defaultRowHeight="20"/>
  <cols>
    <col min="12" max="12" width="26" bestFit="1" customWidth="1"/>
    <col min="16" max="16" width="4.7109375" customWidth="1"/>
    <col min="17" max="17" width="128.85546875" bestFit="1" customWidth="1"/>
  </cols>
  <sheetData>
    <row r="7" spans="7:17">
      <c r="K7" s="72" t="s">
        <v>449</v>
      </c>
      <c r="L7" s="72" t="s">
        <v>450</v>
      </c>
    </row>
    <row r="8" spans="7:17">
      <c r="G8">
        <v>6.25</v>
      </c>
      <c r="K8">
        <v>1</v>
      </c>
      <c r="L8">
        <v>6.25</v>
      </c>
      <c r="O8">
        <v>1</v>
      </c>
      <c r="P8" s="155" t="s">
        <v>463</v>
      </c>
      <c r="Q8" s="93" t="s">
        <v>452</v>
      </c>
    </row>
    <row r="9" spans="7:17">
      <c r="G9">
        <v>6.25</v>
      </c>
      <c r="K9">
        <v>2</v>
      </c>
      <c r="L9">
        <v>12.5</v>
      </c>
      <c r="O9">
        <v>2</v>
      </c>
      <c r="P9" s="155"/>
      <c r="Q9" s="93" t="s">
        <v>465</v>
      </c>
    </row>
    <row r="10" spans="7:17">
      <c r="G10">
        <v>6.25</v>
      </c>
      <c r="H10">
        <f>G8</f>
        <v>6.25</v>
      </c>
      <c r="K10">
        <v>3</v>
      </c>
      <c r="L10">
        <v>18.75</v>
      </c>
      <c r="O10">
        <v>3</v>
      </c>
      <c r="Q10" s="93" t="s">
        <v>464</v>
      </c>
    </row>
    <row r="11" spans="7:17">
      <c r="G11">
        <v>6.25</v>
      </c>
      <c r="H11">
        <f>H10+G8</f>
        <v>12.5</v>
      </c>
      <c r="K11">
        <v>4</v>
      </c>
      <c r="L11">
        <v>25</v>
      </c>
      <c r="O11">
        <v>4</v>
      </c>
      <c r="Q11" s="93" t="s">
        <v>453</v>
      </c>
    </row>
    <row r="12" spans="7:17">
      <c r="G12">
        <v>6.25</v>
      </c>
      <c r="H12">
        <f>H11+G9</f>
        <v>18.75</v>
      </c>
      <c r="K12">
        <v>5</v>
      </c>
      <c r="L12">
        <v>31.25</v>
      </c>
      <c r="O12">
        <v>5</v>
      </c>
      <c r="Q12" s="93" t="s">
        <v>454</v>
      </c>
    </row>
    <row r="13" spans="7:17">
      <c r="G13">
        <v>6.25</v>
      </c>
      <c r="H13">
        <f t="shared" ref="H13:H24" si="0">H12+G10</f>
        <v>25</v>
      </c>
      <c r="K13">
        <v>6</v>
      </c>
      <c r="L13">
        <v>37.5</v>
      </c>
      <c r="O13">
        <v>6</v>
      </c>
      <c r="Q13" s="93" t="s">
        <v>455</v>
      </c>
    </row>
    <row r="14" spans="7:17">
      <c r="G14">
        <v>6.25</v>
      </c>
      <c r="H14">
        <f t="shared" si="0"/>
        <v>31.25</v>
      </c>
      <c r="K14">
        <v>7</v>
      </c>
      <c r="L14">
        <v>43.75</v>
      </c>
      <c r="O14">
        <v>7</v>
      </c>
      <c r="Q14" s="93" t="s">
        <v>456</v>
      </c>
    </row>
    <row r="15" spans="7:17">
      <c r="G15">
        <v>6.25</v>
      </c>
      <c r="H15">
        <f t="shared" si="0"/>
        <v>37.5</v>
      </c>
      <c r="K15">
        <v>8</v>
      </c>
      <c r="L15">
        <v>50</v>
      </c>
      <c r="O15">
        <v>8</v>
      </c>
      <c r="Q15" s="93" t="s">
        <v>457</v>
      </c>
    </row>
    <row r="16" spans="7:17">
      <c r="G16">
        <v>6.25</v>
      </c>
      <c r="H16">
        <f t="shared" si="0"/>
        <v>43.75</v>
      </c>
      <c r="K16">
        <v>9</v>
      </c>
      <c r="L16">
        <v>56.25</v>
      </c>
      <c r="O16">
        <v>9</v>
      </c>
      <c r="Q16" s="93" t="s">
        <v>458</v>
      </c>
    </row>
    <row r="17" spans="7:17">
      <c r="G17">
        <v>6.25</v>
      </c>
      <c r="H17">
        <f t="shared" si="0"/>
        <v>50</v>
      </c>
      <c r="K17">
        <v>10</v>
      </c>
      <c r="L17">
        <v>62.5</v>
      </c>
      <c r="O17">
        <v>10</v>
      </c>
      <c r="Q17" s="93" t="s">
        <v>459</v>
      </c>
    </row>
    <row r="18" spans="7:17">
      <c r="G18">
        <v>6.25</v>
      </c>
      <c r="H18">
        <f t="shared" si="0"/>
        <v>56.25</v>
      </c>
      <c r="K18">
        <v>11</v>
      </c>
      <c r="L18">
        <v>68.75</v>
      </c>
      <c r="O18">
        <v>11</v>
      </c>
      <c r="Q18" s="93" t="s">
        <v>460</v>
      </c>
    </row>
    <row r="19" spans="7:17">
      <c r="G19">
        <v>6.25</v>
      </c>
      <c r="H19">
        <f t="shared" si="0"/>
        <v>62.5</v>
      </c>
      <c r="K19">
        <v>12</v>
      </c>
      <c r="L19">
        <v>75</v>
      </c>
      <c r="O19">
        <v>12</v>
      </c>
      <c r="Q19" s="93" t="s">
        <v>461</v>
      </c>
    </row>
    <row r="20" spans="7:17">
      <c r="G20">
        <v>6.25</v>
      </c>
      <c r="H20">
        <f t="shared" si="0"/>
        <v>68.75</v>
      </c>
      <c r="K20">
        <v>13</v>
      </c>
      <c r="L20">
        <v>81.25</v>
      </c>
      <c r="Q20" s="93" t="s">
        <v>462</v>
      </c>
    </row>
    <row r="21" spans="7:17">
      <c r="G21">
        <v>6.25</v>
      </c>
      <c r="H21">
        <f t="shared" si="0"/>
        <v>75</v>
      </c>
      <c r="K21">
        <v>14</v>
      </c>
      <c r="L21">
        <v>87.5</v>
      </c>
    </row>
    <row r="22" spans="7:17">
      <c r="G22">
        <v>6.25</v>
      </c>
      <c r="H22">
        <f t="shared" si="0"/>
        <v>81.25</v>
      </c>
      <c r="K22">
        <v>15</v>
      </c>
      <c r="L22">
        <v>93.75</v>
      </c>
    </row>
    <row r="23" spans="7:17">
      <c r="G23">
        <v>6.25</v>
      </c>
      <c r="H23">
        <f t="shared" si="0"/>
        <v>87.5</v>
      </c>
      <c r="K23">
        <v>16</v>
      </c>
      <c r="L23">
        <v>100</v>
      </c>
    </row>
    <row r="24" spans="7:17">
      <c r="G24">
        <v>6.25</v>
      </c>
      <c r="H24">
        <f t="shared" si="0"/>
        <v>93.75</v>
      </c>
      <c r="K24">
        <v>17</v>
      </c>
      <c r="L24">
        <v>106.25</v>
      </c>
    </row>
    <row r="25" spans="7:17">
      <c r="K25">
        <v>18</v>
      </c>
      <c r="L25">
        <v>112.5</v>
      </c>
    </row>
    <row r="26" spans="7:17">
      <c r="K26">
        <v>19</v>
      </c>
      <c r="L26">
        <v>118.75</v>
      </c>
    </row>
    <row r="27" spans="7:17">
      <c r="K27">
        <v>20</v>
      </c>
      <c r="L27">
        <v>125</v>
      </c>
    </row>
    <row r="28" spans="7:17">
      <c r="K28">
        <v>21</v>
      </c>
      <c r="L28">
        <v>131.25</v>
      </c>
    </row>
    <row r="29" spans="7:17">
      <c r="K29">
        <v>22</v>
      </c>
      <c r="L29">
        <v>137.5</v>
      </c>
    </row>
    <row r="30" spans="7:17">
      <c r="K30">
        <v>23</v>
      </c>
      <c r="L30">
        <v>143.75</v>
      </c>
    </row>
    <row r="31" spans="7:17">
      <c r="K31">
        <v>24</v>
      </c>
      <c r="L31" t="s">
        <v>451</v>
      </c>
    </row>
  </sheetData>
  <phoneticPr fontId="3"/>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57559-4059-2E48-8730-7CA0FF1572E1}">
  <dimension ref="F17:AL17"/>
  <sheetViews>
    <sheetView topLeftCell="A8" zoomScaleNormal="100" workbookViewId="0">
      <selection activeCell="BP26" sqref="BP26"/>
    </sheetView>
  </sheetViews>
  <sheetFormatPr baseColWidth="10" defaultColWidth="2.7109375" defaultRowHeight="20"/>
  <cols>
    <col min="6" max="14" width="2.85546875" bestFit="1" customWidth="1"/>
    <col min="15" max="38" width="3.7109375" bestFit="1" customWidth="1"/>
  </cols>
  <sheetData>
    <row r="17" spans="6:38">
      <c r="F17" s="31">
        <v>1</v>
      </c>
      <c r="G17" s="31">
        <v>2</v>
      </c>
      <c r="H17" s="31">
        <v>3</v>
      </c>
      <c r="I17" s="31">
        <v>4</v>
      </c>
      <c r="J17" s="31">
        <v>5</v>
      </c>
      <c r="K17" s="31">
        <v>6</v>
      </c>
      <c r="L17" s="31">
        <v>7</v>
      </c>
      <c r="M17" s="31">
        <v>8</v>
      </c>
      <c r="N17" s="31">
        <v>9</v>
      </c>
      <c r="O17" s="31">
        <v>10</v>
      </c>
      <c r="P17" s="31">
        <v>11</v>
      </c>
      <c r="Q17" s="31">
        <v>12</v>
      </c>
      <c r="R17" s="31">
        <v>13</v>
      </c>
      <c r="S17" s="31">
        <v>14</v>
      </c>
      <c r="T17" s="31">
        <v>15</v>
      </c>
      <c r="U17" s="31">
        <v>16</v>
      </c>
      <c r="V17" s="31">
        <v>17</v>
      </c>
      <c r="W17" s="31">
        <v>18</v>
      </c>
      <c r="X17" s="31">
        <v>19</v>
      </c>
      <c r="Y17" s="31">
        <v>20</v>
      </c>
      <c r="Z17" s="31">
        <v>21</v>
      </c>
      <c r="AA17" s="31">
        <v>22</v>
      </c>
      <c r="AB17" s="31">
        <v>23</v>
      </c>
      <c r="AC17" s="31">
        <v>24</v>
      </c>
      <c r="AD17">
        <v>25</v>
      </c>
      <c r="AE17">
        <v>26</v>
      </c>
      <c r="AF17">
        <v>27</v>
      </c>
      <c r="AG17">
        <v>28</v>
      </c>
      <c r="AH17">
        <v>29</v>
      </c>
      <c r="AI17">
        <v>30</v>
      </c>
      <c r="AJ17">
        <v>31</v>
      </c>
      <c r="AK17">
        <v>32</v>
      </c>
      <c r="AL17">
        <v>33</v>
      </c>
    </row>
  </sheetData>
  <phoneticPr fontId="3"/>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F80D9-25F9-FA46-B7FC-1C891AE4B950}">
  <dimension ref="D11:X107"/>
  <sheetViews>
    <sheetView topLeftCell="A17" zoomScale="85" zoomScaleNormal="85" workbookViewId="0">
      <selection activeCell="D40" sqref="D40"/>
    </sheetView>
  </sheetViews>
  <sheetFormatPr baseColWidth="10" defaultRowHeight="20"/>
  <cols>
    <col min="1" max="3" width="10.7109375" style="32"/>
    <col min="4" max="4" width="4" style="32" bestFit="1" customWidth="1"/>
    <col min="5" max="5" width="4.140625" style="32" bestFit="1" customWidth="1"/>
    <col min="6" max="6" width="32.140625" style="32" bestFit="1" customWidth="1"/>
    <col min="7" max="7" width="22.28515625" style="32" bestFit="1" customWidth="1"/>
    <col min="8" max="8" width="16.5703125" style="32" bestFit="1" customWidth="1"/>
    <col min="9" max="9" width="12.5703125" style="32" bestFit="1" customWidth="1"/>
    <col min="10" max="11" width="10.7109375" style="32"/>
    <col min="12" max="12" width="30" style="32" bestFit="1" customWidth="1"/>
    <col min="13" max="13" width="10.7109375" style="75"/>
    <col min="14" max="15" width="10.7109375" style="32"/>
    <col min="17" max="23" width="10.7109375" style="32"/>
    <col min="24" max="24" width="85.85546875" style="32" bestFit="1" customWidth="1"/>
    <col min="25" max="16384" width="10.7109375" style="32"/>
  </cols>
  <sheetData>
    <row r="11" spans="4:24">
      <c r="D11" s="71" t="s">
        <v>283</v>
      </c>
      <c r="E11" s="32">
        <v>1</v>
      </c>
      <c r="F11" s="32" t="s">
        <v>277</v>
      </c>
      <c r="G11" s="32" t="s">
        <v>284</v>
      </c>
      <c r="H11" s="32" t="s">
        <v>285</v>
      </c>
      <c r="I11" s="32" t="s">
        <v>286</v>
      </c>
    </row>
    <row r="12" spans="4:24">
      <c r="D12" s="71" t="s">
        <v>283</v>
      </c>
      <c r="E12" s="32">
        <v>2</v>
      </c>
      <c r="F12" s="32" t="s">
        <v>207</v>
      </c>
      <c r="L12" t="s">
        <v>31</v>
      </c>
      <c r="M12" s="75">
        <v>200</v>
      </c>
      <c r="O12" s="32" t="s">
        <v>336</v>
      </c>
      <c r="P12" s="75">
        <v>2057</v>
      </c>
    </row>
    <row r="13" spans="4:24">
      <c r="D13" s="71" t="s">
        <v>283</v>
      </c>
      <c r="E13" s="32">
        <v>3</v>
      </c>
      <c r="F13" s="32" t="s">
        <v>208</v>
      </c>
      <c r="L13" t="s">
        <v>32</v>
      </c>
      <c r="M13" s="75">
        <v>350</v>
      </c>
      <c r="O13" s="32" t="s">
        <v>334</v>
      </c>
      <c r="P13" s="75">
        <v>3253</v>
      </c>
    </row>
    <row r="14" spans="4:24">
      <c r="E14" s="32">
        <v>4</v>
      </c>
      <c r="F14" s="32" t="s">
        <v>209</v>
      </c>
      <c r="L14" t="s">
        <v>33</v>
      </c>
      <c r="M14" s="75">
        <v>200</v>
      </c>
      <c r="O14" s="32" t="s">
        <v>339</v>
      </c>
      <c r="P14" s="75">
        <v>649</v>
      </c>
      <c r="X14" t="s">
        <v>287</v>
      </c>
    </row>
    <row r="15" spans="4:24">
      <c r="D15" s="71" t="s">
        <v>283</v>
      </c>
      <c r="E15" s="32">
        <v>5</v>
      </c>
      <c r="F15" s="32" t="s">
        <v>210</v>
      </c>
      <c r="L15" t="s">
        <v>35</v>
      </c>
      <c r="M15" s="75">
        <v>500</v>
      </c>
      <c r="O15" s="32" t="s">
        <v>340</v>
      </c>
      <c r="P15" s="75">
        <v>1985</v>
      </c>
      <c r="X15" s="72" t="s">
        <v>288</v>
      </c>
    </row>
    <row r="16" spans="4:24">
      <c r="D16" s="71" t="s">
        <v>283</v>
      </c>
      <c r="E16" s="32">
        <v>6</v>
      </c>
      <c r="F16" s="32" t="s">
        <v>211</v>
      </c>
      <c r="L16" t="s">
        <v>28</v>
      </c>
      <c r="M16" s="75">
        <v>200</v>
      </c>
      <c r="O16" s="32" t="s">
        <v>341</v>
      </c>
      <c r="P16" s="75">
        <v>438</v>
      </c>
      <c r="X16" t="s">
        <v>289</v>
      </c>
    </row>
    <row r="17" spans="4:24">
      <c r="D17" s="71" t="s">
        <v>283</v>
      </c>
      <c r="E17" s="32">
        <v>7</v>
      </c>
      <c r="F17" s="32" t="s">
        <v>212</v>
      </c>
      <c r="G17" s="32" t="s">
        <v>213</v>
      </c>
      <c r="H17" s="32" t="s">
        <v>262</v>
      </c>
      <c r="L17" t="s">
        <v>37</v>
      </c>
      <c r="M17" s="75">
        <v>300</v>
      </c>
      <c r="O17" s="32" t="s">
        <v>213</v>
      </c>
      <c r="P17" s="75">
        <v>1499</v>
      </c>
      <c r="X17"/>
    </row>
    <row r="18" spans="4:24">
      <c r="D18" s="71" t="s">
        <v>283</v>
      </c>
      <c r="E18" s="32">
        <v>8</v>
      </c>
      <c r="F18" s="32" t="s">
        <v>214</v>
      </c>
      <c r="L18" t="s">
        <v>10</v>
      </c>
      <c r="M18" s="75">
        <v>200</v>
      </c>
      <c r="O18" s="32" t="s">
        <v>342</v>
      </c>
      <c r="P18" s="75">
        <v>514</v>
      </c>
      <c r="X18"/>
    </row>
    <row r="19" spans="4:24">
      <c r="E19" s="32">
        <v>9</v>
      </c>
      <c r="F19" s="32" t="s">
        <v>215</v>
      </c>
      <c r="L19" t="s">
        <v>36</v>
      </c>
      <c r="M19" s="75">
        <v>200</v>
      </c>
      <c r="O19" s="32" t="s">
        <v>343</v>
      </c>
      <c r="P19" s="75">
        <v>6599</v>
      </c>
      <c r="X19"/>
    </row>
    <row r="20" spans="4:24" ht="31">
      <c r="E20" s="32">
        <v>10</v>
      </c>
      <c r="F20" s="32" t="s">
        <v>222</v>
      </c>
      <c r="G20" s="32" t="s">
        <v>227</v>
      </c>
      <c r="L20" t="s">
        <v>34</v>
      </c>
      <c r="M20" s="75">
        <v>100</v>
      </c>
      <c r="O20" s="32" t="s">
        <v>344</v>
      </c>
      <c r="P20" s="75">
        <v>680</v>
      </c>
      <c r="X20" s="73" t="s">
        <v>290</v>
      </c>
    </row>
    <row r="21" spans="4:24">
      <c r="E21" s="32">
        <v>11</v>
      </c>
      <c r="F21" s="32" t="s">
        <v>221</v>
      </c>
      <c r="L21" t="s">
        <v>20</v>
      </c>
      <c r="M21" s="75">
        <v>1000</v>
      </c>
      <c r="O21" s="32" t="s">
        <v>213</v>
      </c>
      <c r="P21" s="75">
        <v>829</v>
      </c>
      <c r="X21"/>
    </row>
    <row r="22" spans="4:24">
      <c r="E22" s="32">
        <v>12</v>
      </c>
      <c r="F22" s="32" t="s">
        <v>224</v>
      </c>
      <c r="G22" s="32" t="s">
        <v>228</v>
      </c>
      <c r="L22" t="s">
        <v>258</v>
      </c>
      <c r="M22" s="75">
        <v>1000</v>
      </c>
      <c r="O22" s="32" t="s">
        <v>213</v>
      </c>
      <c r="P22" s="75">
        <v>1426</v>
      </c>
      <c r="X22" s="72" t="s">
        <v>291</v>
      </c>
    </row>
    <row r="23" spans="4:24">
      <c r="D23" s="71" t="s">
        <v>283</v>
      </c>
      <c r="E23" s="32">
        <v>13</v>
      </c>
      <c r="F23" s="32" t="s">
        <v>212</v>
      </c>
      <c r="G23" s="32" t="s">
        <v>225</v>
      </c>
      <c r="L23" t="s">
        <v>335</v>
      </c>
      <c r="M23" s="75">
        <v>2000</v>
      </c>
      <c r="O23" s="32" t="s">
        <v>345</v>
      </c>
      <c r="P23" s="75">
        <v>583</v>
      </c>
      <c r="X23"/>
    </row>
    <row r="24" spans="4:24">
      <c r="E24" s="32">
        <v>14</v>
      </c>
      <c r="F24" s="32" t="s">
        <v>222</v>
      </c>
      <c r="G24" s="32" t="s">
        <v>223</v>
      </c>
      <c r="H24" s="32" t="s">
        <v>226</v>
      </c>
      <c r="L24" t="s">
        <v>337</v>
      </c>
      <c r="M24" s="75">
        <v>2000</v>
      </c>
      <c r="O24" s="32" t="s">
        <v>25</v>
      </c>
      <c r="P24" s="75">
        <v>2658</v>
      </c>
      <c r="X24" t="s">
        <v>292</v>
      </c>
    </row>
    <row r="25" spans="4:24">
      <c r="D25" s="71" t="s">
        <v>283</v>
      </c>
      <c r="E25" s="32">
        <v>15</v>
      </c>
      <c r="F25" s="32" t="s">
        <v>390</v>
      </c>
      <c r="O25" s="32" t="s">
        <v>25</v>
      </c>
      <c r="P25" s="75">
        <v>1299</v>
      </c>
      <c r="X25"/>
    </row>
    <row r="26" spans="4:24">
      <c r="D26" s="71" t="s">
        <v>283</v>
      </c>
      <c r="E26" s="32">
        <v>16</v>
      </c>
      <c r="F26" s="32" t="s">
        <v>216</v>
      </c>
      <c r="G26" s="32" t="s">
        <v>217</v>
      </c>
      <c r="H26" s="32" t="s">
        <v>28</v>
      </c>
      <c r="I26" s="32" t="s">
        <v>218</v>
      </c>
      <c r="O26" s="32" t="s">
        <v>25</v>
      </c>
      <c r="P26" s="75">
        <v>1114</v>
      </c>
      <c r="X26" t="s">
        <v>293</v>
      </c>
    </row>
    <row r="27" spans="4:24">
      <c r="D27" s="71" t="s">
        <v>283</v>
      </c>
      <c r="E27" s="32">
        <v>17</v>
      </c>
      <c r="F27" s="32" t="s">
        <v>219</v>
      </c>
      <c r="G27" s="32" t="s">
        <v>217</v>
      </c>
      <c r="H27" s="32" t="s">
        <v>220</v>
      </c>
      <c r="I27" s="32" t="s">
        <v>218</v>
      </c>
      <c r="S27" s="32">
        <v>10</v>
      </c>
      <c r="T27" s="32">
        <v>10</v>
      </c>
      <c r="U27" s="32">
        <v>10</v>
      </c>
      <c r="V27" s="32">
        <v>10</v>
      </c>
      <c r="X27"/>
    </row>
    <row r="28" spans="4:24">
      <c r="D28" s="71" t="s">
        <v>283</v>
      </c>
      <c r="E28" s="32">
        <v>18</v>
      </c>
      <c r="F28" s="32" t="s">
        <v>231</v>
      </c>
      <c r="X28" t="s">
        <v>294</v>
      </c>
    </row>
    <row r="29" spans="4:24">
      <c r="E29" s="32">
        <v>19</v>
      </c>
      <c r="F29" s="32" t="s">
        <v>232</v>
      </c>
      <c r="G29" s="32" t="s">
        <v>229</v>
      </c>
      <c r="H29" s="32" t="s">
        <v>230</v>
      </c>
      <c r="X29"/>
    </row>
    <row r="30" spans="4:24">
      <c r="D30" s="71" t="s">
        <v>283</v>
      </c>
      <c r="E30" s="32">
        <v>20</v>
      </c>
      <c r="F30" s="32" t="s">
        <v>233</v>
      </c>
      <c r="W30" s="32">
        <f>S27*T27*U27*V27</f>
        <v>10000</v>
      </c>
      <c r="X30" s="72" t="s">
        <v>295</v>
      </c>
    </row>
    <row r="31" spans="4:24">
      <c r="D31" s="71" t="s">
        <v>283</v>
      </c>
      <c r="E31" s="32">
        <v>21</v>
      </c>
      <c r="F31" s="32" t="s">
        <v>234</v>
      </c>
      <c r="G31" s="32" t="s">
        <v>235</v>
      </c>
      <c r="X31"/>
    </row>
    <row r="32" spans="4:24">
      <c r="D32" s="71" t="s">
        <v>283</v>
      </c>
      <c r="E32" s="32">
        <v>22</v>
      </c>
      <c r="F32" s="32" t="s">
        <v>236</v>
      </c>
      <c r="G32" s="32" t="s">
        <v>237</v>
      </c>
      <c r="X32" t="s">
        <v>296</v>
      </c>
    </row>
    <row r="33" spans="4:24">
      <c r="D33" s="71" t="s">
        <v>283</v>
      </c>
      <c r="E33" s="32">
        <v>23</v>
      </c>
      <c r="F33" s="32" t="s">
        <v>236</v>
      </c>
      <c r="G33" s="32" t="s">
        <v>235</v>
      </c>
      <c r="X33"/>
    </row>
    <row r="34" spans="4:24">
      <c r="D34" s="71" t="s">
        <v>283</v>
      </c>
      <c r="E34" s="32">
        <v>24</v>
      </c>
      <c r="F34" s="32" t="s">
        <v>236</v>
      </c>
      <c r="G34" s="32" t="s">
        <v>217</v>
      </c>
      <c r="H34" s="32" t="s">
        <v>222</v>
      </c>
      <c r="X34" t="s">
        <v>297</v>
      </c>
    </row>
    <row r="35" spans="4:24">
      <c r="D35" s="71" t="s">
        <v>283</v>
      </c>
      <c r="E35" s="32">
        <v>25</v>
      </c>
      <c r="F35" s="32" t="s">
        <v>236</v>
      </c>
      <c r="G35" s="32" t="s">
        <v>217</v>
      </c>
      <c r="H35" s="32" t="s">
        <v>235</v>
      </c>
      <c r="X35"/>
    </row>
    <row r="36" spans="4:24">
      <c r="E36" s="32">
        <v>26</v>
      </c>
      <c r="F36" s="32" t="s">
        <v>238</v>
      </c>
      <c r="G36" s="32" t="s">
        <v>239</v>
      </c>
      <c r="X36"/>
    </row>
    <row r="37" spans="4:24">
      <c r="E37" s="32">
        <v>27</v>
      </c>
      <c r="F37" s="32" t="s">
        <v>240</v>
      </c>
      <c r="G37" s="32" t="s">
        <v>235</v>
      </c>
      <c r="X37"/>
    </row>
    <row r="38" spans="4:24" ht="31">
      <c r="E38" s="32">
        <v>28</v>
      </c>
      <c r="F38" s="32" t="s">
        <v>241</v>
      </c>
      <c r="G38" s="32" t="s">
        <v>21</v>
      </c>
      <c r="H38" s="32" t="s">
        <v>242</v>
      </c>
      <c r="I38" s="32" t="s">
        <v>235</v>
      </c>
      <c r="L38" s="32" t="s">
        <v>338</v>
      </c>
      <c r="M38" s="75">
        <f>SUM(M12:M37)</f>
        <v>8250</v>
      </c>
      <c r="O38" s="32" t="s">
        <v>338</v>
      </c>
      <c r="P38" s="75">
        <f>SUM(P12:P37)</f>
        <v>25583</v>
      </c>
      <c r="X38" s="73" t="s">
        <v>298</v>
      </c>
    </row>
    <row r="39" spans="4:24">
      <c r="E39" s="32">
        <v>29</v>
      </c>
      <c r="F39" s="32" t="s">
        <v>243</v>
      </c>
      <c r="G39" s="32" t="s">
        <v>244</v>
      </c>
      <c r="H39" s="32" t="s">
        <v>245</v>
      </c>
      <c r="X39"/>
    </row>
    <row r="40" spans="4:24" ht="24">
      <c r="D40" s="71" t="s">
        <v>283</v>
      </c>
      <c r="E40" s="32">
        <v>30</v>
      </c>
      <c r="F40" s="32" t="s">
        <v>246</v>
      </c>
      <c r="G40" s="32" t="s">
        <v>247</v>
      </c>
      <c r="H40" s="32" t="s">
        <v>248</v>
      </c>
      <c r="X40" s="74" t="s">
        <v>299</v>
      </c>
    </row>
    <row r="41" spans="4:24">
      <c r="E41" s="32">
        <v>31</v>
      </c>
      <c r="F41" s="32" t="s">
        <v>246</v>
      </c>
      <c r="G41" s="32" t="s">
        <v>243</v>
      </c>
      <c r="H41" s="32" t="s">
        <v>249</v>
      </c>
      <c r="X41"/>
    </row>
    <row r="42" spans="4:24">
      <c r="E42" s="32">
        <v>32</v>
      </c>
      <c r="F42" s="32" t="s">
        <v>246</v>
      </c>
      <c r="G42" s="32" t="s">
        <v>243</v>
      </c>
      <c r="H42" s="32" t="s">
        <v>250</v>
      </c>
      <c r="X42" t="s">
        <v>300</v>
      </c>
    </row>
    <row r="43" spans="4:24">
      <c r="E43" s="32">
        <v>33</v>
      </c>
      <c r="F43" s="32" t="s">
        <v>246</v>
      </c>
      <c r="G43" s="32" t="s">
        <v>20</v>
      </c>
      <c r="H43" s="32" t="s">
        <v>21</v>
      </c>
      <c r="I43" s="32" t="s">
        <v>222</v>
      </c>
      <c r="X43"/>
    </row>
    <row r="44" spans="4:24">
      <c r="E44" s="32">
        <v>34</v>
      </c>
      <c r="F44" s="32" t="s">
        <v>251</v>
      </c>
      <c r="G44" s="32" t="s">
        <v>252</v>
      </c>
      <c r="H44" s="32" t="s">
        <v>253</v>
      </c>
      <c r="I44" s="32" t="s">
        <v>254</v>
      </c>
      <c r="X44" t="s">
        <v>301</v>
      </c>
    </row>
    <row r="45" spans="4:24">
      <c r="E45" s="32">
        <v>35</v>
      </c>
      <c r="F45" s="32" t="s">
        <v>255</v>
      </c>
      <c r="G45" s="32" t="s">
        <v>256</v>
      </c>
      <c r="H45" s="32" t="s">
        <v>257</v>
      </c>
      <c r="X45"/>
    </row>
    <row r="46" spans="4:24">
      <c r="D46" s="71" t="s">
        <v>283</v>
      </c>
      <c r="E46" s="32">
        <v>36</v>
      </c>
      <c r="F46" s="32" t="s">
        <v>263</v>
      </c>
      <c r="X46" t="s">
        <v>302</v>
      </c>
    </row>
    <row r="47" spans="4:24">
      <c r="D47" s="71" t="s">
        <v>283</v>
      </c>
      <c r="E47" s="32">
        <v>37</v>
      </c>
      <c r="F47" s="32" t="s">
        <v>264</v>
      </c>
      <c r="G47" s="32" t="s">
        <v>265</v>
      </c>
      <c r="X47"/>
    </row>
    <row r="48" spans="4:24">
      <c r="D48" s="71" t="s">
        <v>283</v>
      </c>
      <c r="E48" s="32">
        <v>38</v>
      </c>
      <c r="F48" s="32" t="s">
        <v>266</v>
      </c>
      <c r="G48" s="32" t="s">
        <v>264</v>
      </c>
      <c r="H48" s="32" t="s">
        <v>267</v>
      </c>
      <c r="I48" s="32" t="s">
        <v>268</v>
      </c>
      <c r="X48" t="s">
        <v>303</v>
      </c>
    </row>
    <row r="49" spans="4:24">
      <c r="D49" s="71" t="s">
        <v>283</v>
      </c>
      <c r="E49" s="32">
        <v>39</v>
      </c>
      <c r="F49" s="32" t="s">
        <v>266</v>
      </c>
      <c r="G49" s="32" t="s">
        <v>269</v>
      </c>
      <c r="X49"/>
    </row>
    <row r="50" spans="4:24">
      <c r="E50" s="32">
        <v>40</v>
      </c>
      <c r="F50" s="32" t="s">
        <v>270</v>
      </c>
      <c r="G50" s="32" t="s">
        <v>271</v>
      </c>
      <c r="H50" s="32" t="s">
        <v>272</v>
      </c>
      <c r="X50" t="s">
        <v>304</v>
      </c>
    </row>
    <row r="51" spans="4:24">
      <c r="E51" s="32">
        <v>41</v>
      </c>
      <c r="F51" s="32" t="s">
        <v>270</v>
      </c>
      <c r="G51" s="32" t="s">
        <v>273</v>
      </c>
      <c r="H51" s="32" t="s">
        <v>274</v>
      </c>
      <c r="I51" s="32" t="s">
        <v>275</v>
      </c>
      <c r="X51"/>
    </row>
    <row r="52" spans="4:24">
      <c r="E52" s="32">
        <v>42</v>
      </c>
      <c r="F52" s="32" t="s">
        <v>270</v>
      </c>
      <c r="G52" s="32" t="s">
        <v>274</v>
      </c>
      <c r="H52" s="32" t="s">
        <v>276</v>
      </c>
      <c r="I52" s="32" t="s">
        <v>257</v>
      </c>
      <c r="X52"/>
    </row>
    <row r="53" spans="4:24">
      <c r="E53" s="32">
        <v>43</v>
      </c>
      <c r="F53" s="32" t="s">
        <v>277</v>
      </c>
      <c r="G53" s="32" t="s">
        <v>278</v>
      </c>
      <c r="X53"/>
    </row>
    <row r="54" spans="4:24" ht="24">
      <c r="E54" s="32">
        <v>44</v>
      </c>
      <c r="F54" s="32" t="s">
        <v>279</v>
      </c>
      <c r="G54" s="32" t="s">
        <v>280</v>
      </c>
      <c r="H54" s="32" t="s">
        <v>281</v>
      </c>
      <c r="I54" s="32" t="s">
        <v>282</v>
      </c>
      <c r="X54" s="74" t="s">
        <v>305</v>
      </c>
    </row>
    <row r="55" spans="4:24">
      <c r="E55" s="32">
        <v>45</v>
      </c>
      <c r="F55" s="32" t="s">
        <v>391</v>
      </c>
      <c r="X55"/>
    </row>
    <row r="56" spans="4:24">
      <c r="E56" s="32">
        <v>46</v>
      </c>
      <c r="F56" s="32" t="s">
        <v>392</v>
      </c>
      <c r="X56" t="s">
        <v>306</v>
      </c>
    </row>
    <row r="57" spans="4:24">
      <c r="X57"/>
    </row>
    <row r="58" spans="4:24">
      <c r="X58" t="s">
        <v>307</v>
      </c>
    </row>
    <row r="59" spans="4:24">
      <c r="X59"/>
    </row>
    <row r="60" spans="4:24">
      <c r="X60" t="s">
        <v>308</v>
      </c>
    </row>
    <row r="61" spans="4:24">
      <c r="X61"/>
    </row>
    <row r="62" spans="4:24">
      <c r="X62" t="s">
        <v>302</v>
      </c>
    </row>
    <row r="63" spans="4:24">
      <c r="X63"/>
    </row>
    <row r="64" spans="4:24">
      <c r="X64" t="s">
        <v>309</v>
      </c>
    </row>
    <row r="65" spans="24:24">
      <c r="X65"/>
    </row>
    <row r="66" spans="24:24">
      <c r="X66" t="s">
        <v>310</v>
      </c>
    </row>
    <row r="67" spans="24:24">
      <c r="X67"/>
    </row>
    <row r="68" spans="24:24">
      <c r="X68" t="s">
        <v>311</v>
      </c>
    </row>
    <row r="69" spans="24:24">
      <c r="X69"/>
    </row>
    <row r="70" spans="24:24">
      <c r="X70"/>
    </row>
    <row r="71" spans="24:24">
      <c r="X71"/>
    </row>
    <row r="72" spans="24:24" ht="24">
      <c r="X72" s="74" t="s">
        <v>312</v>
      </c>
    </row>
    <row r="73" spans="24:24">
      <c r="X73"/>
    </row>
    <row r="74" spans="24:24">
      <c r="X74" t="s">
        <v>313</v>
      </c>
    </row>
    <row r="75" spans="24:24">
      <c r="X75"/>
    </row>
    <row r="76" spans="24:24">
      <c r="X76" t="s">
        <v>314</v>
      </c>
    </row>
    <row r="77" spans="24:24">
      <c r="X77"/>
    </row>
    <row r="78" spans="24:24">
      <c r="X78" t="s">
        <v>315</v>
      </c>
    </row>
    <row r="79" spans="24:24">
      <c r="X79"/>
    </row>
    <row r="80" spans="24:24">
      <c r="X80" t="s">
        <v>316</v>
      </c>
    </row>
    <row r="81" spans="24:24">
      <c r="X81"/>
    </row>
    <row r="82" spans="24:24">
      <c r="X82" t="s">
        <v>317</v>
      </c>
    </row>
    <row r="83" spans="24:24">
      <c r="X83" t="s">
        <v>318</v>
      </c>
    </row>
    <row r="84" spans="24:24">
      <c r="X84"/>
    </row>
    <row r="85" spans="24:24">
      <c r="X85"/>
    </row>
    <row r="86" spans="24:24">
      <c r="X86"/>
    </row>
    <row r="87" spans="24:24" ht="31">
      <c r="X87" s="73" t="s">
        <v>319</v>
      </c>
    </row>
    <row r="88" spans="24:24">
      <c r="X88"/>
    </row>
    <row r="89" spans="24:24">
      <c r="X89" t="s">
        <v>320</v>
      </c>
    </row>
    <row r="90" spans="24:24">
      <c r="X90"/>
    </row>
    <row r="91" spans="24:24">
      <c r="X91" t="s">
        <v>321</v>
      </c>
    </row>
    <row r="92" spans="24:24">
      <c r="X92"/>
    </row>
    <row r="93" spans="24:24">
      <c r="X93" t="s">
        <v>322</v>
      </c>
    </row>
    <row r="94" spans="24:24">
      <c r="X94"/>
    </row>
    <row r="95" spans="24:24">
      <c r="X95"/>
    </row>
    <row r="96" spans="24:24">
      <c r="X96"/>
    </row>
    <row r="97" spans="24:24" ht="31">
      <c r="X97" s="73" t="s">
        <v>323</v>
      </c>
    </row>
    <row r="98" spans="24:24">
      <c r="X98"/>
    </row>
    <row r="99" spans="24:24">
      <c r="X99" t="s">
        <v>324</v>
      </c>
    </row>
    <row r="100" spans="24:24">
      <c r="X100" t="s">
        <v>325</v>
      </c>
    </row>
    <row r="101" spans="24:24">
      <c r="X101" t="s">
        <v>326</v>
      </c>
    </row>
    <row r="102" spans="24:24">
      <c r="X102"/>
    </row>
    <row r="103" spans="24:24">
      <c r="X103"/>
    </row>
    <row r="104" spans="24:24">
      <c r="X104"/>
    </row>
    <row r="105" spans="24:24">
      <c r="X105" t="s">
        <v>327</v>
      </c>
    </row>
    <row r="106" spans="24:24">
      <c r="X106" t="s">
        <v>328</v>
      </c>
    </row>
    <row r="107" spans="24:24">
      <c r="X107" s="72" t="s">
        <v>329</v>
      </c>
    </row>
  </sheetData>
  <phoneticPr fontId="3"/>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note_table</vt:lpstr>
      <vt:lpstr>魔界の設計図</vt:lpstr>
      <vt:lpstr>鍵盤黙示録</vt:lpstr>
      <vt:lpstr>鍵盤黙示録 (2)</vt:lpstr>
      <vt:lpstr>鍵盤黙示録 (3)</vt:lpstr>
      <vt:lpstr>Sheet1</vt:lpstr>
      <vt:lpstr>Sheet2</vt:lpstr>
      <vt:lpstr>魔界の予定表</vt:lpstr>
      <vt:lpstr>鍵盤黙示録!Print_Area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竜 吉田</dc:creator>
  <cp:lastModifiedBy>竜 吉田</cp:lastModifiedBy>
  <cp:lastPrinted>2025-07-01T09:41:03Z</cp:lastPrinted>
  <dcterms:created xsi:type="dcterms:W3CDTF">2025-04-25T07:58:01Z</dcterms:created>
  <dcterms:modified xsi:type="dcterms:W3CDTF">2025-07-01T12:45:23Z</dcterms:modified>
</cp:coreProperties>
</file>