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xXBWMK54JPrEaLrI2wMtKF63lKjczvij/Uyd3KWdSsA="/>
    </ext>
  </extLst>
</workbook>
</file>

<file path=xl/sharedStrings.xml><?xml version="1.0" encoding="utf-8"?>
<sst xmlns="http://schemas.openxmlformats.org/spreadsheetml/2006/main" count="62" uniqueCount="41">
  <si>
    <t>Title</t>
  </si>
  <si>
    <t>Units</t>
  </si>
  <si>
    <t>Value</t>
  </si>
  <si>
    <t>Contracted Load</t>
  </si>
  <si>
    <t>KW</t>
  </si>
  <si>
    <t>Panel Capacity</t>
  </si>
  <si>
    <t>Recorded MD</t>
  </si>
  <si>
    <t>Panel Size</t>
  </si>
  <si>
    <t>Feet</t>
  </si>
  <si>
    <t>7 x 3.5</t>
  </si>
  <si>
    <t>Category (Domestic)</t>
  </si>
  <si>
    <t>Numbers</t>
  </si>
  <si>
    <t xml:space="preserve">1B (ii)  </t>
  </si>
  <si>
    <t>Panel Weight</t>
  </si>
  <si>
    <t>Kg</t>
  </si>
  <si>
    <t>Phase</t>
  </si>
  <si>
    <t>Panels Required</t>
  </si>
  <si>
    <t>MF</t>
  </si>
  <si>
    <t>Panel Cost</t>
  </si>
  <si>
    <t>Rs</t>
  </si>
  <si>
    <t>PF</t>
  </si>
  <si>
    <t>Toatl Panel Cost</t>
  </si>
  <si>
    <t>Panel Installation Cost</t>
  </si>
  <si>
    <t>Energy Charges</t>
  </si>
  <si>
    <t>Total Panel Installation Cot</t>
  </si>
  <si>
    <t>Fixed Charges</t>
  </si>
  <si>
    <t>Total Cost</t>
  </si>
  <si>
    <t>Customer Chanrges</t>
  </si>
  <si>
    <t>Average Electricity Bill</t>
  </si>
  <si>
    <t>Electricity Duty</t>
  </si>
  <si>
    <t>For four years bill</t>
  </si>
  <si>
    <t xml:space="preserve">Total </t>
  </si>
  <si>
    <t>Charge per unit for 4 years</t>
  </si>
  <si>
    <t>Units  Recorded</t>
  </si>
  <si>
    <t>Contracted Load (KW)</t>
  </si>
  <si>
    <t>&gt;800</t>
  </si>
  <si>
    <t>Energy Charges (Rs)</t>
  </si>
  <si>
    <t>Fixed Charges (Rs)</t>
  </si>
  <si>
    <t>Paisa</t>
  </si>
  <si>
    <t>Customer Charges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</si>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</sst>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i/>
      <sz val="20.0"/>
      <color theme="1"/>
      <name val="Calibri"/>
    </font>
    <font>
      <sz val="20.0"/>
      <color theme="1"/>
      <name val="Calibri"/>
    </font>
    <font>
      <sz val="11.0"/>
      <color theme="1"/>
      <name val="Calibri"/>
    </font>
    <font>
      <sz val="20.0"/>
      <color rgb="FF2E75B5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horizontal="right"/>
    </xf>
    <xf borderId="1" fillId="0" fontId="2" numFmtId="1" xfId="0" applyBorder="1" applyFont="1" applyNumberForma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horizontal="right"/>
    </xf>
    <xf borderId="1" fillId="2" fontId="2" numFmtId="0" xfId="0" applyBorder="1" applyFill="1" applyFont="1"/>
    <xf borderId="1" fillId="2" fontId="3" numFmtId="0" xfId="0" applyBorder="1" applyFont="1"/>
    <xf borderId="1" fillId="2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5.jp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7.jpg"/><Relationship Id="rId6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0</xdr:row>
      <xdr:rowOff>47625</xdr:rowOff>
    </xdr:from>
    <xdr:ext cx="2047875" cy="66960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600075</xdr:colOff>
      <xdr:row>0</xdr:row>
      <xdr:rowOff>47625</xdr:rowOff>
    </xdr:from>
    <xdr:ext cx="2209800" cy="66960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152400</xdr:rowOff>
    </xdr:from>
    <xdr:ext cx="2657475" cy="99536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</xdr:row>
      <xdr:rowOff>28575</xdr:rowOff>
    </xdr:from>
    <xdr:ext cx="2971800" cy="99536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28575</xdr:rowOff>
    </xdr:from>
    <xdr:ext cx="1400175" cy="66484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1</xdr:row>
      <xdr:rowOff>38100</xdr:rowOff>
    </xdr:from>
    <xdr:ext cx="1333500" cy="64293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2</xdr:row>
      <xdr:rowOff>-142875</xdr:rowOff>
    </xdr:from>
    <xdr:ext cx="1647825" cy="6305550"/>
    <xdr:pic>
      <xdr:nvPicPr>
        <xdr:cNvPr id="0" name="image7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38</xdr:row>
      <xdr:rowOff>28575</xdr:rowOff>
    </xdr:from>
    <xdr:ext cx="3905250" cy="3648075"/>
    <xdr:pic>
      <xdr:nvPicPr>
        <xdr:cNvPr id="0" name="image8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15.14"/>
    <col customWidth="1" min="3" max="3" width="12.71"/>
    <col customWidth="1" min="4" max="4" width="16.71"/>
    <col customWidth="1" min="5" max="5" width="42.43"/>
    <col customWidth="1" min="6" max="6" width="7.86"/>
    <col customWidth="1" min="7" max="7" width="22.57"/>
    <col customWidth="1" min="8" max="26" width="8.71"/>
  </cols>
  <sheetData>
    <row r="1" ht="14.25" customHeight="1"/>
    <row r="2" ht="14.25" customHeight="1">
      <c r="A2" s="1" t="s">
        <v>0</v>
      </c>
      <c r="B2" s="1" t="s">
        <v>1</v>
      </c>
      <c r="C2" s="1" t="s">
        <v>2</v>
      </c>
    </row>
    <row r="3" ht="14.25" customHeight="1">
      <c r="A3" s="2" t="s">
        <v>3</v>
      </c>
      <c r="B3" s="2" t="s">
        <v>4</v>
      </c>
      <c r="C3" s="2">
        <v>20.0</v>
      </c>
      <c r="E3" s="2" t="s">
        <v>5</v>
      </c>
      <c r="F3" s="2" t="s">
        <v>4</v>
      </c>
      <c r="G3" s="2">
        <v>0.6</v>
      </c>
    </row>
    <row r="4" ht="14.25" customHeight="1">
      <c r="A4" s="2" t="s">
        <v>6</v>
      </c>
      <c r="B4" s="2" t="s">
        <v>4</v>
      </c>
      <c r="C4" s="2">
        <v>16.88</v>
      </c>
      <c r="E4" s="2" t="s">
        <v>7</v>
      </c>
      <c r="F4" s="2" t="s">
        <v>8</v>
      </c>
      <c r="G4" s="3" t="s">
        <v>9</v>
      </c>
    </row>
    <row r="5" ht="14.25" customHeight="1">
      <c r="A5" s="2" t="s">
        <v>10</v>
      </c>
      <c r="B5" s="2" t="s">
        <v>11</v>
      </c>
      <c r="C5" s="2" t="s">
        <v>12</v>
      </c>
      <c r="E5" s="2" t="s">
        <v>13</v>
      </c>
      <c r="F5" s="2" t="s">
        <v>14</v>
      </c>
      <c r="G5" s="2">
        <v>27.0</v>
      </c>
    </row>
    <row r="6" ht="14.25" customHeight="1">
      <c r="A6" s="2" t="s">
        <v>15</v>
      </c>
      <c r="B6" s="2" t="s">
        <v>11</v>
      </c>
      <c r="C6" s="2">
        <v>3.0</v>
      </c>
      <c r="E6" s="2" t="s">
        <v>16</v>
      </c>
      <c r="F6" s="2"/>
      <c r="G6" s="4">
        <f>ROUND(C3/G3,0)</f>
        <v>33</v>
      </c>
    </row>
    <row r="7" ht="14.25" customHeight="1">
      <c r="A7" s="2" t="s">
        <v>17</v>
      </c>
      <c r="B7" s="2" t="s">
        <v>11</v>
      </c>
      <c r="C7" s="2">
        <v>1.0</v>
      </c>
      <c r="E7" s="2" t="s">
        <v>18</v>
      </c>
      <c r="F7" s="2" t="s">
        <v>19</v>
      </c>
      <c r="G7" s="2">
        <v>14000.0</v>
      </c>
    </row>
    <row r="8" ht="14.25" customHeight="1">
      <c r="A8" s="2" t="s">
        <v>20</v>
      </c>
      <c r="B8" s="2" t="s">
        <v>11</v>
      </c>
      <c r="C8" s="2">
        <v>0.04</v>
      </c>
      <c r="E8" s="2" t="s">
        <v>21</v>
      </c>
      <c r="F8" s="2" t="s">
        <v>19</v>
      </c>
      <c r="G8" s="4">
        <f>G6*G7</f>
        <v>462000</v>
      </c>
    </row>
    <row r="9" ht="14.25" customHeight="1">
      <c r="A9" s="2" t="s">
        <v>1</v>
      </c>
      <c r="B9" s="2" t="s">
        <v>11</v>
      </c>
      <c r="C9" s="2">
        <v>2294.0</v>
      </c>
      <c r="E9" s="2" t="s">
        <v>22</v>
      </c>
      <c r="F9" s="2" t="s">
        <v>19</v>
      </c>
      <c r="G9" s="2">
        <v>10000.0</v>
      </c>
    </row>
    <row r="10" ht="14.25" customHeight="1">
      <c r="A10" s="2" t="s">
        <v>23</v>
      </c>
      <c r="B10" s="2" t="s">
        <v>19</v>
      </c>
      <c r="C10" s="2">
        <v>21430.0</v>
      </c>
      <c r="E10" s="2" t="s">
        <v>24</v>
      </c>
      <c r="F10" s="2" t="s">
        <v>19</v>
      </c>
      <c r="G10" s="4">
        <f>G6*G9</f>
        <v>330000</v>
      </c>
    </row>
    <row r="11" ht="14.25" customHeight="1">
      <c r="A11" s="2" t="s">
        <v>25</v>
      </c>
      <c r="B11" s="2" t="s">
        <v>19</v>
      </c>
      <c r="C11" s="2">
        <v>1000.0</v>
      </c>
      <c r="E11" s="2" t="s">
        <v>26</v>
      </c>
      <c r="F11" s="2" t="s">
        <v>19</v>
      </c>
      <c r="G11" s="4">
        <f>G10+G8</f>
        <v>792000</v>
      </c>
    </row>
    <row r="12" ht="14.25" customHeight="1">
      <c r="A12" s="2" t="s">
        <v>27</v>
      </c>
      <c r="B12" s="2" t="s">
        <v>19</v>
      </c>
      <c r="C12" s="2">
        <v>160.0</v>
      </c>
      <c r="E12" s="2" t="s">
        <v>28</v>
      </c>
      <c r="F12" s="2" t="s">
        <v>19</v>
      </c>
      <c r="G12" s="4">
        <v>22000.0</v>
      </c>
    </row>
    <row r="13" ht="14.25" customHeight="1">
      <c r="A13" s="2" t="s">
        <v>29</v>
      </c>
      <c r="B13" s="2" t="s">
        <v>19</v>
      </c>
      <c r="C13" s="2">
        <v>137.64</v>
      </c>
      <c r="E13" s="4" t="s">
        <v>30</v>
      </c>
      <c r="F13" s="4" t="s">
        <v>19</v>
      </c>
      <c r="G13" s="4">
        <f>G12*12*4</f>
        <v>1056000</v>
      </c>
    </row>
    <row r="14" ht="14.25" customHeight="1">
      <c r="A14" s="2" t="s">
        <v>31</v>
      </c>
      <c r="B14" s="2" t="s">
        <v>19</v>
      </c>
      <c r="C14" s="2">
        <v>22728.0</v>
      </c>
      <c r="E14" s="4" t="s">
        <v>32</v>
      </c>
      <c r="F14" s="4" t="s">
        <v>19</v>
      </c>
      <c r="G14" s="4">
        <f>2000*8.5*12*4</f>
        <v>816000</v>
      </c>
    </row>
    <row r="15" ht="14.25" customHeight="1"/>
    <row r="16" ht="14.25" customHeight="1"/>
    <row r="17" ht="14.25" customHeight="1">
      <c r="A17" s="2" t="s">
        <v>33</v>
      </c>
      <c r="B17" s="3">
        <v>200.0</v>
      </c>
      <c r="C17" s="2">
        <v>5.1</v>
      </c>
      <c r="D17" s="2">
        <f>B17*C17</f>
        <v>1020</v>
      </c>
    </row>
    <row r="18" ht="14.25" customHeight="1">
      <c r="A18" s="5">
        <v>2294.0</v>
      </c>
      <c r="B18" s="3">
        <v>100.0</v>
      </c>
      <c r="C18" s="2">
        <v>7.7</v>
      </c>
      <c r="D18" s="2">
        <f>IF(A18&gt;200,B18*C18,0)</f>
        <v>770</v>
      </c>
    </row>
    <row r="19" ht="14.25" customHeight="1">
      <c r="A19" s="2" t="s">
        <v>34</v>
      </c>
      <c r="B19" s="3">
        <v>100.0</v>
      </c>
      <c r="C19" s="2">
        <v>9.0</v>
      </c>
      <c r="D19" s="2">
        <f>IF(A18&gt;300,B19*C19,0)</f>
        <v>900</v>
      </c>
    </row>
    <row r="20" ht="14.25" customHeight="1">
      <c r="A20" s="5">
        <v>20.0</v>
      </c>
      <c r="B20" s="3">
        <v>400.0</v>
      </c>
      <c r="C20" s="2">
        <v>9.5</v>
      </c>
      <c r="D20" s="2">
        <f>IF(A18&gt;400,B20*C20,0)</f>
        <v>3800</v>
      </c>
    </row>
    <row r="21" ht="14.25" customHeight="1">
      <c r="A21" s="6"/>
      <c r="B21" s="3" t="s">
        <v>35</v>
      </c>
      <c r="C21" s="2">
        <v>10.0</v>
      </c>
      <c r="D21" s="2">
        <f>IF(A18&gt;800,(A18-800)*C21,0)</f>
        <v>14940</v>
      </c>
    </row>
    <row r="22" ht="14.25" customHeight="1">
      <c r="A22" s="2" t="s">
        <v>36</v>
      </c>
      <c r="B22" s="6"/>
      <c r="C22" s="6"/>
      <c r="D22" s="7">
        <f>SUM(D17:D21)</f>
        <v>21430</v>
      </c>
    </row>
    <row r="23" ht="14.25" customHeight="1">
      <c r="A23" s="2" t="s">
        <v>37</v>
      </c>
      <c r="B23" s="6"/>
      <c r="C23" s="6"/>
      <c r="D23" s="7">
        <f>IF(A18&lt;801,A20*10, A20*50)</f>
        <v>1000</v>
      </c>
    </row>
    <row r="24" ht="14.25" customHeight="1">
      <c r="A24" s="2" t="s">
        <v>29</v>
      </c>
      <c r="B24" s="3" t="s">
        <v>38</v>
      </c>
      <c r="C24" s="3">
        <v>0.06</v>
      </c>
      <c r="D24" s="7">
        <f>A18*C24</f>
        <v>137.64</v>
      </c>
    </row>
    <row r="25" ht="14.25" customHeight="1">
      <c r="A25" s="2" t="s">
        <v>39</v>
      </c>
      <c r="B25" s="3" t="s">
        <v>19</v>
      </c>
      <c r="C25" s="3"/>
      <c r="D25" s="8">
        <v>160.0</v>
      </c>
    </row>
    <row r="26" ht="14.25" customHeight="1">
      <c r="A26" s="9" t="s">
        <v>40</v>
      </c>
      <c r="B26" s="10"/>
      <c r="C26" s="10"/>
      <c r="D26" s="11">
        <f>SUM(D22:D25)</f>
        <v>22727.64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Vijay Kumar</dc:creator>
</cp:coreProperties>
</file>