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Save\PycharmProjects\data_analysis\OtherModule\Excel\"/>
    </mc:Choice>
  </mc:AlternateContent>
  <xr:revisionPtr revIDLastSave="0" documentId="13_ncr:1_{6B026682-FBFA-43E5-BB3E-7466D0A4F5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-1" sheetId="4" r:id="rId1"/>
    <sheet name="ЗАДАНИЕ" sheetId="7" r:id="rId2"/>
    <sheet name="Лист1" sheetId="8" state="hidden" r:id="rId3"/>
  </sheets>
  <definedNames>
    <definedName name="_xlnm._FilterDatabase" localSheetId="0" hidden="1">'3-1'!$A$1:$D$20</definedName>
    <definedName name="_xlnm._FilterDatabase" localSheetId="1" hidden="1">ЗАДАНИЕ!$A$1:$D$26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7" l="1"/>
  <c r="G18" i="7"/>
  <c r="G17" i="7"/>
  <c r="H11" i="7"/>
  <c r="H12" i="7"/>
  <c r="H13" i="7"/>
  <c r="H14" i="7"/>
  <c r="H10" i="7"/>
  <c r="G11" i="7"/>
  <c r="G12" i="7"/>
  <c r="G13" i="7"/>
  <c r="G14" i="7"/>
  <c r="G10" i="7"/>
  <c r="G7" i="7"/>
  <c r="G5" i="7"/>
  <c r="G3" i="7"/>
  <c r="G2" i="7"/>
  <c r="G20" i="4"/>
  <c r="G16" i="4"/>
  <c r="G15" i="4"/>
  <c r="G12" i="4"/>
  <c r="G11" i="4"/>
  <c r="G10" i="4"/>
  <c r="G8" i="4"/>
  <c r="G6" i="4"/>
  <c r="G5" i="4"/>
  <c r="G3" i="4"/>
  <c r="G2" i="4"/>
  <c r="G19" i="4"/>
</calcChain>
</file>

<file path=xl/sharedStrings.xml><?xml version="1.0" encoding="utf-8"?>
<sst xmlns="http://schemas.openxmlformats.org/spreadsheetml/2006/main" count="121" uniqueCount="49">
  <si>
    <t>Продано, шт</t>
  </si>
  <si>
    <t>Ролики</t>
  </si>
  <si>
    <t>Велосипед</t>
  </si>
  <si>
    <t>Мяч футбольный</t>
  </si>
  <si>
    <t>Мяч волейбольный</t>
  </si>
  <si>
    <t>Мяч теннисный</t>
  </si>
  <si>
    <t>Скутер</t>
  </si>
  <si>
    <t>Рюкзак</t>
  </si>
  <si>
    <t>Палатка</t>
  </si>
  <si>
    <t>Мяч баскетбольный</t>
  </si>
  <si>
    <t>Продано, руб.</t>
  </si>
  <si>
    <t>Товары</t>
  </si>
  <si>
    <t>Всего продали, шт.</t>
  </si>
  <si>
    <t>Всего продали, руб.</t>
  </si>
  <si>
    <t>Продали мячей, шт.</t>
  </si>
  <si>
    <t>Продали роликов, шт.</t>
  </si>
  <si>
    <t>Продали, руб.</t>
  </si>
  <si>
    <t>роликов до 5 октября 2015 г.</t>
  </si>
  <si>
    <t>Дата продажи</t>
  </si>
  <si>
    <t>Задание</t>
  </si>
  <si>
    <t>Результат</t>
  </si>
  <si>
    <t>Проверка</t>
  </si>
  <si>
    <t>Холодильник</t>
  </si>
  <si>
    <t>Пылесос</t>
  </si>
  <si>
    <t>Вентилятор</t>
  </si>
  <si>
    <t>Чайник</t>
  </si>
  <si>
    <t>Плита</t>
  </si>
  <si>
    <t>Фильтр</t>
  </si>
  <si>
    <t>Кондиционер</t>
  </si>
  <si>
    <t>Утюг</t>
  </si>
  <si>
    <t>Фен</t>
  </si>
  <si>
    <t>Фильтр для воды</t>
  </si>
  <si>
    <t>Топливный фильтр</t>
  </si>
  <si>
    <t>Воздушный фильтр</t>
  </si>
  <si>
    <t>Товар</t>
  </si>
  <si>
    <t>Цена, $</t>
  </si>
  <si>
    <t>Коли-чество</t>
  </si>
  <si>
    <t>Стоимость, $</t>
  </si>
  <si>
    <t>Продали фильтров, шт.</t>
  </si>
  <si>
    <t>Продали чайников, шт.</t>
  </si>
  <si>
    <t>Объем продаж с …</t>
  </si>
  <si>
    <t>с 4 по 7 ноября 2015 г.</t>
  </si>
  <si>
    <t>вентиляторов до 03.11.2015 г.</t>
  </si>
  <si>
    <r>
      <t xml:space="preserve">Продано,
</t>
    </r>
    <r>
      <rPr>
        <b/>
        <sz val="9"/>
        <color theme="1"/>
        <rFont val="Arial"/>
        <family val="2"/>
        <charset val="204"/>
      </rPr>
      <t xml:space="preserve"> шт</t>
    </r>
  </si>
  <si>
    <r>
      <t xml:space="preserve">Продано,
</t>
    </r>
    <r>
      <rPr>
        <b/>
        <sz val="9"/>
        <color theme="1"/>
        <rFont val="Arial"/>
        <family val="2"/>
        <charset val="204"/>
      </rPr>
      <t xml:space="preserve"> руб.</t>
    </r>
  </si>
  <si>
    <t>Дата</t>
  </si>
  <si>
    <t>с 3 по 6 октября 2015 г.</t>
  </si>
  <si>
    <t>=СУММЕСЛИ(D:D;"&gt;=" &amp;F19;C:C)</t>
  </si>
  <si>
    <t>=СУММЕСЛИМН(C:C;D:D;"&gt;=" &amp;F19)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</si>
</sst>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7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rgb="FF00B05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rgb="FFCCE9A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1" xfId="0" applyBorder="1"/>
    <xf numFmtId="165" fontId="0" fillId="0" borderId="2" xfId="1" applyNumberFormat="1" applyFont="1" applyBorder="1"/>
    <xf numFmtId="165" fontId="2" fillId="0" borderId="0" xfId="1" applyNumberFormat="1" applyFont="1"/>
    <xf numFmtId="165" fontId="4" fillId="0" borderId="2" xfId="1" applyNumberFormat="1" applyFont="1" applyBorder="1"/>
    <xf numFmtId="165" fontId="4" fillId="0" borderId="0" xfId="1" applyNumberFormat="1" applyFont="1"/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/>
    <xf numFmtId="14" fontId="2" fillId="2" borderId="2" xfId="0" applyNumberFormat="1" applyFont="1" applyFill="1" applyBorder="1"/>
    <xf numFmtId="165" fontId="0" fillId="0" borderId="1" xfId="1" applyNumberFormat="1" applyFont="1" applyBorder="1" applyAlignment="1">
      <alignment horizontal="center"/>
    </xf>
    <xf numFmtId="14" fontId="0" fillId="0" borderId="0" xfId="0" applyNumberFormat="1"/>
    <xf numFmtId="1" fontId="6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CCE9AD"/>
      <color rgb="FFD9F1FF"/>
      <color rgb="FFFFFF99"/>
      <color rgb="FF92D05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7939</xdr:colOff>
      <xdr:row>3</xdr:row>
      <xdr:rowOff>182561</xdr:rowOff>
    </xdr:from>
    <xdr:to>
      <xdr:col>14</xdr:col>
      <xdr:colOff>554039</xdr:colOff>
      <xdr:row>13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48814" y="888999"/>
          <a:ext cx="3276600" cy="1698626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ответы на задачи, описанные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олученные результаты сравнить с соответствующими значениями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братите внимание как решена последняя задача.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24847</xdr:colOff>
      <xdr:row>16</xdr:row>
      <xdr:rowOff>16564</xdr:rowOff>
    </xdr:from>
    <xdr:to>
      <xdr:col>14</xdr:col>
      <xdr:colOff>438977</xdr:colOff>
      <xdr:row>23</xdr:row>
      <xdr:rowOff>41413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189804" y="3180521"/>
          <a:ext cx="3163956" cy="1341783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ответы на задачи, описанные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олученные результаты сравнить с соответствующими значениями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20"/>
  <sheetViews>
    <sheetView zoomScale="120" zoomScaleNormal="120" workbookViewId="0">
      <selection activeCell="G20" sqref="G20"/>
    </sheetView>
  </sheetViews>
  <sheetFormatPr defaultRowHeight="14.25" x14ac:dyDescent="0.2"/>
  <cols>
    <col min="1" max="1" width="19" customWidth="1"/>
    <col min="2" max="3" width="10.375" style="1" customWidth="1"/>
    <col min="4" max="4" width="11.75" style="1" customWidth="1"/>
    <col min="5" max="5" width="3.625" customWidth="1"/>
    <col min="6" max="6" width="27.75" customWidth="1"/>
    <col min="7" max="7" width="13.5" customWidth="1"/>
    <col min="8" max="8" width="10.875" bestFit="1" customWidth="1"/>
  </cols>
  <sheetData>
    <row r="1" spans="1:8" s="1" customFormat="1" ht="25.5" customHeight="1" x14ac:dyDescent="0.2">
      <c r="A1" s="12" t="s">
        <v>11</v>
      </c>
      <c r="B1" s="13" t="s">
        <v>43</v>
      </c>
      <c r="C1" s="13" t="s">
        <v>44</v>
      </c>
      <c r="D1" s="13" t="s">
        <v>45</v>
      </c>
      <c r="F1" s="11" t="s">
        <v>19</v>
      </c>
      <c r="G1" s="11" t="s">
        <v>20</v>
      </c>
    </row>
    <row r="2" spans="1:8" ht="15" x14ac:dyDescent="0.25">
      <c r="A2" s="3" t="s">
        <v>4</v>
      </c>
      <c r="B2" s="9">
        <v>9</v>
      </c>
      <c r="C2" s="16">
        <v>5310</v>
      </c>
      <c r="D2" s="10">
        <v>42278</v>
      </c>
      <c r="F2" s="14" t="s">
        <v>13</v>
      </c>
      <c r="G2" s="4">
        <f>SUM(C:C)</f>
        <v>1485550</v>
      </c>
      <c r="H2" s="18">
        <v>1485550</v>
      </c>
    </row>
    <row r="3" spans="1:8" ht="15" x14ac:dyDescent="0.25">
      <c r="A3" s="3" t="s">
        <v>2</v>
      </c>
      <c r="B3" s="9">
        <v>4</v>
      </c>
      <c r="C3" s="16">
        <v>71560</v>
      </c>
      <c r="D3" s="10">
        <v>42278</v>
      </c>
      <c r="F3" s="14" t="s">
        <v>12</v>
      </c>
      <c r="G3" s="4">
        <f>SUM(B:B)</f>
        <v>143</v>
      </c>
      <c r="H3" s="18">
        <v>143</v>
      </c>
    </row>
    <row r="4" spans="1:8" x14ac:dyDescent="0.2">
      <c r="A4" s="3" t="s">
        <v>6</v>
      </c>
      <c r="B4" s="9">
        <v>4</v>
      </c>
      <c r="C4" s="16">
        <v>159560</v>
      </c>
      <c r="D4" s="10">
        <v>42278</v>
      </c>
      <c r="G4" s="2"/>
      <c r="H4" s="18"/>
    </row>
    <row r="5" spans="1:8" ht="15" x14ac:dyDescent="0.25">
      <c r="A5" s="3" t="s">
        <v>1</v>
      </c>
      <c r="B5" s="9">
        <v>10</v>
      </c>
      <c r="C5" s="16">
        <v>44800</v>
      </c>
      <c r="D5" s="10">
        <v>42279</v>
      </c>
      <c r="F5" s="14" t="s">
        <v>15</v>
      </c>
      <c r="G5" s="4">
        <f>SUMIF(A:A,"ролики",B:B)</f>
        <v>33</v>
      </c>
      <c r="H5" s="18">
        <v>33</v>
      </c>
    </row>
    <row r="6" spans="1:8" ht="15" x14ac:dyDescent="0.25">
      <c r="A6" s="3" t="s">
        <v>8</v>
      </c>
      <c r="B6" s="9">
        <v>6</v>
      </c>
      <c r="C6" s="16">
        <v>23340</v>
      </c>
      <c r="D6" s="10">
        <v>42279</v>
      </c>
      <c r="F6" s="14" t="s">
        <v>14</v>
      </c>
      <c r="G6" s="4">
        <f>SUMIF(A:A,"мяч*",B:B)</f>
        <v>42</v>
      </c>
      <c r="H6" s="18">
        <v>42</v>
      </c>
    </row>
    <row r="7" spans="1:8" ht="15" x14ac:dyDescent="0.25">
      <c r="A7" s="3" t="s">
        <v>4</v>
      </c>
      <c r="B7" s="9">
        <v>4</v>
      </c>
      <c r="C7" s="16">
        <v>2360</v>
      </c>
      <c r="D7" s="10">
        <v>42279</v>
      </c>
      <c r="G7" s="5" t="s">
        <v>16</v>
      </c>
      <c r="H7" s="18"/>
    </row>
    <row r="8" spans="1:8" ht="15" x14ac:dyDescent="0.25">
      <c r="A8" s="3" t="s">
        <v>6</v>
      </c>
      <c r="B8" s="9">
        <v>2</v>
      </c>
      <c r="C8" s="16">
        <v>79780</v>
      </c>
      <c r="D8" s="10">
        <v>42280</v>
      </c>
      <c r="F8" s="14" t="s">
        <v>1</v>
      </c>
      <c r="G8" s="4">
        <f>SUMIF(A:A,F8,C:C)</f>
        <v>147840</v>
      </c>
      <c r="H8" s="18">
        <v>147840</v>
      </c>
    </row>
    <row r="9" spans="1:8" x14ac:dyDescent="0.2">
      <c r="A9" s="3" t="s">
        <v>9</v>
      </c>
      <c r="B9" s="9">
        <v>3</v>
      </c>
      <c r="C9" s="16">
        <v>1500</v>
      </c>
      <c r="D9" s="10">
        <v>42280</v>
      </c>
      <c r="H9" s="18"/>
    </row>
    <row r="10" spans="1:8" ht="15" x14ac:dyDescent="0.25">
      <c r="A10" s="3" t="s">
        <v>3</v>
      </c>
      <c r="B10" s="9">
        <v>4</v>
      </c>
      <c r="C10" s="16">
        <v>3560</v>
      </c>
      <c r="D10" s="10">
        <v>42280</v>
      </c>
      <c r="F10" s="14" t="s">
        <v>2</v>
      </c>
      <c r="G10" s="4">
        <f>SUMIF(A:A,F10,C:C)</f>
        <v>286240</v>
      </c>
      <c r="H10" s="18">
        <v>286240</v>
      </c>
    </row>
    <row r="11" spans="1:8" ht="15" x14ac:dyDescent="0.25">
      <c r="A11" s="3" t="s">
        <v>1</v>
      </c>
      <c r="B11" s="9">
        <v>16</v>
      </c>
      <c r="C11" s="16">
        <v>71680</v>
      </c>
      <c r="D11" s="10">
        <v>42281</v>
      </c>
      <c r="F11" s="14" t="s">
        <v>6</v>
      </c>
      <c r="G11" s="4">
        <f>SUMIF(A:A,F11,C:C)</f>
        <v>917470</v>
      </c>
      <c r="H11" s="18">
        <v>917470</v>
      </c>
    </row>
    <row r="12" spans="1:8" ht="15" x14ac:dyDescent="0.25">
      <c r="A12" s="3" t="s">
        <v>3</v>
      </c>
      <c r="B12" s="9">
        <v>4</v>
      </c>
      <c r="C12" s="16">
        <v>3560</v>
      </c>
      <c r="D12" s="10">
        <v>42282</v>
      </c>
      <c r="F12" s="14" t="s">
        <v>8</v>
      </c>
      <c r="G12" s="4">
        <f>SUMIF(A:A,F12,C:C)</f>
        <v>62240</v>
      </c>
      <c r="H12" s="18">
        <v>62240</v>
      </c>
    </row>
    <row r="13" spans="1:8" x14ac:dyDescent="0.2">
      <c r="A13" s="3" t="s">
        <v>6</v>
      </c>
      <c r="B13" s="9">
        <v>4</v>
      </c>
      <c r="C13" s="16">
        <v>159560</v>
      </c>
      <c r="D13" s="10">
        <v>42282</v>
      </c>
      <c r="H13" s="18"/>
    </row>
    <row r="14" spans="1:8" ht="15" x14ac:dyDescent="0.25">
      <c r="A14" s="3" t="s">
        <v>6</v>
      </c>
      <c r="B14" s="9">
        <v>13</v>
      </c>
      <c r="C14" s="16">
        <v>518570</v>
      </c>
      <c r="D14" s="10">
        <v>42282</v>
      </c>
      <c r="F14" s="8" t="s">
        <v>16</v>
      </c>
      <c r="G14" s="2"/>
      <c r="H14" s="18"/>
    </row>
    <row r="15" spans="1:8" ht="15" x14ac:dyDescent="0.25">
      <c r="A15" s="3" t="s">
        <v>5</v>
      </c>
      <c r="B15" s="9">
        <v>10</v>
      </c>
      <c r="C15" s="16">
        <v>900</v>
      </c>
      <c r="D15" s="10">
        <v>42283</v>
      </c>
      <c r="F15" s="14" t="s">
        <v>17</v>
      </c>
      <c r="G15" s="4">
        <f>SUMIFS(C:C,A:A,F8,D:D,"&lt;=05.10.2015")</f>
        <v>116480</v>
      </c>
      <c r="H15" s="18">
        <v>116480</v>
      </c>
    </row>
    <row r="16" spans="1:8" ht="15" x14ac:dyDescent="0.25">
      <c r="A16" s="3" t="s">
        <v>1</v>
      </c>
      <c r="B16" s="9">
        <v>7</v>
      </c>
      <c r="C16" s="16">
        <v>31360</v>
      </c>
      <c r="D16" s="10">
        <v>42283</v>
      </c>
      <c r="F16" s="14" t="s">
        <v>46</v>
      </c>
      <c r="G16" s="4">
        <f>SUMIFS(C:C,D:D,"&gt;=03.10.2015",D:D,"&lt;=06.10.2015")</f>
        <v>1085150</v>
      </c>
      <c r="H16" s="18">
        <v>1085150</v>
      </c>
    </row>
    <row r="17" spans="1:8" x14ac:dyDescent="0.2">
      <c r="A17" s="3" t="s">
        <v>2</v>
      </c>
      <c r="B17" s="9">
        <v>12</v>
      </c>
      <c r="C17" s="16">
        <v>214680</v>
      </c>
      <c r="D17" s="10">
        <v>42283</v>
      </c>
      <c r="G17" s="2"/>
    </row>
    <row r="18" spans="1:8" ht="15" x14ac:dyDescent="0.25">
      <c r="A18" s="3" t="s">
        <v>9</v>
      </c>
      <c r="B18" s="9">
        <v>8</v>
      </c>
      <c r="C18" s="16">
        <v>4000</v>
      </c>
      <c r="D18" s="10">
        <v>42284</v>
      </c>
      <c r="F18" s="8" t="s">
        <v>40</v>
      </c>
      <c r="G18" s="2"/>
    </row>
    <row r="19" spans="1:8" ht="15" x14ac:dyDescent="0.25">
      <c r="A19" s="3" t="s">
        <v>8</v>
      </c>
      <c r="B19" s="9">
        <v>10</v>
      </c>
      <c r="C19" s="16">
        <v>38900</v>
      </c>
      <c r="D19" s="10">
        <v>42284</v>
      </c>
      <c r="F19" s="15">
        <v>42280</v>
      </c>
      <c r="G19" s="4">
        <f>SUMIF(D:D,"&gt;=" &amp;F19,C:C)</f>
        <v>1178620</v>
      </c>
      <c r="H19" s="18" t="s">
        <v>47</v>
      </c>
    </row>
    <row r="20" spans="1:8" x14ac:dyDescent="0.2">
      <c r="A20" s="3" t="s">
        <v>7</v>
      </c>
      <c r="B20" s="9">
        <v>13</v>
      </c>
      <c r="C20" s="16">
        <v>50570</v>
      </c>
      <c r="D20" s="10">
        <v>42285</v>
      </c>
      <c r="G20" s="4">
        <f>SUMIFS(C:C,D:D,"&gt;=" &amp;F19,A:A,F8)</f>
        <v>103040</v>
      </c>
      <c r="H20" s="18" t="s">
        <v>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A1:J26"/>
  <sheetViews>
    <sheetView tabSelected="1" zoomScale="115" zoomScaleNormal="115" workbookViewId="0">
      <selection activeCell="G21" sqref="G21"/>
    </sheetView>
  </sheetViews>
  <sheetFormatPr defaultRowHeight="14.25" x14ac:dyDescent="0.2"/>
  <cols>
    <col min="1" max="1" width="17.75" customWidth="1"/>
    <col min="2" max="2" width="12.25" style="1" customWidth="1"/>
    <col min="3" max="3" width="13.75" style="1" bestFit="1" customWidth="1"/>
    <col min="4" max="4" width="13.625" style="1" bestFit="1" customWidth="1"/>
    <col min="5" max="5" width="4.125" customWidth="1"/>
    <col min="6" max="6" width="27.875" customWidth="1"/>
    <col min="7" max="7" width="13.125" customWidth="1"/>
    <col min="8" max="8" width="15.125" bestFit="1" customWidth="1"/>
    <col min="9" max="9" width="13.75" bestFit="1" customWidth="1"/>
    <col min="10" max="10" width="15.125" bestFit="1" customWidth="1"/>
  </cols>
  <sheetData>
    <row r="1" spans="1:10" s="1" customFormat="1" ht="24" customHeight="1" x14ac:dyDescent="0.2">
      <c r="A1" s="12" t="s">
        <v>11</v>
      </c>
      <c r="B1" s="12" t="s">
        <v>0</v>
      </c>
      <c r="C1" s="12" t="s">
        <v>10</v>
      </c>
      <c r="D1" s="13" t="s">
        <v>18</v>
      </c>
      <c r="F1" s="11" t="s">
        <v>19</v>
      </c>
      <c r="G1" s="11" t="s">
        <v>20</v>
      </c>
      <c r="H1" s="11" t="s">
        <v>21</v>
      </c>
    </row>
    <row r="2" spans="1:10" ht="15" x14ac:dyDescent="0.25">
      <c r="A2" s="3" t="s">
        <v>22</v>
      </c>
      <c r="B2" s="9">
        <v>7</v>
      </c>
      <c r="C2" s="16">
        <v>22680</v>
      </c>
      <c r="D2" s="10">
        <v>42308</v>
      </c>
      <c r="E2" s="17"/>
      <c r="F2" s="14" t="s">
        <v>13</v>
      </c>
      <c r="G2" s="4">
        <f>SUM(C:C)</f>
        <v>496810</v>
      </c>
      <c r="H2" s="6">
        <v>496810</v>
      </c>
    </row>
    <row r="3" spans="1:10" ht="15" x14ac:dyDescent="0.25">
      <c r="A3" s="3" t="s">
        <v>23</v>
      </c>
      <c r="B3" s="9">
        <v>10</v>
      </c>
      <c r="C3" s="16">
        <v>81000</v>
      </c>
      <c r="D3" s="10">
        <v>42308</v>
      </c>
      <c r="E3" s="17"/>
      <c r="F3" s="14" t="s">
        <v>12</v>
      </c>
      <c r="G3" s="4">
        <f>SUM(B:B)</f>
        <v>130</v>
      </c>
      <c r="H3" s="6">
        <v>130</v>
      </c>
    </row>
    <row r="4" spans="1:10" ht="15" x14ac:dyDescent="0.25">
      <c r="A4" s="3" t="s">
        <v>24</v>
      </c>
      <c r="B4" s="9">
        <v>9</v>
      </c>
      <c r="C4" s="16">
        <v>14580</v>
      </c>
      <c r="D4" s="10">
        <v>42308</v>
      </c>
      <c r="E4" s="17"/>
      <c r="G4" s="2"/>
      <c r="H4" s="7"/>
    </row>
    <row r="5" spans="1:10" ht="15" x14ac:dyDescent="0.25">
      <c r="A5" s="3" t="s">
        <v>25</v>
      </c>
      <c r="B5" s="9">
        <v>9</v>
      </c>
      <c r="C5" s="16">
        <v>4860</v>
      </c>
      <c r="D5" s="10">
        <v>42309</v>
      </c>
      <c r="E5" s="17"/>
      <c r="F5" s="14" t="s">
        <v>39</v>
      </c>
      <c r="G5" s="4">
        <f>SUMIF(A:A,"чайник",B:B)</f>
        <v>24</v>
      </c>
      <c r="H5" s="6">
        <v>24</v>
      </c>
    </row>
    <row r="6" spans="1:10" ht="15" x14ac:dyDescent="0.25">
      <c r="A6" s="3" t="s">
        <v>26</v>
      </c>
      <c r="B6" s="9">
        <v>10</v>
      </c>
      <c r="C6" s="16">
        <v>24300</v>
      </c>
      <c r="D6" s="10">
        <v>42309</v>
      </c>
      <c r="E6" s="17"/>
      <c r="G6" s="2"/>
      <c r="H6" s="7"/>
    </row>
    <row r="7" spans="1:10" ht="15" x14ac:dyDescent="0.25">
      <c r="A7" s="3" t="s">
        <v>22</v>
      </c>
      <c r="B7" s="9">
        <v>1</v>
      </c>
      <c r="C7" s="16">
        <v>32400</v>
      </c>
      <c r="D7" s="10">
        <v>42309</v>
      </c>
      <c r="E7" s="17"/>
      <c r="F7" s="14" t="s">
        <v>38</v>
      </c>
      <c r="G7" s="4">
        <f>SUMIF(A:A,"*фильтр*",B:B)</f>
        <v>39</v>
      </c>
      <c r="H7" s="6">
        <v>39</v>
      </c>
    </row>
    <row r="8" spans="1:10" ht="15" x14ac:dyDescent="0.25">
      <c r="A8" s="3" t="s">
        <v>24</v>
      </c>
      <c r="B8" s="9">
        <v>8</v>
      </c>
      <c r="C8" s="16">
        <v>12960</v>
      </c>
      <c r="D8" s="10">
        <v>42310</v>
      </c>
      <c r="E8" s="17"/>
      <c r="G8" s="2"/>
      <c r="H8" s="7"/>
    </row>
    <row r="9" spans="1:10" ht="15" x14ac:dyDescent="0.25">
      <c r="A9" s="3" t="s">
        <v>31</v>
      </c>
      <c r="B9" s="9">
        <v>9</v>
      </c>
      <c r="C9" s="16">
        <v>13500</v>
      </c>
      <c r="D9" s="10">
        <v>42310</v>
      </c>
      <c r="E9" s="17"/>
      <c r="G9" s="5" t="s">
        <v>0</v>
      </c>
      <c r="H9" s="5" t="s">
        <v>10</v>
      </c>
      <c r="I9" s="6" t="s">
        <v>0</v>
      </c>
      <c r="J9" s="6" t="s">
        <v>10</v>
      </c>
    </row>
    <row r="10" spans="1:10" ht="15" x14ac:dyDescent="0.25">
      <c r="A10" s="3" t="s">
        <v>32</v>
      </c>
      <c r="B10" s="9">
        <v>5</v>
      </c>
      <c r="C10" s="16">
        <v>4500</v>
      </c>
      <c r="D10" s="10">
        <v>42310</v>
      </c>
      <c r="E10" s="17"/>
      <c r="F10" s="14" t="s">
        <v>23</v>
      </c>
      <c r="G10" s="4">
        <f>SUMIF(A:A,F10,B:B)</f>
        <v>12</v>
      </c>
      <c r="H10" s="4">
        <f>SUMIF(A:A,F10,C:C)</f>
        <v>97200</v>
      </c>
      <c r="I10" s="6">
        <v>12</v>
      </c>
      <c r="J10" s="6">
        <v>97200</v>
      </c>
    </row>
    <row r="11" spans="1:10" ht="15" x14ac:dyDescent="0.25">
      <c r="A11" s="3" t="s">
        <v>25</v>
      </c>
      <c r="B11" s="9">
        <v>7</v>
      </c>
      <c r="C11" s="16">
        <v>3780</v>
      </c>
      <c r="D11" s="10">
        <v>42311</v>
      </c>
      <c r="E11" s="17"/>
      <c r="F11" s="14" t="s">
        <v>22</v>
      </c>
      <c r="G11" s="4">
        <f t="shared" ref="G11:G14" si="0">SUMIF(A:A,F11,B:B)</f>
        <v>8</v>
      </c>
      <c r="H11" s="4">
        <f t="shared" ref="H11:H14" si="1">SUMIF(A:A,F11,C:C)</f>
        <v>55080</v>
      </c>
      <c r="I11" s="6">
        <v>8</v>
      </c>
      <c r="J11" s="6">
        <v>55080</v>
      </c>
    </row>
    <row r="12" spans="1:10" ht="15" x14ac:dyDescent="0.25">
      <c r="A12" s="3" t="s">
        <v>32</v>
      </c>
      <c r="B12" s="9">
        <v>4</v>
      </c>
      <c r="C12" s="16">
        <v>3600</v>
      </c>
      <c r="D12" s="10">
        <v>42312</v>
      </c>
      <c r="E12" s="17"/>
      <c r="F12" s="14" t="s">
        <v>26</v>
      </c>
      <c r="G12" s="4">
        <f t="shared" si="0"/>
        <v>19</v>
      </c>
      <c r="H12" s="4">
        <f t="shared" si="1"/>
        <v>243000</v>
      </c>
      <c r="I12" s="6">
        <v>19</v>
      </c>
      <c r="J12" s="6">
        <v>243000</v>
      </c>
    </row>
    <row r="13" spans="1:10" ht="15" x14ac:dyDescent="0.25">
      <c r="A13" s="3" t="s">
        <v>24</v>
      </c>
      <c r="B13" s="9">
        <v>2</v>
      </c>
      <c r="C13" s="16">
        <v>3240</v>
      </c>
      <c r="D13" s="10">
        <v>42312</v>
      </c>
      <c r="E13" s="17"/>
      <c r="F13" s="14" t="s">
        <v>30</v>
      </c>
      <c r="G13" s="4">
        <f t="shared" si="0"/>
        <v>5</v>
      </c>
      <c r="H13" s="4">
        <f t="shared" si="1"/>
        <v>2700</v>
      </c>
      <c r="I13" s="6">
        <v>5</v>
      </c>
      <c r="J13" s="6">
        <v>2700</v>
      </c>
    </row>
    <row r="14" spans="1:10" ht="15" x14ac:dyDescent="0.25">
      <c r="A14" s="3" t="s">
        <v>24</v>
      </c>
      <c r="B14" s="9">
        <v>4</v>
      </c>
      <c r="C14" s="16">
        <v>6480</v>
      </c>
      <c r="D14" s="10">
        <v>42312</v>
      </c>
      <c r="E14" s="17"/>
      <c r="F14" s="14" t="s">
        <v>24</v>
      </c>
      <c r="G14" s="4">
        <f t="shared" si="0"/>
        <v>23</v>
      </c>
      <c r="H14" s="4">
        <f t="shared" si="1"/>
        <v>37260</v>
      </c>
      <c r="I14" s="6">
        <v>23</v>
      </c>
      <c r="J14" s="6">
        <v>37260</v>
      </c>
    </row>
    <row r="15" spans="1:10" ht="15" x14ac:dyDescent="0.25">
      <c r="A15" s="3" t="s">
        <v>33</v>
      </c>
      <c r="B15" s="9">
        <v>3</v>
      </c>
      <c r="C15" s="16">
        <v>5610</v>
      </c>
      <c r="D15" s="10">
        <v>42313</v>
      </c>
      <c r="E15" s="17"/>
      <c r="G15" s="2"/>
      <c r="H15" s="7"/>
    </row>
    <row r="16" spans="1:10" ht="15" x14ac:dyDescent="0.25">
      <c r="A16" s="3" t="s">
        <v>30</v>
      </c>
      <c r="B16" s="9">
        <v>1</v>
      </c>
      <c r="C16" s="16">
        <v>540</v>
      </c>
      <c r="D16" s="10">
        <v>42313</v>
      </c>
      <c r="E16" s="17"/>
      <c r="F16" s="8" t="s">
        <v>16</v>
      </c>
      <c r="G16" s="2"/>
      <c r="H16" s="7"/>
    </row>
    <row r="17" spans="1:8" ht="15" x14ac:dyDescent="0.25">
      <c r="A17" s="3" t="s">
        <v>25</v>
      </c>
      <c r="B17" s="9">
        <v>7</v>
      </c>
      <c r="C17" s="16">
        <v>3780</v>
      </c>
      <c r="D17" s="10">
        <v>42313</v>
      </c>
      <c r="E17" s="17"/>
      <c r="F17" s="14" t="s">
        <v>42</v>
      </c>
      <c r="G17" s="4">
        <f>SUMIFS(C:C,A:A,F14,D:D,"&lt;03.11.2015")</f>
        <v>27540</v>
      </c>
      <c r="H17" s="6">
        <v>27540</v>
      </c>
    </row>
    <row r="18" spans="1:8" ht="15" x14ac:dyDescent="0.25">
      <c r="A18" s="3" t="s">
        <v>33</v>
      </c>
      <c r="B18" s="9">
        <v>8</v>
      </c>
      <c r="C18" s="16">
        <v>12000</v>
      </c>
      <c r="D18" s="10">
        <v>42313</v>
      </c>
      <c r="E18" s="17"/>
      <c r="F18" s="14" t="s">
        <v>41</v>
      </c>
      <c r="G18" s="4">
        <f>SUMIFS(C:C,D:D,"&gt;=04.11.2015",D:D,"&lt;=07.11.2015")</f>
        <v>282250</v>
      </c>
      <c r="H18" s="6">
        <v>282250</v>
      </c>
    </row>
    <row r="19" spans="1:8" ht="15" x14ac:dyDescent="0.25">
      <c r="A19" s="3" t="s">
        <v>23</v>
      </c>
      <c r="B19" s="9">
        <v>2</v>
      </c>
      <c r="C19" s="16">
        <v>16200</v>
      </c>
      <c r="D19" s="10">
        <v>42313</v>
      </c>
      <c r="E19" s="17"/>
      <c r="G19" s="2"/>
      <c r="H19" s="7"/>
    </row>
    <row r="20" spans="1:8" ht="15" x14ac:dyDescent="0.25">
      <c r="A20" s="3" t="s">
        <v>30</v>
      </c>
      <c r="B20" s="9">
        <v>1</v>
      </c>
      <c r="C20" s="16">
        <v>540</v>
      </c>
      <c r="D20" s="10">
        <v>42314</v>
      </c>
      <c r="E20" s="17"/>
      <c r="F20" s="8" t="s">
        <v>40</v>
      </c>
      <c r="G20" s="2"/>
      <c r="H20" s="7"/>
    </row>
    <row r="21" spans="1:8" ht="15" x14ac:dyDescent="0.25">
      <c r="A21" s="3" t="s">
        <v>31</v>
      </c>
      <c r="B21" s="9">
        <v>2</v>
      </c>
      <c r="C21" s="16">
        <v>3000</v>
      </c>
      <c r="D21" s="10">
        <v>42314</v>
      </c>
      <c r="E21" s="17"/>
      <c r="F21" s="15">
        <v>42311</v>
      </c>
      <c r="G21" s="4">
        <f>SUMIFS(C:C,D:D,"&gt;="&amp;F21)</f>
        <v>286030</v>
      </c>
      <c r="H21" s="6">
        <v>286030</v>
      </c>
    </row>
    <row r="22" spans="1:8" x14ac:dyDescent="0.2">
      <c r="A22" s="3" t="s">
        <v>26</v>
      </c>
      <c r="B22" s="9">
        <v>1</v>
      </c>
      <c r="C22" s="16">
        <v>24300</v>
      </c>
      <c r="D22" s="10">
        <v>42314</v>
      </c>
      <c r="E22" s="17"/>
    </row>
    <row r="23" spans="1:8" x14ac:dyDescent="0.2">
      <c r="A23" s="3" t="s">
        <v>30</v>
      </c>
      <c r="B23" s="9">
        <v>3</v>
      </c>
      <c r="C23" s="16">
        <v>1620</v>
      </c>
      <c r="D23" s="10">
        <v>42315</v>
      </c>
      <c r="E23" s="17"/>
    </row>
    <row r="24" spans="1:8" x14ac:dyDescent="0.2">
      <c r="A24" s="3" t="s">
        <v>25</v>
      </c>
      <c r="B24" s="9">
        <v>1</v>
      </c>
      <c r="C24" s="16">
        <v>540</v>
      </c>
      <c r="D24" s="10">
        <v>42315</v>
      </c>
      <c r="E24" s="17"/>
    </row>
    <row r="25" spans="1:8" x14ac:dyDescent="0.2">
      <c r="A25" s="3" t="s">
        <v>33</v>
      </c>
      <c r="B25" s="9">
        <v>8</v>
      </c>
      <c r="C25" s="16">
        <v>6400</v>
      </c>
      <c r="D25" s="10">
        <v>42315</v>
      </c>
      <c r="E25" s="17"/>
    </row>
    <row r="26" spans="1:8" x14ac:dyDescent="0.2">
      <c r="A26" s="3" t="s">
        <v>26</v>
      </c>
      <c r="B26" s="9">
        <v>8</v>
      </c>
      <c r="C26" s="16">
        <v>194400</v>
      </c>
      <c r="D26" s="10">
        <v>42315</v>
      </c>
      <c r="E26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G10"/>
  <sheetViews>
    <sheetView workbookViewId="0">
      <selection activeCell="A15" sqref="A15"/>
    </sheetView>
  </sheetViews>
  <sheetFormatPr defaultRowHeight="14.25" x14ac:dyDescent="0.2"/>
  <cols>
    <col min="1" max="1" width="22.375" customWidth="1"/>
    <col min="2" max="2" width="12.25" bestFit="1" customWidth="1"/>
  </cols>
  <sheetData>
    <row r="1" spans="1:7" ht="15" x14ac:dyDescent="0.2">
      <c r="A1" s="12" t="s">
        <v>11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">
      <c r="A2" s="3" t="s">
        <v>2</v>
      </c>
      <c r="B2" t="s">
        <v>23</v>
      </c>
      <c r="D2" t="s">
        <v>22</v>
      </c>
      <c r="E2">
        <v>600</v>
      </c>
      <c r="F2">
        <v>3</v>
      </c>
      <c r="G2">
        <v>1800</v>
      </c>
    </row>
    <row r="3" spans="1:7" x14ac:dyDescent="0.2">
      <c r="A3" s="3" t="s">
        <v>9</v>
      </c>
      <c r="B3" t="s">
        <v>31</v>
      </c>
      <c r="D3" t="s">
        <v>23</v>
      </c>
      <c r="E3">
        <v>150</v>
      </c>
      <c r="F3">
        <v>6</v>
      </c>
      <c r="G3">
        <v>900</v>
      </c>
    </row>
    <row r="4" spans="1:7" x14ac:dyDescent="0.2">
      <c r="A4" s="3" t="s">
        <v>4</v>
      </c>
      <c r="B4" t="s">
        <v>22</v>
      </c>
      <c r="D4" t="s">
        <v>24</v>
      </c>
      <c r="E4">
        <v>30</v>
      </c>
      <c r="F4">
        <v>7</v>
      </c>
      <c r="G4">
        <v>210</v>
      </c>
    </row>
    <row r="5" spans="1:7" x14ac:dyDescent="0.2">
      <c r="A5" s="3" t="s">
        <v>5</v>
      </c>
      <c r="B5" t="s">
        <v>33</v>
      </c>
      <c r="D5" t="s">
        <v>25</v>
      </c>
      <c r="E5">
        <v>10</v>
      </c>
      <c r="F5">
        <v>7</v>
      </c>
      <c r="G5">
        <v>70</v>
      </c>
    </row>
    <row r="6" spans="1:7" x14ac:dyDescent="0.2">
      <c r="A6" s="3" t="s">
        <v>3</v>
      </c>
      <c r="B6" t="s">
        <v>32</v>
      </c>
      <c r="D6" t="s">
        <v>26</v>
      </c>
      <c r="E6">
        <v>450</v>
      </c>
      <c r="F6">
        <v>4</v>
      </c>
      <c r="G6">
        <v>1800</v>
      </c>
    </row>
    <row r="7" spans="1:7" x14ac:dyDescent="0.2">
      <c r="A7" s="3" t="s">
        <v>8</v>
      </c>
      <c r="B7" t="s">
        <v>26</v>
      </c>
      <c r="D7" t="s">
        <v>27</v>
      </c>
      <c r="E7">
        <v>30</v>
      </c>
      <c r="F7">
        <v>5</v>
      </c>
      <c r="G7">
        <v>150</v>
      </c>
    </row>
    <row r="8" spans="1:7" x14ac:dyDescent="0.2">
      <c r="A8" s="3" t="s">
        <v>1</v>
      </c>
      <c r="B8" t="s">
        <v>25</v>
      </c>
      <c r="D8" t="s">
        <v>28</v>
      </c>
      <c r="E8">
        <v>500</v>
      </c>
      <c r="F8">
        <v>4</v>
      </c>
      <c r="G8">
        <v>2000</v>
      </c>
    </row>
    <row r="9" spans="1:7" x14ac:dyDescent="0.2">
      <c r="A9" s="3" t="s">
        <v>7</v>
      </c>
      <c r="B9" t="s">
        <v>30</v>
      </c>
      <c r="D9" t="s">
        <v>29</v>
      </c>
      <c r="E9">
        <v>50</v>
      </c>
      <c r="F9">
        <v>1</v>
      </c>
      <c r="G9">
        <v>50</v>
      </c>
    </row>
    <row r="10" spans="1:7" x14ac:dyDescent="0.2">
      <c r="A10" s="3" t="s">
        <v>6</v>
      </c>
      <c r="B10" t="s">
        <v>24</v>
      </c>
      <c r="D10" t="s">
        <v>30</v>
      </c>
      <c r="E10">
        <v>10</v>
      </c>
      <c r="F10">
        <v>6</v>
      </c>
      <c r="G10">
        <v>60</v>
      </c>
    </row>
  </sheetData>
  <sortState xmlns:xlrd2="http://schemas.microsoft.com/office/spreadsheetml/2017/richdata2" ref="A2:B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3-1</vt:lpstr>
      <vt:lpstr>ЗАДАНИЕ</vt:lpstr>
      <vt:lpstr>Лист1</vt:lpstr>
    </vt:vector>
  </TitlesOfParts>
  <Company>Knauf 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YakushevD</dc:creator>
  <cp:lastModifiedBy>nsm</cp:lastModifiedBy>
  <dcterms:created xsi:type="dcterms:W3CDTF">2015-06-20T03:45:27Z</dcterms:created>
  <dcterms:modified xsi:type="dcterms:W3CDTF">2023-11-20T09:05:18Z</dcterms:modified>
</cp:coreProperties>
</file>