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ЭтаКнига"/>
  <mc:AlternateContent xmlns:mc="http://schemas.openxmlformats.org/markup-compatibility/2006">
    <mc:Choice Requires="x15">
      <x15ac:absPath xmlns:x15ac="http://schemas.microsoft.com/office/spreadsheetml/2010/11/ac" url="E:\Save\PycharmProjects\data_analysis\OtherModule\Excel\"/>
    </mc:Choice>
  </mc:AlternateContent>
  <xr:revisionPtr revIDLastSave="0" documentId="13_ncr:1_{33D70515-8396-4407-8EC5-F94270FFCD57}" xr6:coauthVersionLast="47" xr6:coauthVersionMax="47" xr10:uidLastSave="{00000000-0000-0000-0000-000000000000}"/>
  <bookViews>
    <workbookView xWindow="-120" yWindow="-120" windowWidth="29040" windowHeight="15840" tabRatio="815" activeTab="8" xr2:uid="{00000000-000D-0000-FFFF-FFFF00000000}"/>
  </bookViews>
  <sheets>
    <sheet name="5-1" sheetId="1" r:id="rId1"/>
    <sheet name="5-2" sheetId="2" r:id="rId2"/>
    <sheet name="5-3" sheetId="4" r:id="rId3"/>
    <sheet name="5-4" sheetId="15" r:id="rId4"/>
    <sheet name="Лист1" sheetId="21" state="hidden" r:id="rId5"/>
    <sheet name="5-5" sheetId="13" r:id="rId6"/>
    <sheet name="5-6" sheetId="5" r:id="rId7"/>
    <sheet name="5-7" sheetId="16" r:id="rId8"/>
    <sheet name="Доп.Задание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2" i="17"/>
  <c r="C3" i="17"/>
  <c r="C4" i="17"/>
  <c r="C5" i="17"/>
  <c r="C6" i="17"/>
  <c r="C7" i="17"/>
  <c r="C8" i="17"/>
  <c r="C9" i="17"/>
  <c r="C10" i="17"/>
  <c r="C11" i="17"/>
  <c r="C12" i="17"/>
  <c r="C13" i="17"/>
  <c r="C14" i="17"/>
  <c r="C2" i="17"/>
  <c r="B3" i="16"/>
  <c r="B4" i="16"/>
  <c r="B5" i="16"/>
  <c r="B6" i="16"/>
  <c r="B7" i="16"/>
  <c r="B8" i="16"/>
  <c r="B9" i="16"/>
  <c r="B10" i="16"/>
  <c r="B11" i="16"/>
  <c r="B12" i="16"/>
  <c r="B13" i="16"/>
  <c r="B14" i="16"/>
  <c r="B2" i="16"/>
  <c r="D3" i="5"/>
  <c r="D4" i="5"/>
  <c r="D5" i="5"/>
  <c r="D6" i="5"/>
  <c r="D7" i="5"/>
  <c r="D8" i="5"/>
  <c r="D9" i="5"/>
  <c r="D10" i="5"/>
  <c r="D11" i="5"/>
  <c r="D12" i="5"/>
  <c r="D13" i="5"/>
  <c r="D1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2" i="5"/>
  <c r="C3" i="13"/>
  <c r="C4" i="13"/>
  <c r="C5" i="13"/>
  <c r="C6" i="13"/>
  <c r="C7" i="13"/>
  <c r="C8" i="13"/>
  <c r="C9" i="13"/>
  <c r="C10" i="13"/>
  <c r="C11" i="13"/>
  <c r="C12" i="13"/>
  <c r="C13" i="13"/>
  <c r="C14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2" i="13"/>
  <c r="C3" i="15"/>
  <c r="C4" i="15"/>
  <c r="C5" i="15"/>
  <c r="C6" i="15"/>
  <c r="C7" i="15"/>
  <c r="C8" i="15"/>
  <c r="C9" i="15"/>
  <c r="C10" i="15"/>
  <c r="C11" i="15"/>
  <c r="C12" i="15"/>
  <c r="C13" i="15"/>
  <c r="C14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2" i="15"/>
  <c r="D3" i="4"/>
  <c r="D4" i="4"/>
  <c r="D5" i="4"/>
  <c r="D6" i="4"/>
  <c r="D7" i="4"/>
  <c r="D8" i="4"/>
  <c r="D9" i="4"/>
  <c r="D10" i="4"/>
  <c r="D11" i="4"/>
  <c r="D12" i="4"/>
  <c r="D13" i="4"/>
  <c r="D14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2" i="4"/>
  <c r="B3" i="2"/>
  <c r="B4" i="2"/>
  <c r="B5" i="2"/>
  <c r="B6" i="2"/>
  <c r="B7" i="2"/>
  <c r="B8" i="2"/>
  <c r="B9" i="2"/>
  <c r="B10" i="2"/>
  <c r="B11" i="2"/>
  <c r="B12" i="2"/>
  <c r="B13" i="2"/>
  <c r="B14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2" i="1"/>
  <c r="C6" i="21"/>
  <c r="C7" i="21"/>
  <c r="C5" i="21"/>
  <c r="C8" i="21" s="1"/>
  <c r="C11" i="21" s="1"/>
  <c r="C9" i="21" l="1"/>
  <c r="C10" i="21"/>
  <c r="C18" i="17"/>
</calcChain>
</file>

<file path=xl/sharedStrings.xml><?xml version="1.0" encoding="utf-8"?>
<sst xmlns="http://schemas.openxmlformats.org/spreadsheetml/2006/main" count="200" uniqueCount="147">
  <si>
    <t>Фамилия</t>
  </si>
  <si>
    <t>Имя</t>
  </si>
  <si>
    <t>Отчество</t>
  </si>
  <si>
    <t>ФИО</t>
  </si>
  <si>
    <t>Максим</t>
  </si>
  <si>
    <t>Павлович</t>
  </si>
  <si>
    <t>Денис</t>
  </si>
  <si>
    <t>Валерьевич</t>
  </si>
  <si>
    <t>Ольга</t>
  </si>
  <si>
    <t>Владимировна</t>
  </si>
  <si>
    <t>Иванович</t>
  </si>
  <si>
    <t>Алик</t>
  </si>
  <si>
    <t>Минегаянович</t>
  </si>
  <si>
    <t>Анастасия</t>
  </si>
  <si>
    <t>Валерьевна</t>
  </si>
  <si>
    <t>Руслан</t>
  </si>
  <si>
    <t>Эскендерович</t>
  </si>
  <si>
    <t>Фидан</t>
  </si>
  <si>
    <t>Фаварисович</t>
  </si>
  <si>
    <t>Андрей</t>
  </si>
  <si>
    <t>Оклад</t>
  </si>
  <si>
    <t>Фамилия И.</t>
  </si>
  <si>
    <t>Фамилия Имя Отчество</t>
  </si>
  <si>
    <t>Бутылкин</t>
  </si>
  <si>
    <t>Великий</t>
  </si>
  <si>
    <t>Денежкина</t>
  </si>
  <si>
    <t>Жуликов</t>
  </si>
  <si>
    <t>Лентяева</t>
  </si>
  <si>
    <t>Малоедова</t>
  </si>
  <si>
    <t>Мерзлякова</t>
  </si>
  <si>
    <t>Мурзикова</t>
  </si>
  <si>
    <t>Окорочков</t>
  </si>
  <si>
    <t>Скородумов</t>
  </si>
  <si>
    <t>Червячков</t>
  </si>
  <si>
    <t>Чириков</t>
  </si>
  <si>
    <t>Чудакова</t>
  </si>
  <si>
    <t>Константин</t>
  </si>
  <si>
    <t>Маргарита</t>
  </si>
  <si>
    <t>Николай</t>
  </si>
  <si>
    <t>Кирилл</t>
  </si>
  <si>
    <t>Алексеевич</t>
  </si>
  <si>
    <t>Викторович</t>
  </si>
  <si>
    <t>Алексеевна</t>
  </si>
  <si>
    <t>Александрович</t>
  </si>
  <si>
    <t>Бутылкин Максим</t>
  </si>
  <si>
    <t>Великий Денис</t>
  </si>
  <si>
    <t>Денежкина Ольга</t>
  </si>
  <si>
    <t>Жуликов Максим</t>
  </si>
  <si>
    <t>Лентяева Алик</t>
  </si>
  <si>
    <t>Малоедова Анастасия</t>
  </si>
  <si>
    <t>Мерзлякова Руслан</t>
  </si>
  <si>
    <t>Мурзикова Фидан</t>
  </si>
  <si>
    <t>Окорочков Андрей</t>
  </si>
  <si>
    <t>Скородумов Николай</t>
  </si>
  <si>
    <t>Червячков Константин</t>
  </si>
  <si>
    <t>Чириков Кирилл</t>
  </si>
  <si>
    <t>Чудакова Маргарита</t>
  </si>
  <si>
    <t xml:space="preserve">      Бутылкин     Максим         Павлович</t>
  </si>
  <si>
    <t xml:space="preserve">    Великий     Денис          Валерьевич</t>
  </si>
  <si>
    <t xml:space="preserve">    Денежкина     Ольга   Владимировна</t>
  </si>
  <si>
    <t xml:space="preserve">    Жуликов     Максим     Иванович</t>
  </si>
  <si>
    <t xml:space="preserve">     Лентяева   Алик     Минегаянович</t>
  </si>
  <si>
    <t xml:space="preserve">    Малоедова    Анастасия     Валерьевна</t>
  </si>
  <si>
    <t xml:space="preserve">       Мерзлякова   Руслан    Эскендерович</t>
  </si>
  <si>
    <t xml:space="preserve">       Мурзикова    Фидан      Фаварисович</t>
  </si>
  <si>
    <t xml:space="preserve">       Окорочков    Андрей         Валерьевич</t>
  </si>
  <si>
    <t xml:space="preserve">     Скородумов   Николай       Алексеевич</t>
  </si>
  <si>
    <t xml:space="preserve">   Червячков     Константин      Викторович</t>
  </si>
  <si>
    <t xml:space="preserve">       Чириков   Кирилл         Александрович</t>
  </si>
  <si>
    <t xml:space="preserve">     Чудакова    Маргарита     Алексеевна</t>
  </si>
  <si>
    <t>Исходные данные</t>
  </si>
  <si>
    <t>Бутылкин Максим Павлович - 28000</t>
  </si>
  <si>
    <t>Великий Денис Валерьевич - 47000</t>
  </si>
  <si>
    <t>Денежкина Ольга Владимировна - 72000</t>
  </si>
  <si>
    <t>Жуликов Максим Иванович - 48000</t>
  </si>
  <si>
    <t>Лентяева Алик Минегаянович - 52000</t>
  </si>
  <si>
    <t>Малоедова Анастасия Валерьевна - 83000</t>
  </si>
  <si>
    <t>Мерзлякова Руслан Эскендерович - 42000</t>
  </si>
  <si>
    <t>Мурзикова Фидан Фаварисович - 88000</t>
  </si>
  <si>
    <t>Окорочков Андрей Валерьевич - 93000</t>
  </si>
  <si>
    <t>Скородумов Николай Алексеевич - 37000</t>
  </si>
  <si>
    <t>Червячков Константин Викторович - 65000</t>
  </si>
  <si>
    <t>Чириков Кирилл Александрович - 99000</t>
  </si>
  <si>
    <t>Чудакова Маргарита Алексеевна - 63000</t>
  </si>
  <si>
    <t>Отдел: ЛОМ - Бутылкин Максим Павлович - 28000</t>
  </si>
  <si>
    <t>Отдел: МТК - Великий Денис Валерьевич - 47000</t>
  </si>
  <si>
    <t>Отдел: МТК - Денежкина Ольга Владимировна - 72000</t>
  </si>
  <si>
    <t>Отдел: ЛОМ - Жуликов Максим Иванович - 48000</t>
  </si>
  <si>
    <t>Отдел: ЛОМ - Лентяева Алик Минегаянович - 52000</t>
  </si>
  <si>
    <t>Отдел: АХО - Малоедова Анастасия Валерьевна - 83000</t>
  </si>
  <si>
    <t>Отдел: АХО - Мерзлякова Руслан Эскендерович - 42000</t>
  </si>
  <si>
    <t>Отдел: ЛОМ - Мурзикова Фидан Фаварисович - 88000</t>
  </si>
  <si>
    <t>Отдел: МТК - Окорочков Андрей Валерьевич - 93000</t>
  </si>
  <si>
    <t>Отдел: АПС - Скородумов Николай Алексеевич - 37000</t>
  </si>
  <si>
    <t>Отдел: АПС - Червячков Константин Викторович - 65000</t>
  </si>
  <si>
    <t>Отдел: АХО - Чириков Кирилл Александрович - 99000</t>
  </si>
  <si>
    <t>Отдел: АХО - Чудакова Маргарита Алексеевна - 63000</t>
  </si>
  <si>
    <t>Отдел</t>
  </si>
  <si>
    <t>ФИО + Оклад</t>
  </si>
  <si>
    <t>Сумма</t>
  </si>
  <si>
    <t>Где пробел?</t>
  </si>
  <si>
    <t>фамилия имя отчество</t>
  </si>
  <si>
    <t>ФАМИЛИЯ ИМЯ ОТЧЕСТВО</t>
  </si>
  <si>
    <t>ЛОМ - Бутылкин Максим Павлович - 28000</t>
  </si>
  <si>
    <t>МТК - Великий Денис Валерьевич - 47000</t>
  </si>
  <si>
    <t>МТК - Денежкина Ольга Владимировна - 72000</t>
  </si>
  <si>
    <t>ЛОМ - Жуликов Максим Иванович - 48000</t>
  </si>
  <si>
    <t>ЛОМ - Лентяева Алик Минегаянович - 52000</t>
  </si>
  <si>
    <t>АХО - Малоедова Анастасия Валерьевна - 83000</t>
  </si>
  <si>
    <t>АХО - Мерзлякова Руслан Эскендерович - 42000</t>
  </si>
  <si>
    <t>ЛОМ - Мурзикова Фидан Фаварисович - 88000</t>
  </si>
  <si>
    <t>МТК - Окорочков Андрей Валерьевич - 93000</t>
  </si>
  <si>
    <t>АПС - Скородумов Николай Алексеевич - 37000</t>
  </si>
  <si>
    <t>АПС - Червячков Константин Викторович - 65000</t>
  </si>
  <si>
    <t>АХО - Чириков Кирилл Александрович - 99000</t>
  </si>
  <si>
    <t>АХО - Чудакова Маргарита Алексеевна - 63000</t>
  </si>
  <si>
    <t>Выгрузка</t>
  </si>
  <si>
    <t>Показы</t>
  </si>
  <si>
    <t>Переходы</t>
  </si>
  <si>
    <t>Вступление</t>
  </si>
  <si>
    <t>бутылкин МАКСИМ</t>
  </si>
  <si>
    <t>великий ДЕНИС</t>
  </si>
  <si>
    <t>денежкина ОЛЬГА</t>
  </si>
  <si>
    <t>жуликов МАКСИМ</t>
  </si>
  <si>
    <t>лентяева АЛИК</t>
  </si>
  <si>
    <t>малоедова АНАСТАСИЯ</t>
  </si>
  <si>
    <t>мерзлякова РУСЛАН</t>
  </si>
  <si>
    <t>мурзикова ФИДАН</t>
  </si>
  <si>
    <t>окорочков АНДРЕЙ</t>
  </si>
  <si>
    <t>скородумов НИКОЛАЙ</t>
  </si>
  <si>
    <t>червячков КОНСТАНТИН</t>
  </si>
  <si>
    <t>чириков КИРИЛЛ</t>
  </si>
  <si>
    <t>чудакова МАРГАРИТА</t>
  </si>
  <si>
    <t>Первая буква имени</t>
  </si>
  <si>
    <t>Бутылкин Максим Павлович</t>
  </si>
  <si>
    <t>Великий Денис Валерьевич</t>
  </si>
  <si>
    <t>Денежкина Ольга Владимировна</t>
  </si>
  <si>
    <t>Жуликов Максим Иванович</t>
  </si>
  <si>
    <t>Лентяева Алик Минегаянович</t>
  </si>
  <si>
    <t>Малоедова Анастасия Валерьевна</t>
  </si>
  <si>
    <t>Мерзлякова Руслан Эскендерович</t>
  </si>
  <si>
    <t>Мурзикова Фидан Фаварисович</t>
  </si>
  <si>
    <t>Окорочков Андрей Валерьевич</t>
  </si>
  <si>
    <t>Скородумов Николай Алексеевич</t>
  </si>
  <si>
    <t>Червячков Константин Викторович</t>
  </si>
  <si>
    <t>Чириков Кирилл Александрович</t>
  </si>
  <si>
    <t>Чудакова Маргарита Алексеевна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</si>
</sst>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theme="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/>
    <xf numFmtId="165" fontId="1" fillId="0" borderId="1" xfId="1" applyNumberFormat="1" applyFont="1" applyBorder="1"/>
    <xf numFmtId="0" fontId="1" fillId="0" borderId="1" xfId="1" applyNumberFormat="1" applyFont="1" applyBorder="1"/>
    <xf numFmtId="0" fontId="4" fillId="3" borderId="2" xfId="0" applyFont="1" applyFill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left"/>
    </xf>
    <xf numFmtId="0" fontId="1" fillId="0" borderId="1" xfId="1" applyNumberFormat="1" applyFont="1" applyBorder="1" applyAlignment="1">
      <alignment horizontal="center"/>
    </xf>
    <xf numFmtId="9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2680606</xdr:colOff>
      <xdr:row>15</xdr:row>
      <xdr:rowOff>176892</xdr:rowOff>
    </xdr:from>
    <xdr:to>
      <xdr:col>7</xdr:col>
      <xdr:colOff>108858</xdr:colOff>
      <xdr:row>21</xdr:row>
      <xdr:rowOff>183696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56588" y="3136446"/>
          <a:ext cx="3918859" cy="1108982"/>
        </a:xfrm>
        <a:prstGeom prst="rect">
          <a:avLst/>
        </a:prstGeom>
        <a:solidFill>
          <a:srgbClr val="FFFF99"/>
        </a:solidFill>
        <a:ln w="6350" cap="flat" cmpd="sng" algn="ctr">
          <a:solidFill>
            <a:schemeClr val="tx1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бъединить данные столбцов Фамилия, Имя и Отчество в одну текстовую строк -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 Имя Отчество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используя функцию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СЦЕПИТЬ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столбце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используя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&amp;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6804</xdr:colOff>
      <xdr:row>5</xdr:row>
      <xdr:rowOff>13607</xdr:rowOff>
    </xdr:from>
    <xdr:to>
      <xdr:col>9</xdr:col>
      <xdr:colOff>295275</xdr:colOff>
      <xdr:row>12</xdr:row>
      <xdr:rowOff>61232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034893" y="1102178"/>
          <a:ext cx="3962400" cy="1333500"/>
        </a:xfrm>
        <a:prstGeom prst="rect">
          <a:avLst/>
        </a:prstGeom>
        <a:solidFill>
          <a:srgbClr val="FFFF99"/>
        </a:solidFill>
        <a:ln w="6350" cap="flat" cmpd="sng" algn="ctr">
          <a:solidFill>
            <a:schemeClr val="tx1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Исходные данные содержат много лишних пробелов.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В2:В14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получить результат удаления лишних пробелов из исходной строки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А2:А14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600806</xdr:colOff>
      <xdr:row>8</xdr:row>
      <xdr:rowOff>175845</xdr:rowOff>
    </xdr:from>
    <xdr:to>
      <xdr:col>12</xdr:col>
      <xdr:colOff>373673</xdr:colOff>
      <xdr:row>17</xdr:row>
      <xdr:rowOff>14653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312268" y="1809749"/>
          <a:ext cx="4637943" cy="1487366"/>
        </a:xfrm>
        <a:prstGeom prst="rect">
          <a:avLst/>
        </a:prstGeom>
        <a:solidFill>
          <a:srgbClr val="FFFF99"/>
        </a:solidFill>
        <a:ln w="6350" cap="flat" cmpd="sng" algn="ctr">
          <a:solidFill>
            <a:schemeClr val="tx1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 исходным данным в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А2:А14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изменить регистр: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В2:В14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преобразовать так, чтобы все буквы были прописными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С2:С14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преобразовать все в строчные буквы.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 ячейках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D2:D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преобразовать так, чтобы первая буква в каждом слове была прописной, а последующие – строчными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13138</xdr:colOff>
      <xdr:row>15</xdr:row>
      <xdr:rowOff>0</xdr:rowOff>
    </xdr:from>
    <xdr:to>
      <xdr:col>8</xdr:col>
      <xdr:colOff>105103</xdr:colOff>
      <xdr:row>24</xdr:row>
      <xdr:rowOff>72258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02569" y="2929759"/>
          <a:ext cx="3146534" cy="1727637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в ячейках столбцов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информацию по Отделу и Окладу сотрудников.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реобразовать полученные текстовые данные в столбце Оклад в числовые.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(ЗНАЧЕН)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19706</xdr:colOff>
      <xdr:row>6</xdr:row>
      <xdr:rowOff>6569</xdr:rowOff>
    </xdr:from>
    <xdr:to>
      <xdr:col>8</xdr:col>
      <xdr:colOff>479534</xdr:colOff>
      <xdr:row>13</xdr:row>
      <xdr:rowOff>105103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038396" y="1280948"/>
          <a:ext cx="2903483" cy="1386052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позицую символа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" (пробел)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данные по Фамилии.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45984</xdr:colOff>
      <xdr:row>1</xdr:row>
      <xdr:rowOff>13138</xdr:rowOff>
    </xdr:from>
    <xdr:to>
      <xdr:col>9</xdr:col>
      <xdr:colOff>197070</xdr:colOff>
      <xdr:row>8</xdr:row>
      <xdr:rowOff>137949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463863" y="400707"/>
          <a:ext cx="2594741" cy="1412328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определить первую букву имени сотрудника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в ячейках столбца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D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данные вида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Фамилия И.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6804</xdr:colOff>
      <xdr:row>7</xdr:row>
      <xdr:rowOff>34019</xdr:rowOff>
    </xdr:from>
    <xdr:to>
      <xdr:col>5</xdr:col>
      <xdr:colOff>523875</xdr:colOff>
      <xdr:row>12</xdr:row>
      <xdr:rowOff>34019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803447" y="1489983"/>
          <a:ext cx="2217964" cy="918482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олучить в ячейках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данные по Отделу.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586154</xdr:colOff>
      <xdr:row>3</xdr:row>
      <xdr:rowOff>65942</xdr:rowOff>
    </xdr:from>
    <xdr:to>
      <xdr:col>7</xdr:col>
      <xdr:colOff>272107</xdr:colOff>
      <xdr:row>11</xdr:row>
      <xdr:rowOff>12885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586904" y="783980"/>
          <a:ext cx="2594741" cy="1412328"/>
        </a:xfrm>
        <a:prstGeom prst="rect">
          <a:avLst/>
        </a:prstGeom>
        <a:solidFill>
          <a:srgbClr val="FFFF99"/>
        </a:solidFill>
        <a:ln w="635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ячейках столбца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определить ФИО сотрудников, в столбце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Оклад.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осчитать общую сумму окладов.</a:t>
          </a: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14"/>
  <sheetViews>
    <sheetView zoomScale="140" zoomScaleNormal="140" workbookViewId="0">
      <selection activeCell="C16" sqref="C16"/>
    </sheetView>
  </sheetViews>
  <sheetFormatPr defaultRowHeight="14.25" x14ac:dyDescent="0.2"/>
  <cols>
    <col min="1" max="3" width="18.85546875" style="4" customWidth="1"/>
    <col min="4" max="4" width="40.28515625" style="4" bestFit="1" customWidth="1"/>
    <col min="5" max="5" width="38.7109375" style="4" customWidth="1"/>
    <col min="6" max="16384" width="9.140625" style="4"/>
  </cols>
  <sheetData>
    <row r="1" spans="1:5" ht="30.75" customHeight="1" x14ac:dyDescent="0.2">
      <c r="A1" s="7" t="s">
        <v>0</v>
      </c>
      <c r="B1" s="7" t="s">
        <v>1</v>
      </c>
      <c r="C1" s="7" t="s">
        <v>2</v>
      </c>
      <c r="D1" s="3" t="s">
        <v>3</v>
      </c>
      <c r="E1" s="3" t="s">
        <v>3</v>
      </c>
    </row>
    <row r="2" spans="1:5" x14ac:dyDescent="0.2">
      <c r="A2" s="8" t="s">
        <v>23</v>
      </c>
      <c r="B2" s="8" t="s">
        <v>4</v>
      </c>
      <c r="C2" s="8" t="s">
        <v>5</v>
      </c>
      <c r="D2" s="6" t="str">
        <f>CONCATENATE(A2," ",B2," ",C2)</f>
        <v>Бутылкин Максим Павлович</v>
      </c>
      <c r="E2" s="6" t="s">
        <v>134</v>
      </c>
    </row>
    <row r="3" spans="1:5" x14ac:dyDescent="0.2">
      <c r="A3" s="8" t="s">
        <v>24</v>
      </c>
      <c r="B3" s="8" t="s">
        <v>6</v>
      </c>
      <c r="C3" s="8" t="s">
        <v>7</v>
      </c>
      <c r="D3" s="6" t="str">
        <f t="shared" ref="D3:D14" si="0">CONCATENATE(A3," ",B3," ",C3)</f>
        <v>Великий Денис Валерьевич</v>
      </c>
      <c r="E3" s="6" t="s">
        <v>135</v>
      </c>
    </row>
    <row r="4" spans="1:5" x14ac:dyDescent="0.2">
      <c r="A4" s="8" t="s">
        <v>25</v>
      </c>
      <c r="B4" s="8" t="s">
        <v>8</v>
      </c>
      <c r="C4" s="8" t="s">
        <v>9</v>
      </c>
      <c r="D4" s="6" t="str">
        <f t="shared" si="0"/>
        <v>Денежкина Ольга Владимировна</v>
      </c>
      <c r="E4" s="6" t="s">
        <v>136</v>
      </c>
    </row>
    <row r="5" spans="1:5" x14ac:dyDescent="0.2">
      <c r="A5" s="8" t="s">
        <v>26</v>
      </c>
      <c r="B5" s="8" t="s">
        <v>4</v>
      </c>
      <c r="C5" s="8" t="s">
        <v>10</v>
      </c>
      <c r="D5" s="6" t="str">
        <f t="shared" si="0"/>
        <v>Жуликов Максим Иванович</v>
      </c>
      <c r="E5" s="6" t="s">
        <v>137</v>
      </c>
    </row>
    <row r="6" spans="1:5" x14ac:dyDescent="0.2">
      <c r="A6" s="8" t="s">
        <v>27</v>
      </c>
      <c r="B6" s="8" t="s">
        <v>11</v>
      </c>
      <c r="C6" s="8" t="s">
        <v>12</v>
      </c>
      <c r="D6" s="6" t="str">
        <f t="shared" si="0"/>
        <v>Лентяева Алик Минегаянович</v>
      </c>
      <c r="E6" s="6" t="s">
        <v>138</v>
      </c>
    </row>
    <row r="7" spans="1:5" x14ac:dyDescent="0.2">
      <c r="A7" s="8" t="s">
        <v>28</v>
      </c>
      <c r="B7" s="8" t="s">
        <v>13</v>
      </c>
      <c r="C7" s="8" t="s">
        <v>14</v>
      </c>
      <c r="D7" s="6" t="str">
        <f t="shared" si="0"/>
        <v>Малоедова Анастасия Валерьевна</v>
      </c>
      <c r="E7" s="6" t="s">
        <v>139</v>
      </c>
    </row>
    <row r="8" spans="1:5" x14ac:dyDescent="0.2">
      <c r="A8" s="8" t="s">
        <v>29</v>
      </c>
      <c r="B8" s="8" t="s">
        <v>15</v>
      </c>
      <c r="C8" s="8" t="s">
        <v>16</v>
      </c>
      <c r="D8" s="6" t="str">
        <f t="shared" si="0"/>
        <v>Мерзлякова Руслан Эскендерович</v>
      </c>
      <c r="E8" s="6" t="s">
        <v>140</v>
      </c>
    </row>
    <row r="9" spans="1:5" x14ac:dyDescent="0.2">
      <c r="A9" s="8" t="s">
        <v>30</v>
      </c>
      <c r="B9" s="8" t="s">
        <v>17</v>
      </c>
      <c r="C9" s="8" t="s">
        <v>18</v>
      </c>
      <c r="D9" s="6" t="str">
        <f t="shared" si="0"/>
        <v>Мурзикова Фидан Фаварисович</v>
      </c>
      <c r="E9" s="6" t="s">
        <v>141</v>
      </c>
    </row>
    <row r="10" spans="1:5" x14ac:dyDescent="0.2">
      <c r="A10" s="8" t="s">
        <v>31</v>
      </c>
      <c r="B10" s="8" t="s">
        <v>19</v>
      </c>
      <c r="C10" s="8" t="s">
        <v>7</v>
      </c>
      <c r="D10" s="6" t="str">
        <f t="shared" si="0"/>
        <v>Окорочков Андрей Валерьевич</v>
      </c>
      <c r="E10" s="6" t="s">
        <v>142</v>
      </c>
    </row>
    <row r="11" spans="1:5" x14ac:dyDescent="0.2">
      <c r="A11" s="8" t="s">
        <v>32</v>
      </c>
      <c r="B11" s="4" t="s">
        <v>38</v>
      </c>
      <c r="C11" s="8" t="s">
        <v>40</v>
      </c>
      <c r="D11" s="6" t="str">
        <f t="shared" si="0"/>
        <v>Скородумов Николай Алексеевич</v>
      </c>
      <c r="E11" s="6" t="s">
        <v>143</v>
      </c>
    </row>
    <row r="12" spans="1:5" x14ac:dyDescent="0.2">
      <c r="A12" s="8" t="s">
        <v>33</v>
      </c>
      <c r="B12" s="8" t="s">
        <v>36</v>
      </c>
      <c r="C12" s="8" t="s">
        <v>41</v>
      </c>
      <c r="D12" s="6" t="str">
        <f t="shared" si="0"/>
        <v>Червячков Константин Викторович</v>
      </c>
      <c r="E12" s="6" t="s">
        <v>144</v>
      </c>
    </row>
    <row r="13" spans="1:5" x14ac:dyDescent="0.2">
      <c r="A13" s="8" t="s">
        <v>34</v>
      </c>
      <c r="B13" s="8" t="s">
        <v>39</v>
      </c>
      <c r="C13" s="8" t="s">
        <v>43</v>
      </c>
      <c r="D13" s="6" t="str">
        <f t="shared" si="0"/>
        <v>Чириков Кирилл Александрович</v>
      </c>
      <c r="E13" s="6" t="s">
        <v>145</v>
      </c>
    </row>
    <row r="14" spans="1:5" x14ac:dyDescent="0.2">
      <c r="A14" s="8" t="s">
        <v>35</v>
      </c>
      <c r="B14" s="8" t="s">
        <v>37</v>
      </c>
      <c r="C14" s="8" t="s">
        <v>42</v>
      </c>
      <c r="D14" s="6" t="str">
        <f t="shared" si="0"/>
        <v>Чудакова Маргарита Алексеевна</v>
      </c>
      <c r="E14" s="6" t="s">
        <v>146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14"/>
  <sheetViews>
    <sheetView zoomScale="140" zoomScaleNormal="140" workbookViewId="0">
      <selection activeCell="B16" sqref="B16"/>
    </sheetView>
  </sheetViews>
  <sheetFormatPr defaultRowHeight="14.25" x14ac:dyDescent="0.2"/>
  <cols>
    <col min="1" max="1" width="46.140625" style="1" customWidth="1"/>
    <col min="2" max="3" width="36.42578125" style="1" bestFit="1" customWidth="1"/>
    <col min="4" max="16384" width="9.140625" style="1"/>
  </cols>
  <sheetData>
    <row r="1" spans="1:3" ht="27.75" customHeight="1" x14ac:dyDescent="0.2">
      <c r="A1" s="7" t="s">
        <v>70</v>
      </c>
      <c r="B1" s="3" t="s">
        <v>3</v>
      </c>
      <c r="C1" s="3" t="s">
        <v>3</v>
      </c>
    </row>
    <row r="2" spans="1:3" x14ac:dyDescent="0.2">
      <c r="A2" s="8" t="s">
        <v>57</v>
      </c>
      <c r="B2" s="6" t="str">
        <f>TRIM(A2)</f>
        <v>Бутылкин Максим Павлович</v>
      </c>
      <c r="C2" s="6" t="s">
        <v>134</v>
      </c>
    </row>
    <row r="3" spans="1:3" x14ac:dyDescent="0.2">
      <c r="A3" s="8" t="s">
        <v>58</v>
      </c>
      <c r="B3" s="6" t="str">
        <f t="shared" ref="B3:C14" si="0">TRIM(A3)</f>
        <v>Великий Денис Валерьевич</v>
      </c>
      <c r="C3" s="6" t="s">
        <v>135</v>
      </c>
    </row>
    <row r="4" spans="1:3" x14ac:dyDescent="0.2">
      <c r="A4" s="8" t="s">
        <v>59</v>
      </c>
      <c r="B4" s="6" t="str">
        <f t="shared" si="0"/>
        <v>Денежкина Ольга Владимировна</v>
      </c>
      <c r="C4" s="6" t="s">
        <v>136</v>
      </c>
    </row>
    <row r="5" spans="1:3" x14ac:dyDescent="0.2">
      <c r="A5" s="8" t="s">
        <v>60</v>
      </c>
      <c r="B5" s="6" t="str">
        <f t="shared" si="0"/>
        <v>Жуликов Максим Иванович</v>
      </c>
      <c r="C5" s="6" t="s">
        <v>137</v>
      </c>
    </row>
    <row r="6" spans="1:3" x14ac:dyDescent="0.2">
      <c r="A6" s="8" t="s">
        <v>61</v>
      </c>
      <c r="B6" s="6" t="str">
        <f t="shared" si="0"/>
        <v>Лентяева Алик Минегаянович</v>
      </c>
      <c r="C6" s="6" t="s">
        <v>138</v>
      </c>
    </row>
    <row r="7" spans="1:3" x14ac:dyDescent="0.2">
      <c r="A7" s="8" t="s">
        <v>62</v>
      </c>
      <c r="B7" s="6" t="str">
        <f t="shared" si="0"/>
        <v>Малоедова Анастасия Валерьевна</v>
      </c>
      <c r="C7" s="6" t="s">
        <v>139</v>
      </c>
    </row>
    <row r="8" spans="1:3" x14ac:dyDescent="0.2">
      <c r="A8" s="8" t="s">
        <v>63</v>
      </c>
      <c r="B8" s="6" t="str">
        <f t="shared" si="0"/>
        <v>Мерзлякова Руслан Эскендерович</v>
      </c>
      <c r="C8" s="6" t="s">
        <v>140</v>
      </c>
    </row>
    <row r="9" spans="1:3" x14ac:dyDescent="0.2">
      <c r="A9" s="8" t="s">
        <v>64</v>
      </c>
      <c r="B9" s="6" t="str">
        <f t="shared" si="0"/>
        <v>Мурзикова Фидан Фаварисович</v>
      </c>
      <c r="C9" s="6" t="s">
        <v>141</v>
      </c>
    </row>
    <row r="10" spans="1:3" x14ac:dyDescent="0.2">
      <c r="A10" s="8" t="s">
        <v>65</v>
      </c>
      <c r="B10" s="6" t="str">
        <f t="shared" si="0"/>
        <v>Окорочков Андрей Валерьевич</v>
      </c>
      <c r="C10" s="6" t="s">
        <v>142</v>
      </c>
    </row>
    <row r="11" spans="1:3" x14ac:dyDescent="0.2">
      <c r="A11" s="8" t="s">
        <v>66</v>
      </c>
      <c r="B11" s="6" t="str">
        <f t="shared" si="0"/>
        <v>Скородумов Николай Алексеевич</v>
      </c>
      <c r="C11" s="6" t="s">
        <v>143</v>
      </c>
    </row>
    <row r="12" spans="1:3" x14ac:dyDescent="0.2">
      <c r="A12" s="8" t="s">
        <v>67</v>
      </c>
      <c r="B12" s="6" t="str">
        <f t="shared" si="0"/>
        <v>Червячков Константин Викторович</v>
      </c>
      <c r="C12" s="6" t="s">
        <v>144</v>
      </c>
    </row>
    <row r="13" spans="1:3" x14ac:dyDescent="0.2">
      <c r="A13" s="8" t="s">
        <v>68</v>
      </c>
      <c r="B13" s="6" t="str">
        <f t="shared" si="0"/>
        <v>Чириков Кирилл Александрович</v>
      </c>
      <c r="C13" s="6" t="s">
        <v>145</v>
      </c>
    </row>
    <row r="14" spans="1:3" x14ac:dyDescent="0.2">
      <c r="A14" s="8" t="s">
        <v>69</v>
      </c>
      <c r="B14" s="6" t="str">
        <f t="shared" si="0"/>
        <v>Чудакова Маргарита Алексеевна</v>
      </c>
      <c r="C14" s="6" t="s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D14"/>
  <sheetViews>
    <sheetView zoomScale="130" zoomScaleNormal="130" workbookViewId="0">
      <selection activeCell="D2" sqref="D2"/>
    </sheetView>
  </sheetViews>
  <sheetFormatPr defaultRowHeight="14.25" x14ac:dyDescent="0.2"/>
  <cols>
    <col min="1" max="1" width="25.28515625" style="1" customWidth="1"/>
    <col min="2" max="2" width="28.7109375" style="1" customWidth="1"/>
    <col min="3" max="3" width="22.85546875" style="1" customWidth="1"/>
    <col min="4" max="4" width="23.85546875" style="1" customWidth="1"/>
    <col min="5" max="16384" width="9.140625" style="1"/>
  </cols>
  <sheetData>
    <row r="1" spans="1:4" ht="27.75" customHeight="1" x14ac:dyDescent="0.2">
      <c r="A1" s="7" t="s">
        <v>3</v>
      </c>
      <c r="B1" s="3" t="s">
        <v>102</v>
      </c>
      <c r="C1" s="3" t="s">
        <v>101</v>
      </c>
      <c r="D1" s="3" t="s">
        <v>22</v>
      </c>
    </row>
    <row r="2" spans="1:4" x14ac:dyDescent="0.2">
      <c r="A2" s="8" t="s">
        <v>120</v>
      </c>
      <c r="B2" s="6" t="str">
        <f>UPPER(A2)</f>
        <v>БУТЫЛКИН МАКСИМ</v>
      </c>
      <c r="C2" s="6" t="str">
        <f>LOWER(A2)</f>
        <v>бутылкин максим</v>
      </c>
      <c r="D2" s="6" t="str">
        <f>PROPER(A2)</f>
        <v>Бутылкин Максим</v>
      </c>
    </row>
    <row r="3" spans="1:4" x14ac:dyDescent="0.2">
      <c r="A3" s="8" t="s">
        <v>121</v>
      </c>
      <c r="B3" s="6" t="str">
        <f t="shared" ref="B3:B14" si="0">UPPER(A3)</f>
        <v>ВЕЛИКИЙ ДЕНИС</v>
      </c>
      <c r="C3" s="6" t="str">
        <f t="shared" ref="C3:C14" si="1">LOWER(A3)</f>
        <v>великий денис</v>
      </c>
      <c r="D3" s="6" t="str">
        <f t="shared" ref="D3:D14" si="2">PROPER(A3)</f>
        <v>Великий Денис</v>
      </c>
    </row>
    <row r="4" spans="1:4" x14ac:dyDescent="0.2">
      <c r="A4" s="8" t="s">
        <v>122</v>
      </c>
      <c r="B4" s="6" t="str">
        <f t="shared" si="0"/>
        <v>ДЕНЕЖКИНА ОЛЬГА</v>
      </c>
      <c r="C4" s="6" t="str">
        <f t="shared" si="1"/>
        <v>денежкина ольга</v>
      </c>
      <c r="D4" s="6" t="str">
        <f t="shared" si="2"/>
        <v>Денежкина Ольга</v>
      </c>
    </row>
    <row r="5" spans="1:4" x14ac:dyDescent="0.2">
      <c r="A5" s="8" t="s">
        <v>123</v>
      </c>
      <c r="B5" s="6" t="str">
        <f t="shared" si="0"/>
        <v>ЖУЛИКОВ МАКСИМ</v>
      </c>
      <c r="C5" s="6" t="str">
        <f t="shared" si="1"/>
        <v>жуликов максим</v>
      </c>
      <c r="D5" s="6" t="str">
        <f t="shared" si="2"/>
        <v>Жуликов Максим</v>
      </c>
    </row>
    <row r="6" spans="1:4" x14ac:dyDescent="0.2">
      <c r="A6" s="8" t="s">
        <v>124</v>
      </c>
      <c r="B6" s="6" t="str">
        <f t="shared" si="0"/>
        <v>ЛЕНТЯЕВА АЛИК</v>
      </c>
      <c r="C6" s="6" t="str">
        <f t="shared" si="1"/>
        <v>лентяева алик</v>
      </c>
      <c r="D6" s="6" t="str">
        <f t="shared" si="2"/>
        <v>Лентяева Алик</v>
      </c>
    </row>
    <row r="7" spans="1:4" x14ac:dyDescent="0.2">
      <c r="A7" s="8" t="s">
        <v>125</v>
      </c>
      <c r="B7" s="6" t="str">
        <f t="shared" si="0"/>
        <v>МАЛОЕДОВА АНАСТАСИЯ</v>
      </c>
      <c r="C7" s="6" t="str">
        <f t="shared" si="1"/>
        <v>малоедова анастасия</v>
      </c>
      <c r="D7" s="6" t="str">
        <f t="shared" si="2"/>
        <v>Малоедова Анастасия</v>
      </c>
    </row>
    <row r="8" spans="1:4" x14ac:dyDescent="0.2">
      <c r="A8" s="8" t="s">
        <v>126</v>
      </c>
      <c r="B8" s="6" t="str">
        <f t="shared" si="0"/>
        <v>МЕРЗЛЯКОВА РУСЛАН</v>
      </c>
      <c r="C8" s="6" t="str">
        <f t="shared" si="1"/>
        <v>мерзлякова руслан</v>
      </c>
      <c r="D8" s="6" t="str">
        <f t="shared" si="2"/>
        <v>Мерзлякова Руслан</v>
      </c>
    </row>
    <row r="9" spans="1:4" x14ac:dyDescent="0.2">
      <c r="A9" s="8" t="s">
        <v>127</v>
      </c>
      <c r="B9" s="6" t="str">
        <f t="shared" si="0"/>
        <v>МУРЗИКОВА ФИДАН</v>
      </c>
      <c r="C9" s="6" t="str">
        <f t="shared" si="1"/>
        <v>мурзикова фидан</v>
      </c>
      <c r="D9" s="6" t="str">
        <f t="shared" si="2"/>
        <v>Мурзикова Фидан</v>
      </c>
    </row>
    <row r="10" spans="1:4" x14ac:dyDescent="0.2">
      <c r="A10" s="8" t="s">
        <v>128</v>
      </c>
      <c r="B10" s="6" t="str">
        <f t="shared" si="0"/>
        <v>ОКОРОЧКОВ АНДРЕЙ</v>
      </c>
      <c r="C10" s="6" t="str">
        <f t="shared" si="1"/>
        <v>окорочков андрей</v>
      </c>
      <c r="D10" s="6" t="str">
        <f t="shared" si="2"/>
        <v>Окорочков Андрей</v>
      </c>
    </row>
    <row r="11" spans="1:4" x14ac:dyDescent="0.2">
      <c r="A11" s="8" t="s">
        <v>129</v>
      </c>
      <c r="B11" s="6" t="str">
        <f t="shared" si="0"/>
        <v>СКОРОДУМОВ НИКОЛАЙ</v>
      </c>
      <c r="C11" s="6" t="str">
        <f t="shared" si="1"/>
        <v>скородумов николай</v>
      </c>
      <c r="D11" s="6" t="str">
        <f t="shared" si="2"/>
        <v>Скородумов Николай</v>
      </c>
    </row>
    <row r="12" spans="1:4" x14ac:dyDescent="0.2">
      <c r="A12" s="8" t="s">
        <v>130</v>
      </c>
      <c r="B12" s="6" t="str">
        <f t="shared" si="0"/>
        <v>ЧЕРВЯЧКОВ КОНСТАНТИН</v>
      </c>
      <c r="C12" s="6" t="str">
        <f t="shared" si="1"/>
        <v>червячков константин</v>
      </c>
      <c r="D12" s="6" t="str">
        <f t="shared" si="2"/>
        <v>Червячков Константин</v>
      </c>
    </row>
    <row r="13" spans="1:4" x14ac:dyDescent="0.2">
      <c r="A13" s="8" t="s">
        <v>131</v>
      </c>
      <c r="B13" s="6" t="str">
        <f t="shared" si="0"/>
        <v>ЧИРИКОВ КИРИЛЛ</v>
      </c>
      <c r="C13" s="6" t="str">
        <f t="shared" si="1"/>
        <v>чириков кирилл</v>
      </c>
      <c r="D13" s="6" t="str">
        <f t="shared" si="2"/>
        <v>Чириков Кирилл</v>
      </c>
    </row>
    <row r="14" spans="1:4" x14ac:dyDescent="0.2">
      <c r="A14" s="8" t="s">
        <v>132</v>
      </c>
      <c r="B14" s="6" t="str">
        <f t="shared" si="0"/>
        <v>ЧУДАКОВА МАРГАРИТА</v>
      </c>
      <c r="C14" s="6" t="str">
        <f t="shared" si="1"/>
        <v>чудакова маргарита</v>
      </c>
      <c r="D14" s="6" t="str">
        <f t="shared" si="2"/>
        <v>Чудакова Маргарита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7"/>
  <dimension ref="A1:C14"/>
  <sheetViews>
    <sheetView zoomScale="145" zoomScaleNormal="145" workbookViewId="0">
      <selection activeCell="C2" sqref="C2"/>
    </sheetView>
  </sheetViews>
  <sheetFormatPr defaultRowHeight="14.25" x14ac:dyDescent="0.2"/>
  <cols>
    <col min="1" max="1" width="50.140625" style="4" bestFit="1" customWidth="1"/>
    <col min="2" max="3" width="20.5703125" style="4" customWidth="1"/>
    <col min="4" max="16384" width="9.140625" style="4"/>
  </cols>
  <sheetData>
    <row r="1" spans="1:3" ht="27.75" customHeight="1" x14ac:dyDescent="0.2">
      <c r="A1" s="7" t="s">
        <v>116</v>
      </c>
      <c r="B1" s="3" t="s">
        <v>97</v>
      </c>
      <c r="C1" s="3" t="s">
        <v>20</v>
      </c>
    </row>
    <row r="2" spans="1:3" x14ac:dyDescent="0.2">
      <c r="A2" s="8" t="s">
        <v>103</v>
      </c>
      <c r="B2" s="9" t="str">
        <f>LEFT(A2,3)</f>
        <v>ЛОМ</v>
      </c>
      <c r="C2" s="9">
        <f>VALUE(RIGHT(A2,5))</f>
        <v>28000</v>
      </c>
    </row>
    <row r="3" spans="1:3" x14ac:dyDescent="0.2">
      <c r="A3" s="8" t="s">
        <v>104</v>
      </c>
      <c r="B3" s="9" t="str">
        <f t="shared" ref="B3:B14" si="0">LEFT(A3,3)</f>
        <v>МТК</v>
      </c>
      <c r="C3" s="9">
        <f t="shared" ref="C3:C14" si="1">VALUE(RIGHT(A3,5))</f>
        <v>47000</v>
      </c>
    </row>
    <row r="4" spans="1:3" x14ac:dyDescent="0.2">
      <c r="A4" s="8" t="s">
        <v>105</v>
      </c>
      <c r="B4" s="9" t="str">
        <f t="shared" si="0"/>
        <v>МТК</v>
      </c>
      <c r="C4" s="9">
        <f t="shared" si="1"/>
        <v>72000</v>
      </c>
    </row>
    <row r="5" spans="1:3" x14ac:dyDescent="0.2">
      <c r="A5" s="8" t="s">
        <v>106</v>
      </c>
      <c r="B5" s="9" t="str">
        <f t="shared" si="0"/>
        <v>ЛОМ</v>
      </c>
      <c r="C5" s="9">
        <f t="shared" si="1"/>
        <v>48000</v>
      </c>
    </row>
    <row r="6" spans="1:3" x14ac:dyDescent="0.2">
      <c r="A6" s="8" t="s">
        <v>107</v>
      </c>
      <c r="B6" s="9" t="str">
        <f t="shared" si="0"/>
        <v>ЛОМ</v>
      </c>
      <c r="C6" s="9">
        <f t="shared" si="1"/>
        <v>52000</v>
      </c>
    </row>
    <row r="7" spans="1:3" x14ac:dyDescent="0.2">
      <c r="A7" s="8" t="s">
        <v>108</v>
      </c>
      <c r="B7" s="9" t="str">
        <f t="shared" si="0"/>
        <v>АХО</v>
      </c>
      <c r="C7" s="9">
        <f t="shared" si="1"/>
        <v>83000</v>
      </c>
    </row>
    <row r="8" spans="1:3" x14ac:dyDescent="0.2">
      <c r="A8" s="8" t="s">
        <v>109</v>
      </c>
      <c r="B8" s="9" t="str">
        <f t="shared" si="0"/>
        <v>АХО</v>
      </c>
      <c r="C8" s="9">
        <f t="shared" si="1"/>
        <v>42000</v>
      </c>
    </row>
    <row r="9" spans="1:3" x14ac:dyDescent="0.2">
      <c r="A9" s="8" t="s">
        <v>110</v>
      </c>
      <c r="B9" s="9" t="str">
        <f t="shared" si="0"/>
        <v>ЛОМ</v>
      </c>
      <c r="C9" s="9">
        <f t="shared" si="1"/>
        <v>88000</v>
      </c>
    </row>
    <row r="10" spans="1:3" x14ac:dyDescent="0.2">
      <c r="A10" s="8" t="s">
        <v>111</v>
      </c>
      <c r="B10" s="9" t="str">
        <f t="shared" si="0"/>
        <v>МТК</v>
      </c>
      <c r="C10" s="9">
        <f t="shared" si="1"/>
        <v>93000</v>
      </c>
    </row>
    <row r="11" spans="1:3" x14ac:dyDescent="0.2">
      <c r="A11" s="8" t="s">
        <v>112</v>
      </c>
      <c r="B11" s="9" t="str">
        <f t="shared" si="0"/>
        <v>АПС</v>
      </c>
      <c r="C11" s="9">
        <f t="shared" si="1"/>
        <v>37000</v>
      </c>
    </row>
    <row r="12" spans="1:3" x14ac:dyDescent="0.2">
      <c r="A12" s="8" t="s">
        <v>113</v>
      </c>
      <c r="B12" s="9" t="str">
        <f t="shared" si="0"/>
        <v>АПС</v>
      </c>
      <c r="C12" s="9">
        <f t="shared" si="1"/>
        <v>65000</v>
      </c>
    </row>
    <row r="13" spans="1:3" x14ac:dyDescent="0.2">
      <c r="A13" s="8" t="s">
        <v>114</v>
      </c>
      <c r="B13" s="9" t="str">
        <f t="shared" si="0"/>
        <v>АХО</v>
      </c>
      <c r="C13" s="9">
        <f t="shared" si="1"/>
        <v>99000</v>
      </c>
    </row>
    <row r="14" spans="1:3" x14ac:dyDescent="0.2">
      <c r="A14" s="8" t="s">
        <v>115</v>
      </c>
      <c r="B14" s="9" t="str">
        <f t="shared" si="0"/>
        <v>АХО</v>
      </c>
      <c r="C14" s="9">
        <f t="shared" si="1"/>
        <v>63000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1"/>
  <dimension ref="A1:C11"/>
  <sheetViews>
    <sheetView workbookViewId="0">
      <selection activeCell="C10" sqref="C10"/>
    </sheetView>
  </sheetViews>
  <sheetFormatPr defaultRowHeight="15" x14ac:dyDescent="0.25"/>
  <cols>
    <col min="1" max="1" width="11.7109375" bestFit="1" customWidth="1"/>
    <col min="3" max="3" width="11.140625" bestFit="1" customWidth="1"/>
  </cols>
  <sheetData>
    <row r="1" spans="1:3" x14ac:dyDescent="0.25">
      <c r="A1">
        <v>1000</v>
      </c>
      <c r="B1" s="10">
        <v>0.01</v>
      </c>
    </row>
    <row r="2" spans="1:3" x14ac:dyDescent="0.25">
      <c r="A2">
        <v>32</v>
      </c>
    </row>
    <row r="4" spans="1:3" x14ac:dyDescent="0.25">
      <c r="A4" t="s">
        <v>117</v>
      </c>
      <c r="C4" s="11">
        <v>100000</v>
      </c>
    </row>
    <row r="5" spans="1:3" x14ac:dyDescent="0.25">
      <c r="A5" t="s">
        <v>118</v>
      </c>
      <c r="B5" s="10">
        <v>0.01</v>
      </c>
      <c r="C5">
        <f>B5*C$4</f>
        <v>1000</v>
      </c>
    </row>
    <row r="6" spans="1:3" x14ac:dyDescent="0.25">
      <c r="B6" s="10">
        <v>0.02</v>
      </c>
      <c r="C6">
        <f t="shared" ref="C6:C7" si="0">B6*C$4</f>
        <v>2000</v>
      </c>
    </row>
    <row r="7" spans="1:3" x14ac:dyDescent="0.25">
      <c r="B7" s="10">
        <v>0.03</v>
      </c>
      <c r="C7">
        <f t="shared" si="0"/>
        <v>3000</v>
      </c>
    </row>
    <row r="8" spans="1:3" x14ac:dyDescent="0.25">
      <c r="C8">
        <f>AVERAGE(C5:C7)</f>
        <v>2000</v>
      </c>
    </row>
    <row r="9" spans="1:3" x14ac:dyDescent="0.25">
      <c r="A9" t="s">
        <v>119</v>
      </c>
      <c r="B9" s="10">
        <v>0.1</v>
      </c>
      <c r="C9">
        <f>B9*C$8</f>
        <v>200</v>
      </c>
    </row>
    <row r="10" spans="1:3" x14ac:dyDescent="0.25">
      <c r="B10" s="10">
        <v>0.2</v>
      </c>
      <c r="C10">
        <f>B10*C$8</f>
        <v>400</v>
      </c>
    </row>
    <row r="11" spans="1:3" x14ac:dyDescent="0.25">
      <c r="B11" s="10">
        <v>0.3</v>
      </c>
      <c r="C11">
        <f>B11*C$8</f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8"/>
  <dimension ref="A1:C14"/>
  <sheetViews>
    <sheetView zoomScale="145" zoomScaleNormal="145" workbookViewId="0">
      <selection activeCell="C5" sqref="C5"/>
    </sheetView>
  </sheetViews>
  <sheetFormatPr defaultRowHeight="14.25" x14ac:dyDescent="0.2"/>
  <cols>
    <col min="1" max="1" width="26.85546875" style="1" customWidth="1"/>
    <col min="2" max="3" width="19.5703125" style="1" customWidth="1"/>
    <col min="4" max="16384" width="9.140625" style="1"/>
  </cols>
  <sheetData>
    <row r="1" spans="1:3" s="2" customFormat="1" ht="27.75" customHeight="1" x14ac:dyDescent="0.2">
      <c r="A1" s="7" t="s">
        <v>3</v>
      </c>
      <c r="B1" s="3" t="s">
        <v>100</v>
      </c>
      <c r="C1" s="3" t="s">
        <v>0</v>
      </c>
    </row>
    <row r="2" spans="1:3" x14ac:dyDescent="0.2">
      <c r="A2" s="8" t="s">
        <v>44</v>
      </c>
      <c r="B2" s="9">
        <f>FIND(" ",A2)</f>
        <v>9</v>
      </c>
      <c r="C2" s="6" t="str">
        <f>LEFT(A2,B2)</f>
        <v xml:space="preserve">Бутылкин </v>
      </c>
    </row>
    <row r="3" spans="1:3" x14ac:dyDescent="0.2">
      <c r="A3" s="8" t="s">
        <v>45</v>
      </c>
      <c r="B3" s="9">
        <f t="shared" ref="B3:B14" si="0">FIND(" ",A3)</f>
        <v>8</v>
      </c>
      <c r="C3" s="6" t="str">
        <f t="shared" ref="C3:C14" si="1">LEFT(A3,B3)</f>
        <v xml:space="preserve">Великий </v>
      </c>
    </row>
    <row r="4" spans="1:3" x14ac:dyDescent="0.2">
      <c r="A4" s="8" t="s">
        <v>46</v>
      </c>
      <c r="B4" s="9">
        <f t="shared" si="0"/>
        <v>10</v>
      </c>
      <c r="C4" s="6" t="str">
        <f t="shared" si="1"/>
        <v xml:space="preserve">Денежкина </v>
      </c>
    </row>
    <row r="5" spans="1:3" x14ac:dyDescent="0.2">
      <c r="A5" s="8" t="s">
        <v>47</v>
      </c>
      <c r="B5" s="9">
        <f t="shared" si="0"/>
        <v>8</v>
      </c>
      <c r="C5" s="6" t="str">
        <f t="shared" si="1"/>
        <v xml:space="preserve">Жуликов </v>
      </c>
    </row>
    <row r="6" spans="1:3" x14ac:dyDescent="0.2">
      <c r="A6" s="8" t="s">
        <v>48</v>
      </c>
      <c r="B6" s="9">
        <f t="shared" si="0"/>
        <v>9</v>
      </c>
      <c r="C6" s="6" t="str">
        <f t="shared" si="1"/>
        <v xml:space="preserve">Лентяева </v>
      </c>
    </row>
    <row r="7" spans="1:3" x14ac:dyDescent="0.2">
      <c r="A7" s="8" t="s">
        <v>49</v>
      </c>
      <c r="B7" s="9">
        <f t="shared" si="0"/>
        <v>10</v>
      </c>
      <c r="C7" s="6" t="str">
        <f t="shared" si="1"/>
        <v xml:space="preserve">Малоедова </v>
      </c>
    </row>
    <row r="8" spans="1:3" x14ac:dyDescent="0.2">
      <c r="A8" s="8" t="s">
        <v>50</v>
      </c>
      <c r="B8" s="9">
        <f t="shared" si="0"/>
        <v>11</v>
      </c>
      <c r="C8" s="6" t="str">
        <f t="shared" si="1"/>
        <v xml:space="preserve">Мерзлякова </v>
      </c>
    </row>
    <row r="9" spans="1:3" x14ac:dyDescent="0.2">
      <c r="A9" s="8" t="s">
        <v>51</v>
      </c>
      <c r="B9" s="9">
        <f t="shared" si="0"/>
        <v>10</v>
      </c>
      <c r="C9" s="6" t="str">
        <f t="shared" si="1"/>
        <v xml:space="preserve">Мурзикова </v>
      </c>
    </row>
    <row r="10" spans="1:3" x14ac:dyDescent="0.2">
      <c r="A10" s="8" t="s">
        <v>52</v>
      </c>
      <c r="B10" s="9">
        <f t="shared" si="0"/>
        <v>10</v>
      </c>
      <c r="C10" s="6" t="str">
        <f t="shared" si="1"/>
        <v xml:space="preserve">Окорочков </v>
      </c>
    </row>
    <row r="11" spans="1:3" x14ac:dyDescent="0.2">
      <c r="A11" s="8" t="s">
        <v>53</v>
      </c>
      <c r="B11" s="9">
        <f t="shared" si="0"/>
        <v>11</v>
      </c>
      <c r="C11" s="6" t="str">
        <f t="shared" si="1"/>
        <v xml:space="preserve">Скородумов </v>
      </c>
    </row>
    <row r="12" spans="1:3" x14ac:dyDescent="0.2">
      <c r="A12" s="8" t="s">
        <v>54</v>
      </c>
      <c r="B12" s="9">
        <f t="shared" si="0"/>
        <v>10</v>
      </c>
      <c r="C12" s="6" t="str">
        <f t="shared" si="1"/>
        <v xml:space="preserve">Червячков </v>
      </c>
    </row>
    <row r="13" spans="1:3" x14ac:dyDescent="0.2">
      <c r="A13" s="8" t="s">
        <v>55</v>
      </c>
      <c r="B13" s="9">
        <f t="shared" si="0"/>
        <v>8</v>
      </c>
      <c r="C13" s="6" t="str">
        <f t="shared" si="1"/>
        <v xml:space="preserve">Чириков </v>
      </c>
    </row>
    <row r="14" spans="1:3" x14ac:dyDescent="0.2">
      <c r="A14" s="8" t="s">
        <v>56</v>
      </c>
      <c r="B14" s="9">
        <f t="shared" si="0"/>
        <v>9</v>
      </c>
      <c r="C14" s="6" t="str">
        <f t="shared" si="1"/>
        <v xml:space="preserve">Чудакова 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5"/>
  <dimension ref="A1:D14"/>
  <sheetViews>
    <sheetView zoomScale="145" zoomScaleNormal="145" workbookViewId="0">
      <selection activeCell="D5" sqref="D5"/>
    </sheetView>
  </sheetViews>
  <sheetFormatPr defaultRowHeight="14.25" x14ac:dyDescent="0.2"/>
  <cols>
    <col min="1" max="3" width="20.5703125" style="4" customWidth="1"/>
    <col min="4" max="4" width="25.28515625" style="4" customWidth="1"/>
    <col min="5" max="16384" width="9.140625" style="4"/>
  </cols>
  <sheetData>
    <row r="1" spans="1:4" ht="30.75" customHeight="1" x14ac:dyDescent="0.2">
      <c r="A1" s="7" t="s">
        <v>0</v>
      </c>
      <c r="B1" s="7" t="s">
        <v>1</v>
      </c>
      <c r="C1" s="3" t="s">
        <v>133</v>
      </c>
      <c r="D1" s="3" t="s">
        <v>21</v>
      </c>
    </row>
    <row r="2" spans="1:4" x14ac:dyDescent="0.2">
      <c r="A2" s="8" t="s">
        <v>23</v>
      </c>
      <c r="B2" s="8" t="s">
        <v>4</v>
      </c>
      <c r="C2" s="6" t="str">
        <f>LEFT(B2)</f>
        <v>М</v>
      </c>
      <c r="D2" s="6" t="str">
        <f>CONCATENATE(A2," ",LEFT(B2),".")</f>
        <v>Бутылкин М.</v>
      </c>
    </row>
    <row r="3" spans="1:4" x14ac:dyDescent="0.2">
      <c r="A3" s="8" t="s">
        <v>24</v>
      </c>
      <c r="B3" s="8" t="s">
        <v>6</v>
      </c>
      <c r="C3" s="6" t="str">
        <f t="shared" ref="C3:C14" si="0">LEFT(B3)</f>
        <v>Д</v>
      </c>
      <c r="D3" s="6" t="str">
        <f t="shared" ref="D3:D14" si="1">CONCATENATE(A3," ",LEFT(B3),".")</f>
        <v>Великий Д.</v>
      </c>
    </row>
    <row r="4" spans="1:4" x14ac:dyDescent="0.2">
      <c r="A4" s="8" t="s">
        <v>25</v>
      </c>
      <c r="B4" s="8" t="s">
        <v>8</v>
      </c>
      <c r="C4" s="6" t="str">
        <f t="shared" si="0"/>
        <v>О</v>
      </c>
      <c r="D4" s="6" t="str">
        <f t="shared" si="1"/>
        <v>Денежкина О.</v>
      </c>
    </row>
    <row r="5" spans="1:4" x14ac:dyDescent="0.2">
      <c r="A5" s="8" t="s">
        <v>26</v>
      </c>
      <c r="B5" s="8" t="s">
        <v>4</v>
      </c>
      <c r="C5" s="6" t="str">
        <f t="shared" si="0"/>
        <v>М</v>
      </c>
      <c r="D5" s="6" t="str">
        <f t="shared" si="1"/>
        <v>Жуликов М.</v>
      </c>
    </row>
    <row r="6" spans="1:4" x14ac:dyDescent="0.2">
      <c r="A6" s="8" t="s">
        <v>27</v>
      </c>
      <c r="B6" s="8" t="s">
        <v>11</v>
      </c>
      <c r="C6" s="6" t="str">
        <f t="shared" si="0"/>
        <v>А</v>
      </c>
      <c r="D6" s="6" t="str">
        <f t="shared" si="1"/>
        <v>Лентяева А.</v>
      </c>
    </row>
    <row r="7" spans="1:4" x14ac:dyDescent="0.2">
      <c r="A7" s="8" t="s">
        <v>28</v>
      </c>
      <c r="B7" s="8" t="s">
        <v>13</v>
      </c>
      <c r="C7" s="6" t="str">
        <f t="shared" si="0"/>
        <v>А</v>
      </c>
      <c r="D7" s="6" t="str">
        <f t="shared" si="1"/>
        <v>Малоедова А.</v>
      </c>
    </row>
    <row r="8" spans="1:4" x14ac:dyDescent="0.2">
      <c r="A8" s="8" t="s">
        <v>29</v>
      </c>
      <c r="B8" s="8" t="s">
        <v>15</v>
      </c>
      <c r="C8" s="6" t="str">
        <f t="shared" si="0"/>
        <v>Р</v>
      </c>
      <c r="D8" s="6" t="str">
        <f t="shared" si="1"/>
        <v>Мерзлякова Р.</v>
      </c>
    </row>
    <row r="9" spans="1:4" x14ac:dyDescent="0.2">
      <c r="A9" s="8" t="s">
        <v>30</v>
      </c>
      <c r="B9" s="8" t="s">
        <v>17</v>
      </c>
      <c r="C9" s="6" t="str">
        <f t="shared" si="0"/>
        <v>Ф</v>
      </c>
      <c r="D9" s="6" t="str">
        <f t="shared" si="1"/>
        <v>Мурзикова Ф.</v>
      </c>
    </row>
    <row r="10" spans="1:4" x14ac:dyDescent="0.2">
      <c r="A10" s="8" t="s">
        <v>31</v>
      </c>
      <c r="B10" s="8" t="s">
        <v>19</v>
      </c>
      <c r="C10" s="6" t="str">
        <f t="shared" si="0"/>
        <v>А</v>
      </c>
      <c r="D10" s="6" t="str">
        <f t="shared" si="1"/>
        <v>Окорочков А.</v>
      </c>
    </row>
    <row r="11" spans="1:4" x14ac:dyDescent="0.2">
      <c r="A11" s="8" t="s">
        <v>32</v>
      </c>
      <c r="B11" s="4" t="s">
        <v>38</v>
      </c>
      <c r="C11" s="6" t="str">
        <f t="shared" si="0"/>
        <v>Н</v>
      </c>
      <c r="D11" s="6" t="str">
        <f t="shared" si="1"/>
        <v>Скородумов Н.</v>
      </c>
    </row>
    <row r="12" spans="1:4" x14ac:dyDescent="0.2">
      <c r="A12" s="8" t="s">
        <v>33</v>
      </c>
      <c r="B12" s="8" t="s">
        <v>36</v>
      </c>
      <c r="C12" s="6" t="str">
        <f t="shared" si="0"/>
        <v>К</v>
      </c>
      <c r="D12" s="6" t="str">
        <f t="shared" si="1"/>
        <v>Червячков К.</v>
      </c>
    </row>
    <row r="13" spans="1:4" x14ac:dyDescent="0.2">
      <c r="A13" s="8" t="s">
        <v>34</v>
      </c>
      <c r="B13" s="8" t="s">
        <v>39</v>
      </c>
      <c r="C13" s="6" t="str">
        <f t="shared" si="0"/>
        <v>К</v>
      </c>
      <c r="D13" s="6" t="str">
        <f t="shared" si="1"/>
        <v>Чириков К.</v>
      </c>
    </row>
    <row r="14" spans="1:4" x14ac:dyDescent="0.2">
      <c r="A14" s="8" t="s">
        <v>35</v>
      </c>
      <c r="B14" s="8" t="s">
        <v>37</v>
      </c>
      <c r="C14" s="6" t="str">
        <f t="shared" si="0"/>
        <v>М</v>
      </c>
      <c r="D14" s="6" t="str">
        <f t="shared" si="1"/>
        <v>Чудакова М.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9"/>
  <dimension ref="A1:B14"/>
  <sheetViews>
    <sheetView zoomScale="140" zoomScaleNormal="140" workbookViewId="0">
      <selection activeCell="B7" sqref="B7"/>
    </sheetView>
  </sheetViews>
  <sheetFormatPr defaultRowHeight="14.25" x14ac:dyDescent="0.2"/>
  <cols>
    <col min="1" max="1" width="62" style="1" bestFit="1" customWidth="1"/>
    <col min="2" max="2" width="15.7109375" style="12" customWidth="1"/>
    <col min="3" max="4" width="9.140625" style="1"/>
    <col min="5" max="5" width="16.28515625" style="1" bestFit="1" customWidth="1"/>
    <col min="6" max="16384" width="9.140625" style="1"/>
  </cols>
  <sheetData>
    <row r="1" spans="1:2" s="2" customFormat="1" ht="27.75" customHeight="1" x14ac:dyDescent="0.2">
      <c r="A1" s="7" t="s">
        <v>3</v>
      </c>
      <c r="B1" s="3" t="s">
        <v>97</v>
      </c>
    </row>
    <row r="2" spans="1:2" x14ac:dyDescent="0.2">
      <c r="A2" s="8" t="s">
        <v>84</v>
      </c>
      <c r="B2" s="9" t="str">
        <f>MID(A2,8,3)</f>
        <v>ЛОМ</v>
      </c>
    </row>
    <row r="3" spans="1:2" x14ac:dyDescent="0.2">
      <c r="A3" s="8" t="s">
        <v>85</v>
      </c>
      <c r="B3" s="9" t="str">
        <f t="shared" ref="B3:B14" si="0">MID(A3,8,3)</f>
        <v>МТК</v>
      </c>
    </row>
    <row r="4" spans="1:2" x14ac:dyDescent="0.2">
      <c r="A4" s="8" t="s">
        <v>86</v>
      </c>
      <c r="B4" s="9" t="str">
        <f t="shared" si="0"/>
        <v>МТК</v>
      </c>
    </row>
    <row r="5" spans="1:2" x14ac:dyDescent="0.2">
      <c r="A5" s="8" t="s">
        <v>87</v>
      </c>
      <c r="B5" s="9" t="str">
        <f t="shared" si="0"/>
        <v>ЛОМ</v>
      </c>
    </row>
    <row r="6" spans="1:2" x14ac:dyDescent="0.2">
      <c r="A6" s="8" t="s">
        <v>88</v>
      </c>
      <c r="B6" s="9" t="str">
        <f t="shared" si="0"/>
        <v>ЛОМ</v>
      </c>
    </row>
    <row r="7" spans="1:2" x14ac:dyDescent="0.2">
      <c r="A7" s="8" t="s">
        <v>89</v>
      </c>
      <c r="B7" s="9" t="str">
        <f t="shared" si="0"/>
        <v>АХО</v>
      </c>
    </row>
    <row r="8" spans="1:2" x14ac:dyDescent="0.2">
      <c r="A8" s="8" t="s">
        <v>90</v>
      </c>
      <c r="B8" s="9" t="str">
        <f t="shared" si="0"/>
        <v>АХО</v>
      </c>
    </row>
    <row r="9" spans="1:2" x14ac:dyDescent="0.2">
      <c r="A9" s="8" t="s">
        <v>91</v>
      </c>
      <c r="B9" s="9" t="str">
        <f t="shared" si="0"/>
        <v>ЛОМ</v>
      </c>
    </row>
    <row r="10" spans="1:2" x14ac:dyDescent="0.2">
      <c r="A10" s="8" t="s">
        <v>92</v>
      </c>
      <c r="B10" s="9" t="str">
        <f t="shared" si="0"/>
        <v>МТК</v>
      </c>
    </row>
    <row r="11" spans="1:2" x14ac:dyDescent="0.2">
      <c r="A11" s="8" t="s">
        <v>93</v>
      </c>
      <c r="B11" s="9" t="str">
        <f t="shared" si="0"/>
        <v>АПС</v>
      </c>
    </row>
    <row r="12" spans="1:2" x14ac:dyDescent="0.2">
      <c r="A12" s="8" t="s">
        <v>94</v>
      </c>
      <c r="B12" s="9" t="str">
        <f t="shared" si="0"/>
        <v>АПС</v>
      </c>
    </row>
    <row r="13" spans="1:2" x14ac:dyDescent="0.2">
      <c r="A13" s="8" t="s">
        <v>95</v>
      </c>
      <c r="B13" s="9" t="str">
        <f t="shared" si="0"/>
        <v>АХО</v>
      </c>
    </row>
    <row r="14" spans="1:2" x14ac:dyDescent="0.2">
      <c r="A14" s="8" t="s">
        <v>96</v>
      </c>
      <c r="B14" s="9" t="str">
        <f t="shared" si="0"/>
        <v>АХО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>
    <tabColor rgb="FFFFFF00"/>
  </sheetPr>
  <dimension ref="A1:C18"/>
  <sheetViews>
    <sheetView tabSelected="1" zoomScale="130" zoomScaleNormal="130" workbookViewId="0">
      <selection activeCell="B9" sqref="B9"/>
    </sheetView>
  </sheetViews>
  <sheetFormatPr defaultRowHeight="14.25" x14ac:dyDescent="0.2"/>
  <cols>
    <col min="1" max="1" width="43" style="1" customWidth="1"/>
    <col min="2" max="2" width="36.5703125" style="1" bestFit="1" customWidth="1"/>
    <col min="3" max="3" width="12.140625" style="1" customWidth="1"/>
    <col min="4" max="4" width="9.140625" style="1"/>
    <col min="5" max="5" width="16.28515625" style="1" bestFit="1" customWidth="1"/>
    <col min="6" max="16384" width="9.140625" style="1"/>
  </cols>
  <sheetData>
    <row r="1" spans="1:3" s="2" customFormat="1" ht="27.75" customHeight="1" x14ac:dyDescent="0.2">
      <c r="A1" s="7" t="s">
        <v>98</v>
      </c>
      <c r="B1" s="3" t="s">
        <v>3</v>
      </c>
      <c r="C1" s="3" t="s">
        <v>20</v>
      </c>
    </row>
    <row r="2" spans="1:3" x14ac:dyDescent="0.2">
      <c r="A2" s="8" t="s">
        <v>71</v>
      </c>
      <c r="B2" s="6" t="str">
        <f>LEFT(A2,FIND("-",A2)-1)</f>
        <v xml:space="preserve">Бутылкин Максим Павлович </v>
      </c>
      <c r="C2" s="6">
        <f>VALUE(RIGHT(A2,5))</f>
        <v>28000</v>
      </c>
    </row>
    <row r="3" spans="1:3" x14ac:dyDescent="0.2">
      <c r="A3" s="8" t="s">
        <v>72</v>
      </c>
      <c r="B3" s="6" t="str">
        <f t="shared" ref="B3:B14" si="0">LEFT(A3,FIND("-",A3)-1)</f>
        <v xml:space="preserve">Великий Денис Валерьевич </v>
      </c>
      <c r="C3" s="6">
        <f t="shared" ref="C3:C14" si="1">VALUE(RIGHT(A3,5))</f>
        <v>47000</v>
      </c>
    </row>
    <row r="4" spans="1:3" x14ac:dyDescent="0.2">
      <c r="A4" s="8" t="s">
        <v>73</v>
      </c>
      <c r="B4" s="6" t="str">
        <f t="shared" si="0"/>
        <v xml:space="preserve">Денежкина Ольга Владимировна </v>
      </c>
      <c r="C4" s="6">
        <f t="shared" si="1"/>
        <v>72000</v>
      </c>
    </row>
    <row r="5" spans="1:3" x14ac:dyDescent="0.2">
      <c r="A5" s="8" t="s">
        <v>74</v>
      </c>
      <c r="B5" s="6" t="str">
        <f t="shared" si="0"/>
        <v xml:space="preserve">Жуликов Максим Иванович </v>
      </c>
      <c r="C5" s="6">
        <f t="shared" si="1"/>
        <v>48000</v>
      </c>
    </row>
    <row r="6" spans="1:3" x14ac:dyDescent="0.2">
      <c r="A6" s="8" t="s">
        <v>75</v>
      </c>
      <c r="B6" s="6" t="str">
        <f t="shared" si="0"/>
        <v xml:space="preserve">Лентяева Алик Минегаянович </v>
      </c>
      <c r="C6" s="6">
        <f t="shared" si="1"/>
        <v>52000</v>
      </c>
    </row>
    <row r="7" spans="1:3" x14ac:dyDescent="0.2">
      <c r="A7" s="8" t="s">
        <v>76</v>
      </c>
      <c r="B7" s="6" t="str">
        <f t="shared" si="0"/>
        <v xml:space="preserve">Малоедова Анастасия Валерьевна </v>
      </c>
      <c r="C7" s="6">
        <f t="shared" si="1"/>
        <v>83000</v>
      </c>
    </row>
    <row r="8" spans="1:3" x14ac:dyDescent="0.2">
      <c r="A8" s="8" t="s">
        <v>77</v>
      </c>
      <c r="B8" s="6" t="str">
        <f t="shared" si="0"/>
        <v xml:space="preserve">Мерзлякова Руслан Эскендерович </v>
      </c>
      <c r="C8" s="6">
        <f t="shared" si="1"/>
        <v>42000</v>
      </c>
    </row>
    <row r="9" spans="1:3" x14ac:dyDescent="0.2">
      <c r="A9" s="8" t="s">
        <v>78</v>
      </c>
      <c r="B9" s="6" t="str">
        <f t="shared" si="0"/>
        <v xml:space="preserve">Мурзикова Фидан Фаварисович </v>
      </c>
      <c r="C9" s="6">
        <f t="shared" si="1"/>
        <v>88000</v>
      </c>
    </row>
    <row r="10" spans="1:3" x14ac:dyDescent="0.2">
      <c r="A10" s="8" t="s">
        <v>79</v>
      </c>
      <c r="B10" s="6" t="str">
        <f t="shared" si="0"/>
        <v xml:space="preserve">Окорочков Андрей Валерьевич </v>
      </c>
      <c r="C10" s="6">
        <f t="shared" si="1"/>
        <v>93000</v>
      </c>
    </row>
    <row r="11" spans="1:3" x14ac:dyDescent="0.2">
      <c r="A11" s="8" t="s">
        <v>80</v>
      </c>
      <c r="B11" s="6" t="str">
        <f t="shared" si="0"/>
        <v xml:space="preserve">Скородумов Николай Алексеевич </v>
      </c>
      <c r="C11" s="6">
        <f t="shared" si="1"/>
        <v>37000</v>
      </c>
    </row>
    <row r="12" spans="1:3" x14ac:dyDescent="0.2">
      <c r="A12" s="8" t="s">
        <v>81</v>
      </c>
      <c r="B12" s="6" t="str">
        <f t="shared" si="0"/>
        <v xml:space="preserve">Червячков Константин Викторович </v>
      </c>
      <c r="C12" s="6">
        <f t="shared" si="1"/>
        <v>65000</v>
      </c>
    </row>
    <row r="13" spans="1:3" x14ac:dyDescent="0.2">
      <c r="A13" s="8" t="s">
        <v>82</v>
      </c>
      <c r="B13" s="6" t="str">
        <f t="shared" si="0"/>
        <v xml:space="preserve">Чириков Кирилл Александрович </v>
      </c>
      <c r="C13" s="6">
        <f t="shared" si="1"/>
        <v>99000</v>
      </c>
    </row>
    <row r="14" spans="1:3" x14ac:dyDescent="0.2">
      <c r="A14" s="8" t="s">
        <v>83</v>
      </c>
      <c r="B14" s="6" t="str">
        <f t="shared" si="0"/>
        <v xml:space="preserve">Чудакова Маргарита Алексеевна </v>
      </c>
      <c r="C14" s="6">
        <f t="shared" si="1"/>
        <v>63000</v>
      </c>
    </row>
    <row r="18" spans="2:3" ht="15" x14ac:dyDescent="0.2">
      <c r="B18" s="3" t="s">
        <v>99</v>
      </c>
      <c r="C18" s="5">
        <f>SUM(C2:C14)</f>
        <v>817000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5-1</vt:lpstr>
      <vt:lpstr>5-2</vt:lpstr>
      <vt:lpstr>5-3</vt:lpstr>
      <vt:lpstr>5-4</vt:lpstr>
      <vt:lpstr>Лист1</vt:lpstr>
      <vt:lpstr>5-5</vt:lpstr>
      <vt:lpstr>5-6</vt:lpstr>
      <vt:lpstr>5-7</vt:lpstr>
      <vt:lpstr>Доп.Задание</vt:lpstr>
    </vt:vector>
  </TitlesOfParts>
  <Company>Knauf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Yakushev Dmitriy</dc:creator>
  <cp:lastModifiedBy>nsm</cp:lastModifiedBy>
  <dcterms:created xsi:type="dcterms:W3CDTF">2014-01-09T09:24:15Z</dcterms:created>
  <dcterms:modified xsi:type="dcterms:W3CDTF">2023-11-24T10:34:10Z</dcterms:modified>
</cp:coreProperties>
</file>