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I:\!Edu\!Excel\Excel 2016 Мастер формул\Практика\"/>
    </mc:Choice>
  </mc:AlternateContent>
  <xr:revisionPtr revIDLastSave="0" documentId="13_ncr:1_{182437C4-8EC4-4E1C-9173-AA57FB8F9BCA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1-1" sheetId="1" r:id="rId1"/>
    <sheet name="1-2" sheetId="2" r:id="rId2"/>
    <sheet name="1-3" sheetId="3" r:id="rId3"/>
    <sheet name="Курсы" sheetId="4" r:id="rId4"/>
    <sheet name="Задание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7" l="1"/>
  <c r="E6" i="7"/>
  <c r="F6" i="7"/>
  <c r="D7" i="7"/>
  <c r="D15" i="7" s="1"/>
  <c r="E7" i="7"/>
  <c r="F7" i="7"/>
  <c r="D8" i="7"/>
  <c r="E8" i="7"/>
  <c r="F8" i="7"/>
  <c r="D9" i="7"/>
  <c r="E9" i="7"/>
  <c r="F9" i="7"/>
  <c r="F15" i="7" s="1"/>
  <c r="D10" i="7"/>
  <c r="E10" i="7"/>
  <c r="F10" i="7"/>
  <c r="D11" i="7"/>
  <c r="E11" i="7"/>
  <c r="F11" i="7"/>
  <c r="D12" i="7"/>
  <c r="E12" i="7"/>
  <c r="F12" i="7"/>
  <c r="D13" i="7"/>
  <c r="E13" i="7"/>
  <c r="F13" i="7"/>
  <c r="D14" i="7"/>
  <c r="E14" i="7"/>
  <c r="F14" i="7"/>
  <c r="C7" i="7"/>
  <c r="C8" i="7"/>
  <c r="C9" i="7"/>
  <c r="C10" i="7"/>
  <c r="C11" i="7"/>
  <c r="C12" i="7"/>
  <c r="C13" i="7"/>
  <c r="C14" i="7"/>
  <c r="C6" i="7"/>
  <c r="F3" i="3"/>
  <c r="F4" i="3"/>
  <c r="F5" i="3"/>
  <c r="F6" i="3"/>
  <c r="F7" i="3"/>
  <c r="F8" i="3"/>
  <c r="F9" i="3"/>
  <c r="F10" i="3"/>
  <c r="F2" i="3"/>
  <c r="E3" i="3"/>
  <c r="E4" i="3"/>
  <c r="E5" i="3"/>
  <c r="E6" i="3"/>
  <c r="E7" i="3"/>
  <c r="E8" i="3"/>
  <c r="E9" i="3"/>
  <c r="E10" i="3"/>
  <c r="E2" i="3"/>
  <c r="D3" i="3"/>
  <c r="D4" i="3"/>
  <c r="D5" i="3"/>
  <c r="D6" i="3"/>
  <c r="D7" i="3"/>
  <c r="D8" i="3"/>
  <c r="D9" i="3"/>
  <c r="D10" i="3"/>
  <c r="D2" i="3"/>
  <c r="G3" i="2"/>
  <c r="G4" i="2"/>
  <c r="G5" i="2"/>
  <c r="G6" i="2"/>
  <c r="G7" i="2"/>
  <c r="G8" i="2"/>
  <c r="G9" i="2"/>
  <c r="G10" i="2"/>
  <c r="G11" i="2"/>
  <c r="G2" i="2"/>
  <c r="F3" i="2"/>
  <c r="F4" i="2"/>
  <c r="F5" i="2"/>
  <c r="F6" i="2"/>
  <c r="F7" i="2"/>
  <c r="F8" i="2"/>
  <c r="F9" i="2"/>
  <c r="F10" i="2"/>
  <c r="F11" i="2"/>
  <c r="F2" i="2"/>
  <c r="E3" i="2"/>
  <c r="E4" i="2"/>
  <c r="E5" i="2"/>
  <c r="E6" i="2"/>
  <c r="E7" i="2"/>
  <c r="E8" i="2"/>
  <c r="E9" i="2"/>
  <c r="E10" i="2"/>
  <c r="E11" i="2"/>
  <c r="E2" i="2"/>
  <c r="D3" i="2"/>
  <c r="D4" i="2"/>
  <c r="D5" i="2"/>
  <c r="D6" i="2"/>
  <c r="D7" i="2"/>
  <c r="D8" i="2"/>
  <c r="D9" i="2"/>
  <c r="D10" i="2"/>
  <c r="D11" i="2"/>
  <c r="D2" i="2"/>
  <c r="G4" i="1"/>
  <c r="G3" i="1"/>
  <c r="G5" i="1"/>
  <c r="G6" i="1"/>
  <c r="G7" i="1"/>
  <c r="G8" i="1"/>
  <c r="G9" i="1"/>
  <c r="G10" i="1"/>
  <c r="G11" i="1"/>
  <c r="G2" i="1"/>
  <c r="F3" i="1"/>
  <c r="F4" i="1"/>
  <c r="F5" i="1"/>
  <c r="F6" i="1"/>
  <c r="F7" i="1"/>
  <c r="F8" i="1"/>
  <c r="F9" i="1"/>
  <c r="F10" i="1"/>
  <c r="F11" i="1"/>
  <c r="F2" i="1"/>
  <c r="E3" i="1"/>
  <c r="E4" i="1"/>
  <c r="E5" i="1"/>
  <c r="E6" i="1"/>
  <c r="E7" i="1"/>
  <c r="E8" i="1"/>
  <c r="E9" i="1"/>
  <c r="E10" i="1"/>
  <c r="E11" i="1"/>
  <c r="E2" i="1"/>
  <c r="C15" i="7"/>
  <c r="B15" i="7"/>
  <c r="E15" i="7" l="1"/>
</calcChain>
</file>

<file path=xl/sharedStrings.xml><?xml version="1.0" encoding="utf-8"?>
<sst xmlns="http://schemas.openxmlformats.org/spreadsheetml/2006/main" count="72" uniqueCount="57">
  <si>
    <t>Наименование</t>
  </si>
  <si>
    <t>Цена, руб</t>
  </si>
  <si>
    <t>Холодильник "BOSCH"</t>
  </si>
  <si>
    <t>Холодильник МИНСК-АТЛАНТ 215</t>
  </si>
  <si>
    <t>Холодильник СТИНОЛ 103</t>
  </si>
  <si>
    <t>Пылесос "Омега" 1250вт</t>
  </si>
  <si>
    <t>Пылесос "Энергия-SANYO"</t>
  </si>
  <si>
    <t>Чайник BINATONE  AEJ-1001,  2,2л</t>
  </si>
  <si>
    <t>Чайник MOULINEX L 1,3</t>
  </si>
  <si>
    <t>Вентилятор BINATONE ALPINE</t>
  </si>
  <si>
    <t>Вентилятор настольный</t>
  </si>
  <si>
    <t>Вентилятор оконный</t>
  </si>
  <si>
    <t>Скидка, %</t>
  </si>
  <si>
    <t>Скидка за шт, р</t>
  </si>
  <si>
    <t>Цена с учетом скидки, р</t>
  </si>
  <si>
    <t>Стоимость заказа с учетом скидки, р</t>
  </si>
  <si>
    <t>Коли-чество</t>
  </si>
  <si>
    <t>Стоимость, руб.</t>
  </si>
  <si>
    <t>Сезонная скидка, %</t>
  </si>
  <si>
    <t>Курс доллара, руб.</t>
  </si>
  <si>
    <t>Сезонная скидка, руб.</t>
  </si>
  <si>
    <t>Стоимость заказа с учетом скидки, $</t>
  </si>
  <si>
    <t>Товар</t>
  </si>
  <si>
    <t>Холодильник</t>
  </si>
  <si>
    <t>Пылесос</t>
  </si>
  <si>
    <t>Вентилятор</t>
  </si>
  <si>
    <t>Чайник</t>
  </si>
  <si>
    <t>Плита</t>
  </si>
  <si>
    <t>Фильтр</t>
  </si>
  <si>
    <t>Кондиционер</t>
  </si>
  <si>
    <t>Утюг</t>
  </si>
  <si>
    <t>Фен</t>
  </si>
  <si>
    <t>Стоимость, $</t>
  </si>
  <si>
    <t>Стоимость, р</t>
  </si>
  <si>
    <t>Стоимость, €</t>
  </si>
  <si>
    <t>Цена, $</t>
  </si>
  <si>
    <t>Курс доллара</t>
  </si>
  <si>
    <t>Курс евро</t>
  </si>
  <si>
    <t>1 кв.</t>
  </si>
  <si>
    <t>2 кв.</t>
  </si>
  <si>
    <t>3 кв.</t>
  </si>
  <si>
    <t>4 кв.</t>
  </si>
  <si>
    <t>Северо-Запад</t>
  </si>
  <si>
    <t>Юг</t>
  </si>
  <si>
    <t>Центр</t>
  </si>
  <si>
    <t>Поволжье</t>
  </si>
  <si>
    <t>Урал</t>
  </si>
  <si>
    <t>Северный Кавказ</t>
  </si>
  <si>
    <t>Сибирь</t>
  </si>
  <si>
    <t>Дальний Восток</t>
  </si>
  <si>
    <t>Крым</t>
  </si>
  <si>
    <t>План продаж по кварталам</t>
  </si>
  <si>
    <t>Регион</t>
  </si>
  <si>
    <t>Итого:</t>
  </si>
  <si>
    <t>План на год</t>
  </si>
  <si>
    <t>Доля региона в общем объеме плана, %</t>
  </si>
  <si>
    <t>Проверка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</si>
</sst>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р_._-;\-* #,##0.00_р_._-;_-* &quot;-&quot;??_р_._-;_-@_-"/>
    <numFmt numFmtId="165" formatCode="_-* #,##0_р_._-;\-* #,##0_р_._-;_-* &quot;-&quot;??_р_._-;_-@_-"/>
  </numFmts>
  <fonts count="8" x14ac:knownFonts="1">
    <font>
      <sz val="11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b/>
      <i/>
      <sz val="11"/>
      <color theme="1"/>
      <name val="Arial"/>
      <family val="2"/>
      <charset val="204"/>
    </font>
    <font>
      <b/>
      <sz val="11"/>
      <name val="Arial"/>
      <family val="2"/>
      <charset val="204"/>
    </font>
    <font>
      <b/>
      <sz val="11"/>
      <color rgb="FF00B050"/>
      <name val="Arial"/>
      <family val="2"/>
      <charset val="204"/>
    </font>
    <font>
      <sz val="11"/>
      <name val="Arial"/>
      <family val="2"/>
      <charset val="204"/>
    </font>
    <font>
      <b/>
      <i/>
      <sz val="11"/>
      <color rgb="FF00B05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9F1FF"/>
        <bgColor indexed="64"/>
      </patternFill>
    </fill>
    <fill>
      <patternFill patternType="solid">
        <fgColor rgb="FFCCE9AD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0" borderId="1" xfId="0" applyFont="1" applyBorder="1" applyAlignment="1">
      <alignment horizontal="right"/>
    </xf>
    <xf numFmtId="0" fontId="0" fillId="3" borderId="1" xfId="0" applyFill="1" applyBorder="1"/>
    <xf numFmtId="0" fontId="2" fillId="3" borderId="1" xfId="0" applyFont="1" applyFill="1" applyBorder="1" applyAlignment="1">
      <alignment horizontal="right"/>
    </xf>
    <xf numFmtId="2" fontId="0" fillId="0" borderId="0" xfId="1" applyNumberFormat="1" applyFont="1"/>
    <xf numFmtId="165" fontId="5" fillId="0" borderId="0" xfId="1" applyNumberFormat="1" applyFont="1"/>
    <xf numFmtId="165" fontId="0" fillId="0" borderId="3" xfId="1" applyNumberFormat="1" applyFont="1" applyBorder="1"/>
    <xf numFmtId="165" fontId="0" fillId="0" borderId="3" xfId="1" applyNumberFormat="1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 vertical="center" wrapText="1"/>
    </xf>
    <xf numFmtId="9" fontId="2" fillId="2" borderId="3" xfId="2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9" fontId="2" fillId="2" borderId="4" xfId="2" applyFont="1" applyFill="1" applyBorder="1" applyAlignment="1">
      <alignment horizontal="center" vertical="center" wrapText="1"/>
    </xf>
    <xf numFmtId="165" fontId="0" fillId="0" borderId="4" xfId="0" applyNumberForma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2" fillId="5" borderId="2" xfId="0" applyFont="1" applyFill="1" applyBorder="1" applyAlignment="1">
      <alignment horizontal="right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165" fontId="0" fillId="0" borderId="4" xfId="1" applyNumberFormat="1" applyFont="1" applyBorder="1"/>
    <xf numFmtId="0" fontId="4" fillId="6" borderId="5" xfId="0" applyFont="1" applyFill="1" applyBorder="1" applyAlignment="1">
      <alignment horizontal="center" vertical="center" wrapText="1"/>
    </xf>
    <xf numFmtId="0" fontId="6" fillId="0" borderId="5" xfId="0" quotePrefix="1" applyFont="1" applyBorder="1" applyAlignment="1">
      <alignment horizontal="left"/>
    </xf>
    <xf numFmtId="165" fontId="6" fillId="0" borderId="5" xfId="1" quotePrefix="1" applyNumberFormat="1" applyFont="1" applyBorder="1" applyAlignment="1">
      <alignment horizontal="left"/>
    </xf>
    <xf numFmtId="0" fontId="0" fillId="0" borderId="5" xfId="0" applyBorder="1" applyAlignment="1">
      <alignment horizontal="center"/>
    </xf>
    <xf numFmtId="165" fontId="0" fillId="0" borderId="5" xfId="1" applyNumberFormat="1" applyFont="1" applyFill="1" applyBorder="1"/>
    <xf numFmtId="9" fontId="0" fillId="0" borderId="5" xfId="0" applyNumberFormat="1" applyBorder="1" applyAlignment="1">
      <alignment horizontal="center"/>
    </xf>
    <xf numFmtId="9" fontId="2" fillId="3" borderId="1" xfId="0" applyNumberFormat="1" applyFont="1" applyFill="1" applyBorder="1" applyAlignment="1">
      <alignment horizontal="right"/>
    </xf>
    <xf numFmtId="9" fontId="1" fillId="0" borderId="2" xfId="2" applyFont="1" applyBorder="1" applyAlignment="1">
      <alignment horizontal="center" wrapText="1"/>
    </xf>
    <xf numFmtId="9" fontId="2" fillId="5" borderId="2" xfId="2" applyFont="1" applyFill="1" applyBorder="1" applyAlignment="1">
      <alignment horizontal="center" vertical="center" wrapText="1"/>
    </xf>
    <xf numFmtId="165" fontId="2" fillId="5" borderId="2" xfId="0" applyNumberFormat="1" applyFont="1" applyFill="1" applyBorder="1" applyAlignment="1">
      <alignment vertical="center" wrapText="1"/>
    </xf>
    <xf numFmtId="0" fontId="3" fillId="0" borderId="0" xfId="0" applyFont="1" applyAlignment="1">
      <alignment horizontal="right" vertical="center"/>
    </xf>
    <xf numFmtId="165" fontId="2" fillId="3" borderId="2" xfId="1" applyNumberFormat="1" applyFont="1" applyFill="1" applyBorder="1" applyAlignment="1">
      <alignment vertical="center" wrapText="1"/>
    </xf>
    <xf numFmtId="2" fontId="7" fillId="0" borderId="0" xfId="1" applyNumberFormat="1" applyFont="1" applyAlignment="1">
      <alignment horizontal="right"/>
    </xf>
    <xf numFmtId="0" fontId="2" fillId="4" borderId="2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</cellXfs>
  <cellStyles count="3">
    <cellStyle name="Обычный" xfId="0" builtinId="0"/>
    <cellStyle name="Процентный" xfId="2" builtinId="5"/>
    <cellStyle name="Финансовый" xfId="1" builtinId="3"/>
  </cellStyles>
  <dxfs count="1"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FF99"/>
      <color rgb="FFF3FAFF"/>
      <color rgb="FFCCE9AD"/>
      <color rgb="FFD9F1FF"/>
      <color rgb="FF99CC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20760</xdr:colOff>
      <xdr:row>12</xdr:row>
      <xdr:rowOff>9160</xdr:rowOff>
    </xdr:from>
    <xdr:to>
      <xdr:col>9</xdr:col>
      <xdr:colOff>264992</xdr:colOff>
      <xdr:row>20</xdr:row>
      <xdr:rowOff>48848</xdr:rowOff>
    </xdr:to>
    <xdr:sp macro="" textlink="">
      <xdr:nvSpPr>
        <xdr:cNvPr id="6" name="Прямоугольник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4768606" y="2595564"/>
          <a:ext cx="4713655" cy="1505072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ЗАДАНИЕ</a:t>
          </a:r>
        </a:p>
        <a:p>
          <a:pPr algn="l"/>
          <a:endParaRPr lang="ru-RU" sz="1100" b="1">
            <a:solidFill>
              <a:srgbClr val="00206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ru-RU" sz="1100" b="1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В</a:t>
          </a:r>
          <a:r>
            <a:rPr lang="ru-RU" sz="1100" b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ычислите данные таблицы, используя логику:</a:t>
          </a:r>
        </a:p>
        <a:p>
          <a:pPr algn="l"/>
          <a:r>
            <a:rPr lang="ru-RU" sz="1100" b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1. Скидка за шт., руб = Цена, руб. * Скидка, %</a:t>
          </a:r>
        </a:p>
        <a:p>
          <a:pPr algn="l"/>
          <a:endParaRPr lang="ru-RU" sz="1100" b="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ru-RU" sz="1100" b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2. Цена с учетом скидки, р = Цена, руб.  - Скидка за шт., руб </a:t>
          </a:r>
        </a:p>
        <a:p>
          <a:pPr algn="l"/>
          <a:endParaRPr lang="ru-RU" sz="1100" b="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ru-RU" sz="1100" b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3. Стоимость заказа с уч. скидки, р = Кол-во * </a:t>
          </a:r>
          <a:r>
            <a:rPr lang="ru-RU" sz="1100" b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Цена с уч. скидки, р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51288</xdr:colOff>
      <xdr:row>11</xdr:row>
      <xdr:rowOff>43963</xdr:rowOff>
    </xdr:from>
    <xdr:to>
      <xdr:col>7</xdr:col>
      <xdr:colOff>58616</xdr:colOff>
      <xdr:row>15</xdr:row>
      <xdr:rowOff>21981</xdr:rowOff>
    </xdr:to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4894384" y="2447194"/>
          <a:ext cx="3436328" cy="71071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ЗАДАНИЕ</a:t>
          </a:r>
        </a:p>
        <a:p>
          <a:pPr algn="l"/>
          <a:endParaRPr lang="ru-RU" sz="1100" b="1">
            <a:solidFill>
              <a:srgbClr val="00206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ru-RU" sz="1100" b="1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В</a:t>
          </a:r>
          <a:r>
            <a:rPr lang="ru-RU" sz="11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ычислите данные таблицы.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10</xdr:row>
      <xdr:rowOff>38100</xdr:rowOff>
    </xdr:from>
    <xdr:to>
      <xdr:col>5</xdr:col>
      <xdr:colOff>158750</xdr:colOff>
      <xdr:row>14</xdr:row>
      <xdr:rowOff>82550</xdr:rowOff>
    </xdr:to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533400" y="2076450"/>
          <a:ext cx="4260850" cy="7810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ЗАДАНИЕ</a:t>
          </a:r>
        </a:p>
        <a:p>
          <a:pPr algn="l"/>
          <a:endParaRPr lang="ru-RU" sz="1100" b="1">
            <a:solidFill>
              <a:srgbClr val="00206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ru-RU" sz="1100" b="1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В</a:t>
          </a:r>
          <a:r>
            <a:rPr lang="ru-RU" sz="1100" b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ычислите </a:t>
          </a:r>
          <a:r>
            <a:rPr lang="ru-RU" sz="11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Стоимость</a:t>
          </a:r>
          <a:r>
            <a:rPr lang="ru-RU" sz="1100" b="1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товаров</a:t>
          </a:r>
          <a:r>
            <a:rPr lang="ru-RU" sz="1100" b="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различных валютах</a:t>
          </a:r>
          <a:r>
            <a:rPr lang="ru-RU" sz="1100" b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. </a:t>
          </a:r>
        </a:p>
        <a:p>
          <a:pPr algn="l"/>
          <a:r>
            <a:rPr lang="ru-RU" sz="1100" b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В рассчётах используйте курсы валют с листа </a:t>
          </a:r>
          <a:r>
            <a:rPr lang="ru-RU" sz="11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Курсы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27974</xdr:colOff>
      <xdr:row>3</xdr:row>
      <xdr:rowOff>19316</xdr:rowOff>
    </xdr:from>
    <xdr:to>
      <xdr:col>14</xdr:col>
      <xdr:colOff>184416</xdr:colOff>
      <xdr:row>14</xdr:row>
      <xdr:rowOff>175846</xdr:rowOff>
    </xdr:to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7853128" y="583489"/>
          <a:ext cx="4288826" cy="218608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ЗАДАНИЕ</a:t>
          </a:r>
        </a:p>
        <a:p>
          <a:pPr algn="l"/>
          <a:endParaRPr lang="ru-RU" sz="1100" b="1">
            <a:solidFill>
              <a:srgbClr val="00206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ru-RU" sz="1100" b="1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Р</a:t>
          </a:r>
          <a:r>
            <a:rPr lang="ru-RU" sz="1100" b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ассчитайте план для каждого</a:t>
          </a:r>
          <a:r>
            <a:rPr lang="ru-RU" sz="1100" b="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Региона с детализацией по кварталам. Используйте </a:t>
          </a:r>
          <a:r>
            <a:rPr lang="ru-RU" sz="1100" b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Данные сотлбцов Доля региона и доли каждого квартала. </a:t>
          </a:r>
        </a:p>
        <a:p>
          <a:pPr algn="l"/>
          <a:r>
            <a:rPr lang="ru-RU" sz="1100" b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Пример, план на</a:t>
          </a:r>
          <a:r>
            <a:rPr lang="ru-RU" sz="1100" b="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Северо-Запад 12% от 50 млн. = </a:t>
          </a:r>
          <a:r>
            <a:rPr lang="ru-RU" sz="1100" b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6 млн.</a:t>
          </a:r>
        </a:p>
        <a:p>
          <a:pPr algn="l"/>
          <a:r>
            <a:rPr lang="ru-RU" sz="1100" b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По кварталам:</a:t>
          </a:r>
          <a:r>
            <a:rPr lang="ru-RU" sz="1100" b="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1 кв (20%) - 1,2 млн.,</a:t>
          </a:r>
        </a:p>
        <a:p>
          <a:pPr algn="l"/>
          <a:r>
            <a:rPr lang="ru-RU" sz="1100" b="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                         2 кв (25%) - 1,5 млн.,</a:t>
          </a:r>
        </a:p>
        <a:p>
          <a:pPr algn="l"/>
          <a:r>
            <a:rPr lang="ru-RU" sz="1100" b="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                         3 кв (15%) - 0,9 млн.,</a:t>
          </a:r>
        </a:p>
        <a:p>
          <a:pPr algn="l"/>
          <a:r>
            <a:rPr lang="ru-RU" sz="1100" b="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                         4 кв (40%) - 2,4 млн.</a:t>
          </a:r>
          <a:endParaRPr lang="ru-RU" sz="1100" b="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endParaRPr lang="ru-RU" sz="1100" b="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ru-RU" sz="1100" b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Проверьте свои данные</a:t>
          </a:r>
          <a:r>
            <a:rPr lang="ru-RU" sz="1100" b="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с инф. в 17-ой строке.</a:t>
          </a:r>
          <a:endParaRPr lang="ru-RU" sz="1100" b="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CCFF"/>
  </sheetPr>
  <dimension ref="A1:G11"/>
  <sheetViews>
    <sheetView zoomScale="130" zoomScaleNormal="130" workbookViewId="0">
      <selection activeCell="G4" sqref="G4"/>
    </sheetView>
  </sheetViews>
  <sheetFormatPr defaultRowHeight="14.25" x14ac:dyDescent="0.2"/>
  <cols>
    <col min="1" max="1" width="32.125" bestFit="1" customWidth="1"/>
    <col min="2" max="2" width="11" customWidth="1"/>
    <col min="3" max="3" width="8.75" customWidth="1"/>
    <col min="4" max="4" width="10.5" customWidth="1"/>
    <col min="5" max="5" width="12.25" customWidth="1"/>
    <col min="6" max="6" width="11.625" customWidth="1"/>
    <col min="7" max="7" width="16.75" customWidth="1"/>
  </cols>
  <sheetData>
    <row r="1" spans="1:7" ht="45" x14ac:dyDescent="0.2">
      <c r="A1" s="18" t="s">
        <v>0</v>
      </c>
      <c r="B1" s="18" t="s">
        <v>1</v>
      </c>
      <c r="C1" s="18" t="s">
        <v>16</v>
      </c>
      <c r="D1" s="18" t="s">
        <v>12</v>
      </c>
      <c r="E1" s="16" t="s">
        <v>13</v>
      </c>
      <c r="F1" s="15" t="s">
        <v>14</v>
      </c>
      <c r="G1" s="15" t="s">
        <v>15</v>
      </c>
    </row>
    <row r="2" spans="1:7" x14ac:dyDescent="0.2">
      <c r="A2" s="19" t="s">
        <v>2</v>
      </c>
      <c r="B2" s="20">
        <v>12000</v>
      </c>
      <c r="C2" s="21">
        <v>3</v>
      </c>
      <c r="D2" s="23">
        <v>0.1</v>
      </c>
      <c r="E2" s="17">
        <f>B2*D2</f>
        <v>1200</v>
      </c>
      <c r="F2" s="7">
        <f>B2-E2</f>
        <v>10800</v>
      </c>
      <c r="G2" s="7">
        <f>C2*F2</f>
        <v>32400</v>
      </c>
    </row>
    <row r="3" spans="1:7" x14ac:dyDescent="0.2">
      <c r="A3" s="19" t="s">
        <v>3</v>
      </c>
      <c r="B3" s="22">
        <v>9600</v>
      </c>
      <c r="C3" s="21">
        <v>7</v>
      </c>
      <c r="D3" s="23">
        <v>0.05</v>
      </c>
      <c r="E3" s="17">
        <f t="shared" ref="E3:E11" si="0">B3*D3</f>
        <v>480</v>
      </c>
      <c r="F3" s="7">
        <f t="shared" ref="F3:F11" si="1">B3-E3</f>
        <v>9120</v>
      </c>
      <c r="G3" s="7">
        <f t="shared" ref="G3:G11" si="2">C3*F3</f>
        <v>63840</v>
      </c>
    </row>
    <row r="4" spans="1:7" x14ac:dyDescent="0.2">
      <c r="A4" s="19" t="s">
        <v>4</v>
      </c>
      <c r="B4" s="22">
        <v>15900</v>
      </c>
      <c r="C4" s="21">
        <v>4</v>
      </c>
      <c r="D4" s="23">
        <v>0</v>
      </c>
      <c r="E4" s="17">
        <f t="shared" si="0"/>
        <v>0</v>
      </c>
      <c r="F4" s="7">
        <f t="shared" si="1"/>
        <v>15900</v>
      </c>
      <c r="G4" s="7">
        <f>C4*F4</f>
        <v>63600</v>
      </c>
    </row>
    <row r="5" spans="1:7" x14ac:dyDescent="0.2">
      <c r="A5" s="19" t="s">
        <v>5</v>
      </c>
      <c r="B5" s="22">
        <v>2500</v>
      </c>
      <c r="C5" s="21">
        <v>5</v>
      </c>
      <c r="D5" s="23">
        <v>0.1</v>
      </c>
      <c r="E5" s="17">
        <f t="shared" si="0"/>
        <v>250</v>
      </c>
      <c r="F5" s="7">
        <f t="shared" si="1"/>
        <v>2250</v>
      </c>
      <c r="G5" s="7">
        <f t="shared" si="2"/>
        <v>11250</v>
      </c>
    </row>
    <row r="6" spans="1:7" x14ac:dyDescent="0.2">
      <c r="A6" s="19" t="s">
        <v>6</v>
      </c>
      <c r="B6" s="22">
        <v>3210</v>
      </c>
      <c r="C6" s="21">
        <v>1</v>
      </c>
      <c r="D6" s="23">
        <v>0.05</v>
      </c>
      <c r="E6" s="17">
        <f t="shared" si="0"/>
        <v>160.5</v>
      </c>
      <c r="F6" s="7">
        <f t="shared" si="1"/>
        <v>3049.5</v>
      </c>
      <c r="G6" s="7">
        <f t="shared" si="2"/>
        <v>3049.5</v>
      </c>
    </row>
    <row r="7" spans="1:7" x14ac:dyDescent="0.2">
      <c r="A7" s="19" t="s">
        <v>7</v>
      </c>
      <c r="B7" s="22">
        <v>560</v>
      </c>
      <c r="C7" s="21">
        <v>6</v>
      </c>
      <c r="D7" s="23">
        <v>0.1</v>
      </c>
      <c r="E7" s="17">
        <f t="shared" si="0"/>
        <v>56</v>
      </c>
      <c r="F7" s="7">
        <f t="shared" si="1"/>
        <v>504</v>
      </c>
      <c r="G7" s="7">
        <f t="shared" si="2"/>
        <v>3024</v>
      </c>
    </row>
    <row r="8" spans="1:7" x14ac:dyDescent="0.2">
      <c r="A8" s="19" t="s">
        <v>8</v>
      </c>
      <c r="B8" s="22">
        <v>825</v>
      </c>
      <c r="C8" s="21">
        <v>7</v>
      </c>
      <c r="D8" s="23">
        <v>0.05</v>
      </c>
      <c r="E8" s="17">
        <f t="shared" si="0"/>
        <v>41.25</v>
      </c>
      <c r="F8" s="7">
        <f t="shared" si="1"/>
        <v>783.75</v>
      </c>
      <c r="G8" s="7">
        <f t="shared" si="2"/>
        <v>5486.25</v>
      </c>
    </row>
    <row r="9" spans="1:7" x14ac:dyDescent="0.2">
      <c r="A9" s="19" t="s">
        <v>9</v>
      </c>
      <c r="B9" s="22">
        <v>1200</v>
      </c>
      <c r="C9" s="21">
        <v>10</v>
      </c>
      <c r="D9" s="23">
        <v>0</v>
      </c>
      <c r="E9" s="17">
        <f t="shared" si="0"/>
        <v>0</v>
      </c>
      <c r="F9" s="7">
        <f t="shared" si="1"/>
        <v>1200</v>
      </c>
      <c r="G9" s="7">
        <f t="shared" si="2"/>
        <v>12000</v>
      </c>
    </row>
    <row r="10" spans="1:7" x14ac:dyDescent="0.2">
      <c r="A10" s="19" t="s">
        <v>10</v>
      </c>
      <c r="B10" s="22">
        <v>850</v>
      </c>
      <c r="C10" s="21">
        <v>6</v>
      </c>
      <c r="D10" s="23">
        <v>0.1</v>
      </c>
      <c r="E10" s="17">
        <f t="shared" si="0"/>
        <v>85</v>
      </c>
      <c r="F10" s="7">
        <f t="shared" si="1"/>
        <v>765</v>
      </c>
      <c r="G10" s="7">
        <f t="shared" si="2"/>
        <v>4590</v>
      </c>
    </row>
    <row r="11" spans="1:7" x14ac:dyDescent="0.2">
      <c r="A11" s="19" t="s">
        <v>11</v>
      </c>
      <c r="B11" s="22">
        <v>3600</v>
      </c>
      <c r="C11" s="21">
        <v>5</v>
      </c>
      <c r="D11" s="23">
        <v>0.15</v>
      </c>
      <c r="E11" s="17">
        <f t="shared" si="0"/>
        <v>540</v>
      </c>
      <c r="F11" s="7">
        <f t="shared" si="1"/>
        <v>3060</v>
      </c>
      <c r="G11" s="7">
        <f t="shared" si="2"/>
        <v>15300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9CCFF"/>
  </sheetPr>
  <dimension ref="A1:G14"/>
  <sheetViews>
    <sheetView zoomScale="130" zoomScaleNormal="130" workbookViewId="0">
      <selection activeCell="G8" sqref="G8"/>
    </sheetView>
  </sheetViews>
  <sheetFormatPr defaultRowHeight="14.25" x14ac:dyDescent="0.2"/>
  <cols>
    <col min="1" max="1" width="32.125" bestFit="1" customWidth="1"/>
    <col min="2" max="2" width="11" customWidth="1"/>
    <col min="3" max="3" width="8.75" customWidth="1"/>
    <col min="4" max="4" width="11.75" customWidth="1"/>
    <col min="5" max="5" width="14.625" customWidth="1"/>
    <col min="6" max="6" width="15.25" customWidth="1"/>
    <col min="7" max="7" width="15.125" customWidth="1"/>
  </cols>
  <sheetData>
    <row r="1" spans="1:7" ht="45" x14ac:dyDescent="0.2">
      <c r="A1" s="18" t="s">
        <v>0</v>
      </c>
      <c r="B1" s="18" t="s">
        <v>1</v>
      </c>
      <c r="C1" s="18" t="s">
        <v>16</v>
      </c>
      <c r="D1" s="16" t="s">
        <v>17</v>
      </c>
      <c r="E1" s="15" t="s">
        <v>20</v>
      </c>
      <c r="F1" s="15" t="s">
        <v>15</v>
      </c>
      <c r="G1" s="15" t="s">
        <v>21</v>
      </c>
    </row>
    <row r="2" spans="1:7" x14ac:dyDescent="0.2">
      <c r="A2" s="19" t="s">
        <v>2</v>
      </c>
      <c r="B2" s="20">
        <v>12000</v>
      </c>
      <c r="C2" s="21">
        <v>3</v>
      </c>
      <c r="D2" s="17">
        <f>B2*C2</f>
        <v>36000</v>
      </c>
      <c r="E2" s="6">
        <f>D2*$B$13</f>
        <v>4320</v>
      </c>
      <c r="F2" s="6">
        <f>D2-E2</f>
        <v>31680</v>
      </c>
      <c r="G2" s="6">
        <f>F2/$B$14</f>
        <v>581.81818181818176</v>
      </c>
    </row>
    <row r="3" spans="1:7" x14ac:dyDescent="0.2">
      <c r="A3" s="19" t="s">
        <v>3</v>
      </c>
      <c r="B3" s="22">
        <v>9600</v>
      </c>
      <c r="C3" s="21">
        <v>7</v>
      </c>
      <c r="D3" s="17">
        <f t="shared" ref="D3:D11" si="0">B3*C3</f>
        <v>67200</v>
      </c>
      <c r="E3" s="6">
        <f t="shared" ref="E3:E11" si="1">D3*$B$13</f>
        <v>8064</v>
      </c>
      <c r="F3" s="6">
        <f t="shared" ref="F3:F11" si="2">D3-E3</f>
        <v>59136</v>
      </c>
      <c r="G3" s="6">
        <f t="shared" ref="G3:G11" si="3">F3/$B$14</f>
        <v>1086.060606060606</v>
      </c>
    </row>
    <row r="4" spans="1:7" x14ac:dyDescent="0.2">
      <c r="A4" s="19" t="s">
        <v>4</v>
      </c>
      <c r="B4" s="22">
        <v>15900</v>
      </c>
      <c r="C4" s="21">
        <v>4</v>
      </c>
      <c r="D4" s="17">
        <f t="shared" si="0"/>
        <v>63600</v>
      </c>
      <c r="E4" s="6">
        <f t="shared" si="1"/>
        <v>7632</v>
      </c>
      <c r="F4" s="6">
        <f t="shared" si="2"/>
        <v>55968</v>
      </c>
      <c r="G4" s="6">
        <f t="shared" si="3"/>
        <v>1027.8787878787878</v>
      </c>
    </row>
    <row r="5" spans="1:7" x14ac:dyDescent="0.2">
      <c r="A5" s="19" t="s">
        <v>5</v>
      </c>
      <c r="B5" s="22">
        <v>2500</v>
      </c>
      <c r="C5" s="21">
        <v>5</v>
      </c>
      <c r="D5" s="17">
        <f t="shared" si="0"/>
        <v>12500</v>
      </c>
      <c r="E5" s="6">
        <f t="shared" si="1"/>
        <v>1500</v>
      </c>
      <c r="F5" s="6">
        <f t="shared" si="2"/>
        <v>11000</v>
      </c>
      <c r="G5" s="6">
        <f t="shared" si="3"/>
        <v>202.02020202020202</v>
      </c>
    </row>
    <row r="6" spans="1:7" x14ac:dyDescent="0.2">
      <c r="A6" s="19" t="s">
        <v>6</v>
      </c>
      <c r="B6" s="22">
        <v>3210</v>
      </c>
      <c r="C6" s="21">
        <v>1</v>
      </c>
      <c r="D6" s="17">
        <f t="shared" si="0"/>
        <v>3210</v>
      </c>
      <c r="E6" s="6">
        <f t="shared" si="1"/>
        <v>385.2</v>
      </c>
      <c r="F6" s="6">
        <f t="shared" si="2"/>
        <v>2824.8</v>
      </c>
      <c r="G6" s="6">
        <f t="shared" si="3"/>
        <v>51.878787878787882</v>
      </c>
    </row>
    <row r="7" spans="1:7" x14ac:dyDescent="0.2">
      <c r="A7" s="19" t="s">
        <v>7</v>
      </c>
      <c r="B7" s="22">
        <v>560</v>
      </c>
      <c r="C7" s="21">
        <v>6</v>
      </c>
      <c r="D7" s="17">
        <f t="shared" si="0"/>
        <v>3360</v>
      </c>
      <c r="E7" s="6">
        <f t="shared" si="1"/>
        <v>403.2</v>
      </c>
      <c r="F7" s="6">
        <f t="shared" si="2"/>
        <v>2956.8</v>
      </c>
      <c r="G7" s="6">
        <f t="shared" si="3"/>
        <v>54.303030303030305</v>
      </c>
    </row>
    <row r="8" spans="1:7" x14ac:dyDescent="0.2">
      <c r="A8" s="19" t="s">
        <v>8</v>
      </c>
      <c r="B8" s="22">
        <v>825</v>
      </c>
      <c r="C8" s="21">
        <v>7</v>
      </c>
      <c r="D8" s="17">
        <f t="shared" si="0"/>
        <v>5775</v>
      </c>
      <c r="E8" s="6">
        <f t="shared" si="1"/>
        <v>693</v>
      </c>
      <c r="F8" s="6">
        <f t="shared" si="2"/>
        <v>5082</v>
      </c>
      <c r="G8" s="6">
        <f t="shared" si="3"/>
        <v>93.333333333333329</v>
      </c>
    </row>
    <row r="9" spans="1:7" x14ac:dyDescent="0.2">
      <c r="A9" s="19" t="s">
        <v>9</v>
      </c>
      <c r="B9" s="22">
        <v>1200</v>
      </c>
      <c r="C9" s="21">
        <v>10</v>
      </c>
      <c r="D9" s="17">
        <f t="shared" si="0"/>
        <v>12000</v>
      </c>
      <c r="E9" s="6">
        <f t="shared" si="1"/>
        <v>1440</v>
      </c>
      <c r="F9" s="6">
        <f t="shared" si="2"/>
        <v>10560</v>
      </c>
      <c r="G9" s="6">
        <f t="shared" si="3"/>
        <v>193.93939393939394</v>
      </c>
    </row>
    <row r="10" spans="1:7" x14ac:dyDescent="0.2">
      <c r="A10" s="19" t="s">
        <v>10</v>
      </c>
      <c r="B10" s="22">
        <v>850</v>
      </c>
      <c r="C10" s="21">
        <v>6</v>
      </c>
      <c r="D10" s="17">
        <f t="shared" si="0"/>
        <v>5100</v>
      </c>
      <c r="E10" s="6">
        <f t="shared" si="1"/>
        <v>612</v>
      </c>
      <c r="F10" s="6">
        <f t="shared" si="2"/>
        <v>4488</v>
      </c>
      <c r="G10" s="6">
        <f t="shared" si="3"/>
        <v>82.424242424242422</v>
      </c>
    </row>
    <row r="11" spans="1:7" x14ac:dyDescent="0.2">
      <c r="A11" s="19" t="s">
        <v>11</v>
      </c>
      <c r="B11" s="22">
        <v>3600</v>
      </c>
      <c r="C11" s="21">
        <v>5</v>
      </c>
      <c r="D11" s="17">
        <f t="shared" si="0"/>
        <v>18000</v>
      </c>
      <c r="E11" s="6">
        <f t="shared" si="1"/>
        <v>2160</v>
      </c>
      <c r="F11" s="6">
        <f t="shared" si="2"/>
        <v>15840</v>
      </c>
      <c r="G11" s="6">
        <f t="shared" si="3"/>
        <v>290.90909090909088</v>
      </c>
    </row>
    <row r="13" spans="1:7" ht="15" x14ac:dyDescent="0.25">
      <c r="A13" s="1" t="s">
        <v>18</v>
      </c>
      <c r="B13" s="24">
        <v>0.12</v>
      </c>
    </row>
    <row r="14" spans="1:7" ht="15" x14ac:dyDescent="0.25">
      <c r="A14" s="1" t="s">
        <v>19</v>
      </c>
      <c r="B14" s="3">
        <v>54.45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9CCFF"/>
  </sheetPr>
  <dimension ref="A1:F10"/>
  <sheetViews>
    <sheetView zoomScale="150" zoomScaleNormal="150" workbookViewId="0">
      <selection activeCell="F10" sqref="F10"/>
    </sheetView>
  </sheetViews>
  <sheetFormatPr defaultRowHeight="14.25" x14ac:dyDescent="0.2"/>
  <cols>
    <col min="1" max="1" width="15.25" customWidth="1"/>
    <col min="2" max="2" width="11" customWidth="1"/>
    <col min="3" max="3" width="8.75" customWidth="1"/>
    <col min="4" max="6" width="12.875" customWidth="1"/>
  </cols>
  <sheetData>
    <row r="1" spans="1:6" ht="30" x14ac:dyDescent="0.2">
      <c r="A1" s="18" t="s">
        <v>22</v>
      </c>
      <c r="B1" s="18" t="s">
        <v>35</v>
      </c>
      <c r="C1" s="18" t="s">
        <v>16</v>
      </c>
      <c r="D1" s="16" t="s">
        <v>32</v>
      </c>
      <c r="E1" s="16" t="s">
        <v>33</v>
      </c>
      <c r="F1" s="16" t="s">
        <v>34</v>
      </c>
    </row>
    <row r="2" spans="1:6" x14ac:dyDescent="0.2">
      <c r="A2" s="19" t="s">
        <v>23</v>
      </c>
      <c r="B2" s="20">
        <v>592</v>
      </c>
      <c r="C2" s="21">
        <v>3</v>
      </c>
      <c r="D2" s="17">
        <f>B2*C2</f>
        <v>1776</v>
      </c>
      <c r="E2" s="6">
        <f>D2*Курсы!$B$2</f>
        <v>96703.200000000012</v>
      </c>
      <c r="F2" s="6">
        <f>E2/Курсы!$B$3</f>
        <v>1587.6407814808738</v>
      </c>
    </row>
    <row r="3" spans="1:6" x14ac:dyDescent="0.2">
      <c r="A3" s="19" t="s">
        <v>24</v>
      </c>
      <c r="B3" s="22">
        <v>157</v>
      </c>
      <c r="C3" s="21">
        <v>6</v>
      </c>
      <c r="D3" s="17">
        <f t="shared" ref="D3:D10" si="0">B3*C3</f>
        <v>942</v>
      </c>
      <c r="E3" s="6">
        <f>D3*Курсы!$B$2</f>
        <v>51291.9</v>
      </c>
      <c r="F3" s="6">
        <f>E3/Курсы!$B$3</f>
        <v>842.09325233951745</v>
      </c>
    </row>
    <row r="4" spans="1:6" x14ac:dyDescent="0.2">
      <c r="A4" s="19" t="s">
        <v>25</v>
      </c>
      <c r="B4" s="22">
        <v>29</v>
      </c>
      <c r="C4" s="21">
        <v>7</v>
      </c>
      <c r="D4" s="17">
        <f t="shared" si="0"/>
        <v>203</v>
      </c>
      <c r="E4" s="6">
        <f>D4*Курсы!$B$2</f>
        <v>11053.35</v>
      </c>
      <c r="F4" s="6">
        <f>E4/Курсы!$B$3</f>
        <v>181.47020193728454</v>
      </c>
    </row>
    <row r="5" spans="1:6" x14ac:dyDescent="0.2">
      <c r="A5" s="19" t="s">
        <v>26</v>
      </c>
      <c r="B5" s="22">
        <v>11</v>
      </c>
      <c r="C5" s="21">
        <v>7</v>
      </c>
      <c r="D5" s="17">
        <f t="shared" si="0"/>
        <v>77</v>
      </c>
      <c r="E5" s="6">
        <f>D5*Курсы!$B$2</f>
        <v>4192.6500000000005</v>
      </c>
      <c r="F5" s="6">
        <f>E5/Курсы!$B$3</f>
        <v>68.833524872763107</v>
      </c>
    </row>
    <row r="6" spans="1:6" x14ac:dyDescent="0.2">
      <c r="A6" s="19" t="s">
        <v>27</v>
      </c>
      <c r="B6" s="22">
        <v>479</v>
      </c>
      <c r="C6" s="21">
        <v>4</v>
      </c>
      <c r="D6" s="17">
        <f t="shared" si="0"/>
        <v>1916</v>
      </c>
      <c r="E6" s="6">
        <f>D6*Курсы!$B$2</f>
        <v>104326.20000000001</v>
      </c>
      <c r="F6" s="6">
        <f>E6/Курсы!$B$3</f>
        <v>1712.7926448858975</v>
      </c>
    </row>
    <row r="7" spans="1:6" x14ac:dyDescent="0.2">
      <c r="A7" s="19" t="s">
        <v>28</v>
      </c>
      <c r="B7" s="22">
        <v>27</v>
      </c>
      <c r="C7" s="21">
        <v>5</v>
      </c>
      <c r="D7" s="17">
        <f t="shared" si="0"/>
        <v>135</v>
      </c>
      <c r="E7" s="6">
        <f>D7*Курсы!$B$2</f>
        <v>7350.75</v>
      </c>
      <c r="F7" s="6">
        <f>E7/Курсы!$B$3</f>
        <v>120.68215399770153</v>
      </c>
    </row>
    <row r="8" spans="1:6" x14ac:dyDescent="0.2">
      <c r="A8" s="19" t="s">
        <v>29</v>
      </c>
      <c r="B8" s="22">
        <v>500</v>
      </c>
      <c r="C8" s="21">
        <v>4</v>
      </c>
      <c r="D8" s="17">
        <f t="shared" si="0"/>
        <v>2000</v>
      </c>
      <c r="E8" s="6">
        <f>D8*Курсы!$B$2</f>
        <v>108900</v>
      </c>
      <c r="F8" s="6">
        <f>E8/Курсы!$B$3</f>
        <v>1787.8837629289117</v>
      </c>
    </row>
    <row r="9" spans="1:6" x14ac:dyDescent="0.2">
      <c r="A9" s="19" t="s">
        <v>30</v>
      </c>
      <c r="B9" s="22">
        <v>59</v>
      </c>
      <c r="C9" s="21">
        <v>1</v>
      </c>
      <c r="D9" s="17">
        <f t="shared" si="0"/>
        <v>59</v>
      </c>
      <c r="E9" s="6">
        <f>D9*Курсы!$B$2</f>
        <v>3212.55</v>
      </c>
      <c r="F9" s="6">
        <f>E9/Курсы!$B$3</f>
        <v>52.742571006402898</v>
      </c>
    </row>
    <row r="10" spans="1:6" x14ac:dyDescent="0.2">
      <c r="A10" s="19" t="s">
        <v>31</v>
      </c>
      <c r="B10" s="22">
        <v>10</v>
      </c>
      <c r="C10" s="21">
        <v>6</v>
      </c>
      <c r="D10" s="17">
        <f t="shared" si="0"/>
        <v>60</v>
      </c>
      <c r="E10" s="6">
        <f>D10*Курсы!$B$2</f>
        <v>3267</v>
      </c>
      <c r="F10" s="6">
        <f>E10/Курсы!$B$3</f>
        <v>53.636512887867347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3"/>
  <sheetViews>
    <sheetView zoomScale="130" zoomScaleNormal="130" workbookViewId="0"/>
  </sheetViews>
  <sheetFormatPr defaultRowHeight="14.25" x14ac:dyDescent="0.2"/>
  <cols>
    <col min="1" max="1" width="14.625" customWidth="1"/>
  </cols>
  <sheetData>
    <row r="2" spans="1:2" ht="15" x14ac:dyDescent="0.25">
      <c r="A2" s="3" t="s">
        <v>36</v>
      </c>
      <c r="B2" s="2">
        <v>54.45</v>
      </c>
    </row>
    <row r="3" spans="1:2" ht="15" x14ac:dyDescent="0.25">
      <c r="A3" s="3" t="s">
        <v>37</v>
      </c>
      <c r="B3" s="2">
        <v>60.91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3"/>
  <sheetViews>
    <sheetView tabSelected="1" zoomScale="130" zoomScaleNormal="130" workbookViewId="0">
      <selection activeCell="C6" sqref="C6"/>
    </sheetView>
  </sheetViews>
  <sheetFormatPr defaultRowHeight="14.25" x14ac:dyDescent="0.2"/>
  <cols>
    <col min="1" max="1" width="17.75" customWidth="1"/>
    <col min="2" max="2" width="15.25" customWidth="1"/>
    <col min="3" max="4" width="13.125" bestFit="1" customWidth="1"/>
    <col min="5" max="5" width="12" bestFit="1" customWidth="1"/>
    <col min="6" max="6" width="13.125" bestFit="1" customWidth="1"/>
  </cols>
  <sheetData>
    <row r="1" spans="1:6" ht="15" x14ac:dyDescent="0.2">
      <c r="A1" s="28" t="s">
        <v>54</v>
      </c>
      <c r="B1" s="29">
        <v>50000000</v>
      </c>
    </row>
    <row r="3" spans="1:6" ht="15" customHeight="1" x14ac:dyDescent="0.2">
      <c r="A3" s="31" t="s">
        <v>52</v>
      </c>
      <c r="B3" s="31" t="s">
        <v>55</v>
      </c>
      <c r="C3" s="32" t="s">
        <v>51</v>
      </c>
      <c r="D3" s="33"/>
      <c r="E3" s="33"/>
      <c r="F3" s="33"/>
    </row>
    <row r="4" spans="1:6" ht="15" x14ac:dyDescent="0.2">
      <c r="A4" s="31"/>
      <c r="B4" s="31"/>
      <c r="C4" s="10" t="s">
        <v>38</v>
      </c>
      <c r="D4" s="8" t="s">
        <v>39</v>
      </c>
      <c r="E4" s="8" t="s">
        <v>40</v>
      </c>
      <c r="F4" s="8" t="s">
        <v>41</v>
      </c>
    </row>
    <row r="5" spans="1:6" ht="15" x14ac:dyDescent="0.2">
      <c r="A5" s="31"/>
      <c r="B5" s="31"/>
      <c r="C5" s="11">
        <v>0.2</v>
      </c>
      <c r="D5" s="9">
        <v>0.25</v>
      </c>
      <c r="E5" s="9">
        <v>0.15</v>
      </c>
      <c r="F5" s="9">
        <v>0.4</v>
      </c>
    </row>
    <row r="6" spans="1:6" x14ac:dyDescent="0.2">
      <c r="A6" s="13" t="s">
        <v>42</v>
      </c>
      <c r="B6" s="25">
        <v>0.12</v>
      </c>
      <c r="C6" s="12">
        <f>$B$1*$B6*C$5</f>
        <v>1200000</v>
      </c>
      <c r="D6" s="12">
        <f t="shared" ref="D6:F6" si="0">$B$1*$B6*D$5</f>
        <v>1500000</v>
      </c>
      <c r="E6" s="12">
        <f t="shared" si="0"/>
        <v>900000</v>
      </c>
      <c r="F6" s="12">
        <f t="shared" si="0"/>
        <v>2400000</v>
      </c>
    </row>
    <row r="7" spans="1:6" x14ac:dyDescent="0.2">
      <c r="A7" s="13" t="s">
        <v>43</v>
      </c>
      <c r="B7" s="25">
        <v>0.09</v>
      </c>
      <c r="C7" s="12">
        <f t="shared" ref="C7:F14" si="1">$B$1*$B7*C$5</f>
        <v>900000</v>
      </c>
      <c r="D7" s="12">
        <f t="shared" si="1"/>
        <v>1125000</v>
      </c>
      <c r="E7" s="12">
        <f t="shared" si="1"/>
        <v>675000</v>
      </c>
      <c r="F7" s="12">
        <f t="shared" si="1"/>
        <v>1800000</v>
      </c>
    </row>
    <row r="8" spans="1:6" x14ac:dyDescent="0.2">
      <c r="A8" s="13" t="s">
        <v>44</v>
      </c>
      <c r="B8" s="25">
        <v>0.35</v>
      </c>
      <c r="C8" s="12">
        <f t="shared" si="1"/>
        <v>3500000</v>
      </c>
      <c r="D8" s="12">
        <f t="shared" si="1"/>
        <v>4375000</v>
      </c>
      <c r="E8" s="12">
        <f t="shared" si="1"/>
        <v>2625000</v>
      </c>
      <c r="F8" s="12">
        <f t="shared" si="1"/>
        <v>7000000</v>
      </c>
    </row>
    <row r="9" spans="1:6" x14ac:dyDescent="0.2">
      <c r="A9" s="13" t="s">
        <v>45</v>
      </c>
      <c r="B9" s="25">
        <v>0.12</v>
      </c>
      <c r="C9" s="12">
        <f t="shared" si="1"/>
        <v>1200000</v>
      </c>
      <c r="D9" s="12">
        <f t="shared" si="1"/>
        <v>1500000</v>
      </c>
      <c r="E9" s="12">
        <f t="shared" si="1"/>
        <v>900000</v>
      </c>
      <c r="F9" s="12">
        <f t="shared" si="1"/>
        <v>2400000</v>
      </c>
    </row>
    <row r="10" spans="1:6" x14ac:dyDescent="0.2">
      <c r="A10" s="13" t="s">
        <v>46</v>
      </c>
      <c r="B10" s="25">
        <v>0.05</v>
      </c>
      <c r="C10" s="12">
        <f t="shared" si="1"/>
        <v>500000</v>
      </c>
      <c r="D10" s="12">
        <f t="shared" si="1"/>
        <v>625000</v>
      </c>
      <c r="E10" s="12">
        <f t="shared" si="1"/>
        <v>375000</v>
      </c>
      <c r="F10" s="12">
        <f t="shared" si="1"/>
        <v>1000000</v>
      </c>
    </row>
    <row r="11" spans="1:6" x14ac:dyDescent="0.2">
      <c r="A11" s="13" t="s">
        <v>47</v>
      </c>
      <c r="B11" s="25">
        <v>0.13</v>
      </c>
      <c r="C11" s="12">
        <f t="shared" si="1"/>
        <v>1300000</v>
      </c>
      <c r="D11" s="12">
        <f t="shared" si="1"/>
        <v>1625000</v>
      </c>
      <c r="E11" s="12">
        <f t="shared" si="1"/>
        <v>975000</v>
      </c>
      <c r="F11" s="12">
        <f t="shared" si="1"/>
        <v>2600000</v>
      </c>
    </row>
    <row r="12" spans="1:6" x14ac:dyDescent="0.2">
      <c r="A12" s="13" t="s">
        <v>48</v>
      </c>
      <c r="B12" s="25">
        <v>0.05</v>
      </c>
      <c r="C12" s="12">
        <f t="shared" si="1"/>
        <v>500000</v>
      </c>
      <c r="D12" s="12">
        <f t="shared" si="1"/>
        <v>625000</v>
      </c>
      <c r="E12" s="12">
        <f t="shared" si="1"/>
        <v>375000</v>
      </c>
      <c r="F12" s="12">
        <f t="shared" si="1"/>
        <v>1000000</v>
      </c>
    </row>
    <row r="13" spans="1:6" x14ac:dyDescent="0.2">
      <c r="A13" s="13" t="s">
        <v>49</v>
      </c>
      <c r="B13" s="25">
        <v>0.06</v>
      </c>
      <c r="C13" s="12">
        <f t="shared" si="1"/>
        <v>600000</v>
      </c>
      <c r="D13" s="12">
        <f t="shared" si="1"/>
        <v>750000</v>
      </c>
      <c r="E13" s="12">
        <f t="shared" si="1"/>
        <v>450000</v>
      </c>
      <c r="F13" s="12">
        <f t="shared" si="1"/>
        <v>1200000</v>
      </c>
    </row>
    <row r="14" spans="1:6" x14ac:dyDescent="0.2">
      <c r="A14" s="13" t="s">
        <v>50</v>
      </c>
      <c r="B14" s="25">
        <v>0.03</v>
      </c>
      <c r="C14" s="12">
        <f t="shared" si="1"/>
        <v>300000</v>
      </c>
      <c r="D14" s="12">
        <f t="shared" si="1"/>
        <v>375000</v>
      </c>
      <c r="E14" s="12">
        <f t="shared" si="1"/>
        <v>225000</v>
      </c>
      <c r="F14" s="12">
        <f t="shared" si="1"/>
        <v>600000</v>
      </c>
    </row>
    <row r="15" spans="1:6" ht="15" x14ac:dyDescent="0.2">
      <c r="A15" s="14" t="s">
        <v>53</v>
      </c>
      <c r="B15" s="26">
        <f>SUM(B6:B14)</f>
        <v>1</v>
      </c>
      <c r="C15" s="27">
        <f>SUM(C5:C14)</f>
        <v>10000000.199999999</v>
      </c>
      <c r="D15" s="27">
        <f>SUM(D5:D14)</f>
        <v>12500000.25</v>
      </c>
      <c r="E15" s="27">
        <f>SUM(E5:E14)</f>
        <v>7500000.1500000004</v>
      </c>
      <c r="F15" s="27">
        <f>SUM(F5:F14)</f>
        <v>20000000.399999999</v>
      </c>
    </row>
    <row r="16" spans="1:6" x14ac:dyDescent="0.2">
      <c r="A16" s="4"/>
      <c r="B16" s="4"/>
      <c r="C16" s="4"/>
      <c r="D16" s="4"/>
      <c r="E16" s="4"/>
      <c r="F16" s="4"/>
    </row>
    <row r="17" spans="1:6" ht="15" x14ac:dyDescent="0.25">
      <c r="A17" s="4"/>
      <c r="B17" s="30" t="s">
        <v>56</v>
      </c>
      <c r="C17" s="5">
        <v>10000000.199999999</v>
      </c>
      <c r="D17" s="5">
        <v>12500000.25</v>
      </c>
      <c r="E17" s="5">
        <v>7500000.1500000004</v>
      </c>
      <c r="F17" s="5">
        <v>20000000.399999999</v>
      </c>
    </row>
    <row r="18" spans="1:6" x14ac:dyDescent="0.2">
      <c r="A18" s="4"/>
      <c r="B18" s="4"/>
      <c r="C18" s="4"/>
      <c r="D18" s="4"/>
      <c r="E18" s="4"/>
      <c r="F18" s="4"/>
    </row>
    <row r="19" spans="1:6" x14ac:dyDescent="0.2">
      <c r="A19" s="4"/>
      <c r="B19" s="4"/>
      <c r="C19" s="4"/>
      <c r="D19" s="4"/>
      <c r="E19" s="4"/>
      <c r="F19" s="4"/>
    </row>
    <row r="20" spans="1:6" x14ac:dyDescent="0.2">
      <c r="A20" s="4"/>
      <c r="B20" s="4"/>
      <c r="C20" s="4"/>
      <c r="D20" s="4"/>
      <c r="E20" s="4"/>
      <c r="F20" s="4"/>
    </row>
    <row r="21" spans="1:6" x14ac:dyDescent="0.2">
      <c r="A21" s="4"/>
      <c r="B21" s="4"/>
      <c r="C21" s="4"/>
      <c r="D21" s="4"/>
      <c r="E21" s="4"/>
      <c r="F21" s="4"/>
    </row>
    <row r="22" spans="1:6" x14ac:dyDescent="0.2">
      <c r="A22" s="4"/>
      <c r="B22" s="4"/>
      <c r="C22" s="4"/>
      <c r="D22" s="4"/>
      <c r="E22" s="4"/>
      <c r="F22" s="4"/>
    </row>
    <row r="23" spans="1:6" x14ac:dyDescent="0.2">
      <c r="A23" s="4"/>
      <c r="B23" s="4"/>
      <c r="C23" s="4"/>
      <c r="D23" s="4"/>
      <c r="E23" s="4"/>
      <c r="F23" s="4"/>
    </row>
  </sheetData>
  <mergeCells count="3">
    <mergeCell ref="A3:A5"/>
    <mergeCell ref="B3:B5"/>
    <mergeCell ref="C3:F3"/>
  </mergeCells>
  <conditionalFormatting sqref="C6:F15">
    <cfRule type="cellIs" dxfId="0" priority="1" operator="equal">
      <formula>""""""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1-1</vt:lpstr>
      <vt:lpstr>1-2</vt:lpstr>
      <vt:lpstr>1-3</vt:lpstr>
      <vt:lpstr>Курсы</vt:lpstr>
      <vt:lpstr>Задание</vt:lpstr>
    </vt:vector>
  </TitlesOfParts>
  <Company>Knauf Service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YakushevD</dc:creator>
  <cp:lastModifiedBy>nsm</cp:lastModifiedBy>
  <dcterms:created xsi:type="dcterms:W3CDTF">2015-06-20T02:30:18Z</dcterms:created>
  <dcterms:modified xsi:type="dcterms:W3CDTF">2023-11-19T18:22:33Z</dcterms:modified>
</cp:coreProperties>
</file>