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c\sakura\dropbox\_発表\240729-0801_神奈川工科大学\授業\補足資料\"/>
    </mc:Choice>
  </mc:AlternateContent>
  <xr:revisionPtr revIDLastSave="0" documentId="13_ncr:1_{C225F1D5-C44A-418E-B9FB-896C35EEAF17}" xr6:coauthVersionLast="47" xr6:coauthVersionMax="47" xr10:uidLastSave="{00000000-0000-0000-0000-000000000000}"/>
  <bookViews>
    <workbookView xWindow="13155" yWindow="1590" windowWidth="21450" windowHeight="15255" xr2:uid="{00000000-000D-0000-FFFF-FFFF00000000}"/>
  </bookViews>
  <sheets>
    <sheet name="例題１）グラフの描画" sheetId="2" r:id="rId1"/>
    <sheet name="１）描画例" sheetId="1" r:id="rId2"/>
    <sheet name="例題２）ヒストグラム" sheetId="3" r:id="rId3"/>
    <sheet name="２）描画例" sheetId="4" r:id="rId4"/>
    <sheet name="例題３）分散" sheetId="5" r:id="rId5"/>
    <sheet name="３）計算例" sheetId="7" r:id="rId6"/>
  </sheets>
  <definedNames>
    <definedName name="_xlchart.v1.0" hidden="1">'１）描画例'!$B$71:$B$74</definedName>
    <definedName name="_xlchart.v1.1" hidden="1">'１）描画例'!$C$71:$C$74</definedName>
    <definedName name="_xlchart.v1.2" hidden="1">'１）描画例'!$B$72:$B$75</definedName>
    <definedName name="_xlchart.v1.3" hidden="1">'１）描画例'!$C$72:$C$75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7" l="1"/>
  <c r="G17" i="7"/>
  <c r="G20" i="7"/>
  <c r="G15" i="7"/>
  <c r="G11" i="7"/>
  <c r="G9" i="7"/>
  <c r="G8" i="7"/>
  <c r="G8" i="4" a="1"/>
  <c r="G8" i="4" s="1"/>
  <c r="E9" i="4"/>
  <c r="E8" i="4"/>
  <c r="G10" i="7" l="1"/>
  <c r="C39" i="7" s="1"/>
  <c r="D39" i="7" s="1"/>
  <c r="C21" i="7"/>
  <c r="D21" i="7" s="1"/>
  <c r="C9" i="7"/>
  <c r="D9" i="7" s="1"/>
  <c r="C20" i="7"/>
  <c r="D20" i="7" s="1"/>
  <c r="C26" i="7"/>
  <c r="D26" i="7" s="1"/>
  <c r="C33" i="7"/>
  <c r="D33" i="7" s="1"/>
  <c r="C18" i="7"/>
  <c r="D18" i="7" s="1"/>
  <c r="C38" i="7"/>
  <c r="D38" i="7" s="1"/>
  <c r="C30" i="7"/>
  <c r="D30" i="7" s="1"/>
  <c r="C11" i="7"/>
  <c r="D11" i="7" s="1"/>
  <c r="C27" i="7"/>
  <c r="D27" i="7" s="1"/>
  <c r="C34" i="7"/>
  <c r="D34" i="7" s="1"/>
  <c r="C24" i="7"/>
  <c r="D24" i="7" s="1"/>
  <c r="C12" i="7"/>
  <c r="D12" i="7" s="1"/>
  <c r="C25" i="7"/>
  <c r="D25" i="7" s="1"/>
  <c r="C35" i="7"/>
  <c r="D35" i="7" s="1"/>
  <c r="C8" i="7"/>
  <c r="D8" i="7" s="1"/>
  <c r="C19" i="7"/>
  <c r="D19" i="7" s="1"/>
  <c r="C13" i="7"/>
  <c r="D13" i="7" s="1"/>
  <c r="G14" i="4"/>
  <c r="G13" i="4"/>
  <c r="G12" i="4"/>
  <c r="G11" i="4"/>
  <c r="G10" i="4"/>
  <c r="G9" i="4"/>
  <c r="C14" i="7" l="1"/>
  <c r="D14" i="7" s="1"/>
  <c r="C16" i="7"/>
  <c r="D16" i="7" s="1"/>
  <c r="C15" i="7"/>
  <c r="D15" i="7" s="1"/>
  <c r="C28" i="7"/>
  <c r="D28" i="7" s="1"/>
  <c r="C17" i="7"/>
  <c r="D17" i="7" s="1"/>
  <c r="C36" i="7"/>
  <c r="D36" i="7" s="1"/>
  <c r="C32" i="7"/>
  <c r="D32" i="7" s="1"/>
  <c r="C10" i="7"/>
  <c r="D10" i="7" s="1"/>
  <c r="C29" i="7"/>
  <c r="D29" i="7" s="1"/>
  <c r="C23" i="7"/>
  <c r="D23" i="7" s="1"/>
  <c r="C37" i="7"/>
  <c r="D37" i="7" s="1"/>
  <c r="C31" i="7"/>
  <c r="D31" i="7" s="1"/>
  <c r="C22" i="7"/>
  <c r="D22" i="7" s="1"/>
  <c r="G13" i="7"/>
  <c r="G14" i="7" l="1"/>
  <c r="G19" i="7" s="1"/>
  <c r="G16" i="7"/>
  <c r="G21" i="7" s="1"/>
</calcChain>
</file>

<file path=xl/sharedStrings.xml><?xml version="1.0" encoding="utf-8"?>
<sst xmlns="http://schemas.openxmlformats.org/spreadsheetml/2006/main" count="159" uniqueCount="97">
  <si>
    <t>円グラフ</t>
    <rPh sb="0" eb="1">
      <t>エン</t>
    </rPh>
    <phoneticPr fontId="1"/>
  </si>
  <si>
    <t>棒グラフ</t>
    <rPh sb="0" eb="1">
      <t>ボウ</t>
    </rPh>
    <phoneticPr fontId="1"/>
  </si>
  <si>
    <t>りんご</t>
    <phoneticPr fontId="1"/>
  </si>
  <si>
    <t>さくらんぼ</t>
    <phoneticPr fontId="1"/>
  </si>
  <si>
    <t>いちご</t>
    <phoneticPr fontId="1"/>
  </si>
  <si>
    <t>ぶどう</t>
    <phoneticPr fontId="1"/>
  </si>
  <si>
    <t>かき</t>
    <phoneticPr fontId="1"/>
  </si>
  <si>
    <t>なし</t>
    <phoneticPr fontId="1"/>
  </si>
  <si>
    <t>メロン</t>
    <phoneticPr fontId="1"/>
  </si>
  <si>
    <t>パイナップル</t>
    <phoneticPr fontId="1"/>
  </si>
  <si>
    <t>もも</t>
    <phoneticPr fontId="1"/>
  </si>
  <si>
    <t>スイカ</t>
    <phoneticPr fontId="1"/>
  </si>
  <si>
    <t>折れ線グラフ</t>
    <rPh sb="0" eb="1">
      <t>オ</t>
    </rPh>
    <rPh sb="2" eb="3">
      <t>セン</t>
    </rPh>
    <phoneticPr fontId="1"/>
  </si>
  <si>
    <t>1日目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</si>
  <si>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</si>
  <si>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疲労度</t>
    <rPh sb="0" eb="2">
      <t>ヒロウ</t>
    </rPh>
    <rPh sb="2" eb="3">
      <t>ド</t>
    </rPh>
    <phoneticPr fontId="1"/>
  </si>
  <si>
    <t>ストレス</t>
    <phoneticPr fontId="1"/>
  </si>
  <si>
    <t>人気</t>
    <rPh sb="0" eb="2">
      <t>ニンキ</t>
    </rPh>
    <phoneticPr fontId="1"/>
  </si>
  <si>
    <t>売上</t>
    <rPh sb="0" eb="2">
      <t>ウリアゲ</t>
    </rPh>
    <phoneticPr fontId="1"/>
  </si>
  <si>
    <t>肥料測定値</t>
    <rPh sb="0" eb="2">
      <t>ヒリョウ</t>
    </rPh>
    <rPh sb="2" eb="5">
      <t>ソクテイチ</t>
    </rPh>
    <phoneticPr fontId="1"/>
  </si>
  <si>
    <t>収穫量</t>
    <rPh sb="0" eb="2">
      <t>シュウカク</t>
    </rPh>
    <rPh sb="2" eb="3">
      <t>リョウ</t>
    </rPh>
    <phoneticPr fontId="1"/>
  </si>
  <si>
    <t>描画例</t>
    <rPh sb="0" eb="2">
      <t>ビョウガ</t>
    </rPh>
    <rPh sb="2" eb="3">
      <t>レイ</t>
    </rPh>
    <phoneticPr fontId="1"/>
  </si>
  <si>
    <t>解説</t>
    <rPh sb="0" eb="2">
      <t>カイセツ</t>
    </rPh>
    <phoneticPr fontId="1"/>
  </si>
  <si>
    <t>円グラフは、大きい順に並べて示すのが基本。</t>
    <rPh sb="0" eb="1">
      <t>エン</t>
    </rPh>
    <rPh sb="6" eb="7">
      <t>オオ</t>
    </rPh>
    <rPh sb="9" eb="10">
      <t>ジュン</t>
    </rPh>
    <rPh sb="11" eb="12">
      <t>ナラ</t>
    </rPh>
    <rPh sb="14" eb="15">
      <t>シメ</t>
    </rPh>
    <rPh sb="18" eb="20">
      <t>キホン</t>
    </rPh>
    <phoneticPr fontId="1"/>
  </si>
  <si>
    <t>大きい順に、円の真上から時計回りに配置されるようにする。</t>
    <rPh sb="0" eb="1">
      <t>オオ</t>
    </rPh>
    <rPh sb="3" eb="4">
      <t>ジュン</t>
    </rPh>
    <rPh sb="6" eb="7">
      <t>エン</t>
    </rPh>
    <rPh sb="8" eb="10">
      <t>マウエ</t>
    </rPh>
    <rPh sb="12" eb="15">
      <t>トケイマワ</t>
    </rPh>
    <rPh sb="17" eb="19">
      <t>ハイチ</t>
    </rPh>
    <phoneticPr fontId="1"/>
  </si>
  <si>
    <t>複数の円グラフで、割合の変化を示す場合は、</t>
    <rPh sb="0" eb="2">
      <t>フクスウ</t>
    </rPh>
    <rPh sb="3" eb="4">
      <t>エン</t>
    </rPh>
    <rPh sb="9" eb="11">
      <t>ワリアイ</t>
    </rPh>
    <rPh sb="12" eb="14">
      <t>ヘンカ</t>
    </rPh>
    <rPh sb="15" eb="16">
      <t>シメ</t>
    </rPh>
    <rPh sb="17" eb="19">
      <t>バアイ</t>
    </rPh>
    <phoneticPr fontId="1"/>
  </si>
  <si>
    <t>各要素の順が同じになるように描く場合もある。</t>
    <rPh sb="0" eb="3">
      <t>カクヨウソ</t>
    </rPh>
    <rPh sb="4" eb="5">
      <t>ジュン</t>
    </rPh>
    <rPh sb="6" eb="7">
      <t>オナ</t>
    </rPh>
    <rPh sb="14" eb="15">
      <t>エガ</t>
    </rPh>
    <rPh sb="16" eb="18">
      <t>バアイ</t>
    </rPh>
    <phoneticPr fontId="1"/>
  </si>
  <si>
    <t>主張したいことが理解しやすいようにアレンジしてよい。</t>
    <rPh sb="0" eb="2">
      <t>シュチョウ</t>
    </rPh>
    <rPh sb="8" eb="10">
      <t>リカイ</t>
    </rPh>
    <phoneticPr fontId="1"/>
  </si>
  <si>
    <t>互いに独立した要素の大きさの違いを示すときに用いる。</t>
    <rPh sb="0" eb="1">
      <t>タガ</t>
    </rPh>
    <rPh sb="3" eb="5">
      <t>ドクリツ</t>
    </rPh>
    <rPh sb="7" eb="9">
      <t>ヨウソ</t>
    </rPh>
    <rPh sb="10" eb="11">
      <t>オオ</t>
    </rPh>
    <rPh sb="14" eb="15">
      <t>チガ</t>
    </rPh>
    <rPh sb="17" eb="18">
      <t>シメ</t>
    </rPh>
    <rPh sb="22" eb="23">
      <t>モチ</t>
    </rPh>
    <phoneticPr fontId="1"/>
  </si>
  <si>
    <t>時系列変化など、関連する数値の変化を示す場合は、</t>
    <rPh sb="0" eb="3">
      <t>ジケイレツ</t>
    </rPh>
    <rPh sb="3" eb="5">
      <t>ヘンカ</t>
    </rPh>
    <rPh sb="8" eb="10">
      <t>カンレン</t>
    </rPh>
    <rPh sb="12" eb="14">
      <t>スウチ</t>
    </rPh>
    <rPh sb="15" eb="17">
      <t>ヘンカ</t>
    </rPh>
    <rPh sb="18" eb="19">
      <t>シメ</t>
    </rPh>
    <rPh sb="20" eb="22">
      <t>バアイ</t>
    </rPh>
    <phoneticPr fontId="1"/>
  </si>
  <si>
    <t>折れ線グラフを用いる</t>
    <rPh sb="0" eb="1">
      <t>オ</t>
    </rPh>
    <rPh sb="2" eb="3">
      <t>セン</t>
    </rPh>
    <rPh sb="7" eb="8">
      <t>モチ</t>
    </rPh>
    <phoneticPr fontId="1"/>
  </si>
  <si>
    <t>時系列データなど、一つの因子の変化を示す場合は、</t>
    <rPh sb="0" eb="3">
      <t>ジケイレツ</t>
    </rPh>
    <rPh sb="9" eb="10">
      <t>ヒト</t>
    </rPh>
    <rPh sb="12" eb="14">
      <t>インシ</t>
    </rPh>
    <rPh sb="15" eb="17">
      <t>ヘンカ</t>
    </rPh>
    <rPh sb="18" eb="19">
      <t>シメ</t>
    </rPh>
    <rPh sb="20" eb="22">
      <t>バアイ</t>
    </rPh>
    <phoneticPr fontId="1"/>
  </si>
  <si>
    <t>棒グラフではなく折れ線グラフを用いる</t>
    <rPh sb="0" eb="1">
      <t>ボウ</t>
    </rPh>
    <rPh sb="8" eb="9">
      <t>オ</t>
    </rPh>
    <rPh sb="10" eb="11">
      <t>セン</t>
    </rPh>
    <rPh sb="15" eb="16">
      <t>モチ</t>
    </rPh>
    <phoneticPr fontId="1"/>
  </si>
  <si>
    <t>5日目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</si>
  <si>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</si>
  <si>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横軸を、正しい数値のスケールで示す場合は、次の例のように散布図を用いる。</t>
    <rPh sb="0" eb="2">
      <t>ヨコジク</t>
    </rPh>
    <rPh sb="4" eb="5">
      <t>タダ</t>
    </rPh>
    <rPh sb="7" eb="9">
      <t>スウチ</t>
    </rPh>
    <rPh sb="15" eb="16">
      <t>シメ</t>
    </rPh>
    <rPh sb="17" eb="19">
      <t>バアイ</t>
    </rPh>
    <rPh sb="21" eb="22">
      <t>ツギ</t>
    </rPh>
    <rPh sb="23" eb="24">
      <t>レイ</t>
    </rPh>
    <rPh sb="28" eb="30">
      <t>サンプ</t>
    </rPh>
    <rPh sb="30" eb="31">
      <t>ズ</t>
    </rPh>
    <rPh sb="32" eb="33">
      <t>モチ</t>
    </rPh>
    <phoneticPr fontId="1"/>
  </si>
  <si>
    <t>数値の推移を、縦軸、横軸ともに数値として示したもの</t>
    <rPh sb="0" eb="2">
      <t>スウチ</t>
    </rPh>
    <rPh sb="3" eb="5">
      <t>スイイ</t>
    </rPh>
    <rPh sb="7" eb="9">
      <t>タテジク</t>
    </rPh>
    <rPh sb="10" eb="12">
      <t>ヨコジク</t>
    </rPh>
    <rPh sb="15" eb="17">
      <t>スウチ</t>
    </rPh>
    <rPh sb="20" eb="21">
      <t>シメ</t>
    </rPh>
    <phoneticPr fontId="1"/>
  </si>
  <si>
    <t>横軸を数値ではなく、単なるラベルで表しても差し支えない場合は、</t>
    <rPh sb="0" eb="2">
      <t>ヨコジク</t>
    </rPh>
    <rPh sb="3" eb="5">
      <t>スウチ</t>
    </rPh>
    <rPh sb="10" eb="11">
      <t>タン</t>
    </rPh>
    <rPh sb="17" eb="18">
      <t>アラワ</t>
    </rPh>
    <rPh sb="21" eb="22">
      <t>サ</t>
    </rPh>
    <rPh sb="23" eb="24">
      <t>ツカ</t>
    </rPh>
    <rPh sb="27" eb="29">
      <t>バアイ</t>
    </rPh>
    <phoneticPr fontId="1"/>
  </si>
  <si>
    <t>折れ線グラフで描いてもよい。</t>
    <rPh sb="0" eb="1">
      <t>オ</t>
    </rPh>
    <rPh sb="2" eb="3">
      <t>セン</t>
    </rPh>
    <rPh sb="7" eb="8">
      <t>エガ</t>
    </rPh>
    <phoneticPr fontId="1"/>
  </si>
  <si>
    <t>数値変化のイメージがだいぶ異なることに注目</t>
    <rPh sb="0" eb="2">
      <t>スウチ</t>
    </rPh>
    <rPh sb="2" eb="4">
      <t>ヘンカ</t>
    </rPh>
    <rPh sb="13" eb="14">
      <t>コト</t>
    </rPh>
    <rPh sb="19" eb="21">
      <t>チュウモク</t>
    </rPh>
    <phoneticPr fontId="1"/>
  </si>
  <si>
    <t>散布図１</t>
    <rPh sb="0" eb="2">
      <t>サンプ</t>
    </rPh>
    <rPh sb="2" eb="3">
      <t>ズ</t>
    </rPh>
    <phoneticPr fontId="1"/>
  </si>
  <si>
    <t>散布図２</t>
    <rPh sb="0" eb="2">
      <t>サンプ</t>
    </rPh>
    <rPh sb="2" eb="3">
      <t>ズ</t>
    </rPh>
    <phoneticPr fontId="1"/>
  </si>
  <si>
    <t>2つの因子の対応関係を見る場合は、線で結ばない散布図を描く</t>
    <rPh sb="3" eb="5">
      <t>インシ</t>
    </rPh>
    <rPh sb="6" eb="8">
      <t>タイオウ</t>
    </rPh>
    <rPh sb="8" eb="10">
      <t>カンケイ</t>
    </rPh>
    <rPh sb="11" eb="12">
      <t>ミ</t>
    </rPh>
    <rPh sb="13" eb="15">
      <t>バアイ</t>
    </rPh>
    <rPh sb="17" eb="18">
      <t>セン</t>
    </rPh>
    <rPh sb="19" eb="20">
      <t>ムス</t>
    </rPh>
    <rPh sb="23" eb="25">
      <t>サンプ</t>
    </rPh>
    <rPh sb="25" eb="26">
      <t>ズ</t>
    </rPh>
    <rPh sb="27" eb="28">
      <t>エガ</t>
    </rPh>
    <phoneticPr fontId="1"/>
  </si>
  <si>
    <t>作図してよい</t>
    <rPh sb="0" eb="2">
      <t>サクズ</t>
    </rPh>
    <phoneticPr fontId="1"/>
  </si>
  <si>
    <t>※日数を、実際の数値として</t>
    <rPh sb="1" eb="3">
      <t>ニッスウ</t>
    </rPh>
    <rPh sb="5" eb="7">
      <t>ジッサイ</t>
    </rPh>
    <rPh sb="8" eb="10">
      <t>スウチ</t>
    </rPh>
    <phoneticPr fontId="1"/>
  </si>
  <si>
    <t>作図する</t>
    <rPh sb="0" eb="2">
      <t>サクズ</t>
    </rPh>
    <phoneticPr fontId="1"/>
  </si>
  <si>
    <t>※日数を、単なるラベルとして</t>
    <rPh sb="1" eb="3">
      <t>ニッスウ</t>
    </rPh>
    <rPh sb="5" eb="6">
      <t>タン</t>
    </rPh>
    <phoneticPr fontId="1"/>
  </si>
  <si>
    <t>身長データ (cm)</t>
    <rPh sb="0" eb="2">
      <t>シンチョウ</t>
    </rPh>
    <phoneticPr fontId="1"/>
  </si>
  <si>
    <t>以下の32人分身長データから、区間5cmでヒストグラムを描いてみましょう。</t>
    <rPh sb="0" eb="2">
      <t>イカ</t>
    </rPh>
    <rPh sb="5" eb="7">
      <t>ニンブン</t>
    </rPh>
    <rPh sb="7" eb="9">
      <t>シンチョウ</t>
    </rPh>
    <rPh sb="15" eb="17">
      <t>クカン</t>
    </rPh>
    <rPh sb="28" eb="29">
      <t>エガ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</si>
  <si>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</si>
  <si>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</si>
  <si>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区間</t>
    <rPh sb="0" eb="2">
      <t>クカン</t>
    </rPh>
    <phoneticPr fontId="1"/>
  </si>
  <si>
    <t>150以下</t>
    <rPh sb="3" eb="5">
      <t>イカ</t>
    </rPh>
    <phoneticPr fontId="1"/>
  </si>
  <si>
    <t>150～155</t>
    <phoneticPr fontId="1"/>
  </si>
  <si>
    <t>155～160</t>
    <phoneticPr fontId="1"/>
  </si>
  <si>
    <t>160～165</t>
    <phoneticPr fontId="1"/>
  </si>
  <si>
    <t>165～170</t>
    <phoneticPr fontId="1"/>
  </si>
  <si>
    <t>170～175</t>
    <phoneticPr fontId="1"/>
  </si>
  <si>
    <t>175～180</t>
    <phoneticPr fontId="1"/>
  </si>
  <si>
    <t>描画例</t>
    <rPh sb="0" eb="2">
      <t>ビョウガ</t>
    </rPh>
    <rPh sb="2" eb="3">
      <t>レイ</t>
    </rPh>
    <phoneticPr fontId="1"/>
  </si>
  <si>
    <t>解説</t>
    <rPh sb="0" eb="2">
      <t>カイセツ</t>
    </rPh>
    <phoneticPr fontId="1"/>
  </si>
  <si>
    <t>区間を設定するために、データの最小値と最大値を得ます。</t>
    <rPh sb="0" eb="2">
      <t>クカン</t>
    </rPh>
    <rPh sb="3" eb="5">
      <t>セッテイ</t>
    </rPh>
    <rPh sb="15" eb="18">
      <t>サイショウチ</t>
    </rPh>
    <rPh sb="19" eb="22">
      <t>サイダイチ</t>
    </rPh>
    <rPh sb="23" eb="24">
      <t>エ</t>
    </rPh>
    <phoneticPr fontId="1"/>
  </si>
  <si>
    <t>最大値と最小値を含むように、5センチ刻みの区間を設けます。</t>
    <rPh sb="0" eb="3">
      <t>サイダイチ</t>
    </rPh>
    <rPh sb="4" eb="7">
      <t>サイショウチ</t>
    </rPh>
    <rPh sb="8" eb="9">
      <t>フク</t>
    </rPh>
    <rPh sb="18" eb="19">
      <t>キザ</t>
    </rPh>
    <rPh sb="21" eb="23">
      <t>クカン</t>
    </rPh>
    <rPh sb="24" eb="25">
      <t>モウ</t>
    </rPh>
    <phoneticPr fontId="1"/>
  </si>
  <si>
    <t>frequency関数を使って頻度を集計します。</t>
    <rPh sb="9" eb="11">
      <t>カンスウ</t>
    </rPh>
    <rPh sb="12" eb="13">
      <t>ツカ</t>
    </rPh>
    <rPh sb="15" eb="17">
      <t>ヒンド</t>
    </rPh>
    <rPh sb="18" eb="20">
      <t>シュウケイ</t>
    </rPh>
    <phoneticPr fontId="1"/>
  </si>
  <si>
    <t>棒グラフの描画用に、ラベルを作り、頻度データもコピーします。</t>
    <rPh sb="0" eb="1">
      <t>ボウ</t>
    </rPh>
    <rPh sb="5" eb="7">
      <t>ビョウガ</t>
    </rPh>
    <rPh sb="7" eb="8">
      <t>ヨウ</t>
    </rPh>
    <rPh sb="14" eb="15">
      <t>ツク</t>
    </rPh>
    <rPh sb="17" eb="19">
      <t>ヒンド</t>
    </rPh>
    <phoneticPr fontId="1"/>
  </si>
  <si>
    <t>棒グラフ描画機能を使って描画します。</t>
    <rPh sb="0" eb="1">
      <t>ボウ</t>
    </rPh>
    <rPh sb="4" eb="6">
      <t>ビョウガ</t>
    </rPh>
    <rPh sb="6" eb="8">
      <t>キノウ</t>
    </rPh>
    <rPh sb="9" eb="10">
      <t>ツカ</t>
    </rPh>
    <rPh sb="12" eb="14">
      <t>ビョウガ</t>
    </rPh>
    <phoneticPr fontId="1"/>
  </si>
  <si>
    <t>パレート図</t>
    <rPh sb="4" eb="5">
      <t>ズ</t>
    </rPh>
    <phoneticPr fontId="1"/>
  </si>
  <si>
    <t>統計が難しいと感じる理由</t>
    <rPh sb="0" eb="2">
      <t>トウケイ</t>
    </rPh>
    <rPh sb="3" eb="4">
      <t>ムズカ</t>
    </rPh>
    <rPh sb="7" eb="8">
      <t>カン</t>
    </rPh>
    <rPh sb="10" eb="12">
      <t>リユウ</t>
    </rPh>
    <phoneticPr fontId="1"/>
  </si>
  <si>
    <t>専門用語が多い</t>
    <rPh sb="0" eb="2">
      <t>センモン</t>
    </rPh>
    <rPh sb="2" eb="4">
      <t>ヨウゴ</t>
    </rPh>
    <rPh sb="5" eb="6">
      <t>オオ</t>
    </rPh>
    <phoneticPr fontId="1"/>
  </si>
  <si>
    <t>苦手意識がある</t>
    <rPh sb="0" eb="2">
      <t>ニガテ</t>
    </rPh>
    <rPh sb="2" eb="4">
      <t>イシキ</t>
    </rPh>
    <phoneticPr fontId="1"/>
  </si>
  <si>
    <t>概念をイメージしづらい</t>
    <rPh sb="0" eb="2">
      <t>ガイネン</t>
    </rPh>
    <phoneticPr fontId="1"/>
  </si>
  <si>
    <t>数式が難しい</t>
    <rPh sb="0" eb="2">
      <t>スウシキ</t>
    </rPh>
    <rPh sb="3" eb="4">
      <t>ムズカ</t>
    </rPh>
    <phoneticPr fontId="1"/>
  </si>
  <si>
    <t>グラフは、「統計グラフの挿入」→「ヒストグラム」→「パレート図」</t>
    <rPh sb="6" eb="8">
      <t>トウケイ</t>
    </rPh>
    <rPh sb="12" eb="14">
      <t>ソウニュウ</t>
    </rPh>
    <rPh sb="30" eb="31">
      <t>ズ</t>
    </rPh>
    <phoneticPr fontId="1"/>
  </si>
  <si>
    <t>で描画できます。</t>
    <rPh sb="1" eb="3">
      <t>ビョウガ</t>
    </rPh>
    <phoneticPr fontId="1"/>
  </si>
  <si>
    <t>パレート図は、ある問題に対する主要因を知り、対策に活用する目的で使用されます。</t>
    <rPh sb="4" eb="5">
      <t>ズ</t>
    </rPh>
    <rPh sb="9" eb="11">
      <t>モンダイ</t>
    </rPh>
    <rPh sb="12" eb="13">
      <t>タイ</t>
    </rPh>
    <rPh sb="15" eb="18">
      <t>シュヨウイン</t>
    </rPh>
    <rPh sb="19" eb="20">
      <t>シ</t>
    </rPh>
    <rPh sb="22" eb="24">
      <t>タイサク</t>
    </rPh>
    <rPh sb="25" eb="27">
      <t>カツヨウ</t>
    </rPh>
    <rPh sb="29" eb="31">
      <t>モクテキ</t>
    </rPh>
    <rPh sb="32" eb="34">
      <t>シヨウ</t>
    </rPh>
    <phoneticPr fontId="1"/>
  </si>
  <si>
    <t>数値が大きい順に並べておく必要はありません。</t>
    <rPh sb="0" eb="2">
      <t>スウチ</t>
    </rPh>
    <rPh sb="3" eb="4">
      <t>オオ</t>
    </rPh>
    <rPh sb="6" eb="7">
      <t>ジュン</t>
    </rPh>
    <rPh sb="8" eb="9">
      <t>ナラ</t>
    </rPh>
    <rPh sb="13" eb="15">
      <t>ヒツヨウ</t>
    </rPh>
    <phoneticPr fontId="1"/>
  </si>
  <si>
    <t>デモのデータを使って、以下6つのグラフを描画してみましょう。</t>
    <rPh sb="7" eb="8">
      <t>ツカ</t>
    </rPh>
    <rPh sb="11" eb="13">
      <t>イカ</t>
    </rPh>
    <rPh sb="20" eb="22">
      <t>ビョウガ</t>
    </rPh>
    <phoneticPr fontId="1"/>
  </si>
  <si>
    <t>詳しい解説はPDF資料に。</t>
    <rPh sb="0" eb="1">
      <t>クワ</t>
    </rPh>
    <rPh sb="3" eb="5">
      <t>カイセツ</t>
    </rPh>
    <rPh sb="9" eb="11">
      <t>シリョウ</t>
    </rPh>
    <phoneticPr fontId="1"/>
  </si>
  <si>
    <t>以下の32人分身長データから、分散や標準偏差を計算してみましょう。</t>
    <rPh sb="0" eb="2">
      <t>イカ</t>
    </rPh>
    <rPh sb="5" eb="7">
      <t>ニンブン</t>
    </rPh>
    <rPh sb="7" eb="9">
      <t>シンチョウ</t>
    </rPh>
    <rPh sb="15" eb="17">
      <t>ブンサン</t>
    </rPh>
    <rPh sb="18" eb="20">
      <t>ヒョウジュン</t>
    </rPh>
    <rPh sb="20" eb="22">
      <t>ヘンサ</t>
    </rPh>
    <rPh sb="23" eb="25">
      <t>ケイサン</t>
    </rPh>
    <phoneticPr fontId="1"/>
  </si>
  <si>
    <t>合計</t>
    <rPh sb="0" eb="2">
      <t>ゴウケイ</t>
    </rPh>
    <phoneticPr fontId="1"/>
  </si>
  <si>
    <t>個数</t>
    <rPh sb="0" eb="2">
      <t>コスウ</t>
    </rPh>
    <phoneticPr fontId="1"/>
  </si>
  <si>
    <t>平均値（手計算）</t>
    <rPh sb="0" eb="3">
      <t>ヘイキンチ</t>
    </rPh>
    <rPh sb="4" eb="5">
      <t>テ</t>
    </rPh>
    <rPh sb="5" eb="7">
      <t>ケイサン</t>
    </rPh>
    <phoneticPr fontId="1"/>
  </si>
  <si>
    <t>平均値（関数）</t>
    <rPh sb="0" eb="3">
      <t>ヘイキンチ</t>
    </rPh>
    <rPh sb="4" eb="6">
      <t>カンスウ</t>
    </rPh>
    <phoneticPr fontId="1"/>
  </si>
  <si>
    <t>平均値からの差</t>
    <rPh sb="0" eb="3">
      <t>ヘイキンチ</t>
    </rPh>
    <rPh sb="6" eb="7">
      <t>サ</t>
    </rPh>
    <phoneticPr fontId="1"/>
  </si>
  <si>
    <t>←の二乗</t>
    <rPh sb="2" eb="4">
      <t>ジジョウ</t>
    </rPh>
    <phoneticPr fontId="1"/>
  </si>
  <si>
    <t>二乗和</t>
    <rPh sb="0" eb="2">
      <t>ジジョウ</t>
    </rPh>
    <rPh sb="2" eb="3">
      <t>ワ</t>
    </rPh>
    <phoneticPr fontId="1"/>
  </si>
  <si>
    <t>分散（手計算）</t>
    <rPh sb="0" eb="2">
      <t>ブンサン</t>
    </rPh>
    <rPh sb="3" eb="4">
      <t>テ</t>
    </rPh>
    <rPh sb="4" eb="6">
      <t>ケイサン</t>
    </rPh>
    <phoneticPr fontId="1"/>
  </si>
  <si>
    <t>分散（関数）</t>
    <rPh sb="0" eb="2">
      <t>ブンサン</t>
    </rPh>
    <rPh sb="3" eb="5">
      <t>カンスウ</t>
    </rPh>
    <phoneticPr fontId="1"/>
  </si>
  <si>
    <t>不偏標本分散（手計算）</t>
    <rPh sb="0" eb="2">
      <t>フヘン</t>
    </rPh>
    <rPh sb="2" eb="4">
      <t>ヒョウホン</t>
    </rPh>
    <rPh sb="4" eb="6">
      <t>ブンサン</t>
    </rPh>
    <rPh sb="7" eb="8">
      <t>テ</t>
    </rPh>
    <rPh sb="8" eb="10">
      <t>ケイサン</t>
    </rPh>
    <phoneticPr fontId="1"/>
  </si>
  <si>
    <t>不偏標本分散（関数）</t>
    <rPh sb="0" eb="2">
      <t>フヘン</t>
    </rPh>
    <rPh sb="2" eb="4">
      <t>ヒョウホン</t>
    </rPh>
    <rPh sb="4" eb="6">
      <t>ブンサン</t>
    </rPh>
    <rPh sb="7" eb="9">
      <t>カンスウ</t>
    </rPh>
    <phoneticPr fontId="1"/>
  </si>
  <si>
    <t>標準偏差（関数）</t>
    <rPh sb="0" eb="2">
      <t>ヒョウジュン</t>
    </rPh>
    <rPh sb="2" eb="4">
      <t>ヘンサ</t>
    </rPh>
    <rPh sb="5" eb="7">
      <t>カンスウ</t>
    </rPh>
    <phoneticPr fontId="1"/>
  </si>
  <si>
    <t>標準偏差（手計算）</t>
    <rPh sb="0" eb="2">
      <t>ヒョウジュン</t>
    </rPh>
    <rPh sb="2" eb="4">
      <t>ヘンサ</t>
    </rPh>
    <rPh sb="5" eb="6">
      <t>テ</t>
    </rPh>
    <rPh sb="6" eb="8">
      <t>ケイサン</t>
    </rPh>
    <phoneticPr fontId="1"/>
  </si>
  <si>
    <t>不偏標本標準偏差（手計算）</t>
    <rPh sb="0" eb="2">
      <t>フヘン</t>
    </rPh>
    <rPh sb="2" eb="4">
      <t>ヒョウホン</t>
    </rPh>
    <rPh sb="4" eb="6">
      <t>ヒョウジュン</t>
    </rPh>
    <rPh sb="6" eb="8">
      <t>ヘンサ</t>
    </rPh>
    <rPh sb="9" eb="10">
      <t>テ</t>
    </rPh>
    <rPh sb="10" eb="12">
      <t>ケイサン</t>
    </rPh>
    <phoneticPr fontId="1"/>
  </si>
  <si>
    <t>不偏標本標準偏差（関数）</t>
    <rPh sb="0" eb="2">
      <t>フヘン</t>
    </rPh>
    <rPh sb="2" eb="4">
      <t>ヒョウホン</t>
    </rPh>
    <rPh sb="4" eb="6">
      <t>ヒョウジュン</t>
    </rPh>
    <rPh sb="6" eb="8">
      <t>ヘンサ</t>
    </rPh>
    <rPh sb="9" eb="11">
      <t>カンスウ</t>
    </rPh>
    <phoneticPr fontId="1"/>
  </si>
  <si>
    <t>←クリーム色のセルに必要な式を入れて計算してゆきます。</t>
    <rPh sb="5" eb="6">
      <t>イロ</t>
    </rPh>
    <rPh sb="10" eb="12">
      <t>ヒツヨウ</t>
    </rPh>
    <rPh sb="13" eb="14">
      <t>シキ</t>
    </rPh>
    <rPh sb="15" eb="16">
      <t>イ</t>
    </rPh>
    <rPh sb="18" eb="20">
      <t>ケイサン</t>
    </rPh>
    <phoneticPr fontId="1"/>
  </si>
  <si>
    <t>詳しい解説はPDF資料に。数値は資料と異なります。</t>
  </si>
  <si>
    <t>詳しい解説はPDF資料に。数値は資料と異なります。</t>
    <rPh sb="0" eb="1">
      <t>クワ</t>
    </rPh>
    <rPh sb="3" eb="5">
      <t>カイセツ</t>
    </rPh>
    <rPh sb="9" eb="11">
      <t>シリョウ</t>
    </rPh>
    <rPh sb="13" eb="15">
      <t>スウチ</t>
    </rPh>
    <rPh sb="16" eb="18">
      <t>シリョウ</t>
    </rPh>
    <rPh sb="19" eb="20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</si>
</sst>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'１）描画例'!$C$33</c:f>
              <c:strCache>
                <c:ptCount val="1"/>
                <c:pt idx="0">
                  <c:v>疲労度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'１）描画例'!$B$34:$B$37</c:f>
              <c:strCache>
                <c:ptCount val="4"/>
                <c:pt idx="0">
                  <c:v>1日目</c:v>
                </c:pt>
                <c:pt idx="1">
                  <c:v>3日目</c:v>
                </c:pt>
                <c:pt idx="2">
                  <c:v>5日目</c:v>
                </c:pt>
                <c:pt idx="3">
                  <c:v>10日目</c:v>
                </c:pt>
              </c:strCache>
            </c:strRef>
          </c:cat>
          <c:val>
            <c:numRef>
              <c:f>'１）描画例'!$C$34:$C$37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70</c:v>
                </c:pt>
                <c:pt idx="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C-475B-B4D9-BF1C6F228B68}"/>
            </c:ext>
          </c:extLst>
        </c:ser>
        <c:ser>
          <c:idx val="1"/>
          <c:order val="1"/>
          <c:tx>
            <c:strRef>
              <c:f>'１）描画例'!$D$33</c:f>
              <c:strCache>
                <c:ptCount val="1"/>
                <c:pt idx="0">
                  <c:v>ストレス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'１）描画例'!$B$34:$B$37</c:f>
              <c:strCache>
                <c:ptCount val="4"/>
                <c:pt idx="0">
                  <c:v>1日目</c:v>
                </c:pt>
                <c:pt idx="1">
                  <c:v>3日目</c:v>
                </c:pt>
                <c:pt idx="2">
                  <c:v>5日目</c:v>
                </c:pt>
                <c:pt idx="3">
                  <c:v>10日目</c:v>
                </c:pt>
              </c:strCache>
            </c:strRef>
          </c:cat>
          <c:val>
            <c:numRef>
              <c:f>'１）描画例'!$D$34:$D$37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210</c:v>
                </c:pt>
                <c:pt idx="3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C-475B-B4D9-BF1C6F228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57184"/>
        <c:axId val="63955384"/>
      </c:lineChart>
      <c:catAx>
        <c:axId val="639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55384"/>
        <c:crosses val="autoZero"/>
        <c:auto val="1"/>
        <c:lblAlgn val="ctr"/>
        <c:lblOffset val="100"/>
        <c:noMultiLvlLbl val="0"/>
      </c:catAx>
      <c:valAx>
        <c:axId val="6395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'１）描画例'!$C$8</c:f>
              <c:strCache>
                <c:ptCount val="1"/>
                <c:pt idx="0">
                  <c:v>人気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'１）描画例'!$B$9:$B$13</c:f>
              <c:strCache>
                <c:ptCount val="5"/>
                <c:pt idx="0">
                  <c:v>さくらんぼ</c:v>
                </c:pt>
                <c:pt idx="1">
                  <c:v>いちご</c:v>
                </c:pt>
                <c:pt idx="2">
                  <c:v>ぶどう</c:v>
                </c:pt>
                <c:pt idx="3">
                  <c:v>かき</c:v>
                </c:pt>
                <c:pt idx="4">
                  <c:v>りんご</c:v>
                </c:pt>
              </c:strCache>
            </c:strRef>
          </c:cat>
          <c:val>
            <c:numRef>
              <c:f>'１）描画例'!$C$9:$C$13</c:f>
              <c:numCache>
                <c:formatCode>General</c:formatCode>
                <c:ptCount val="5"/>
                <c:pt idx="0">
                  <c:v>86</c:v>
                </c:pt>
                <c:pt idx="1">
                  <c:v>44</c:v>
                </c:pt>
                <c:pt idx="2">
                  <c:v>27</c:v>
                </c:pt>
                <c:pt idx="3">
                  <c:v>12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4B-4E53-B52B-230341F3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'１）描画例'!$C$21</c:f>
              <c:strCache>
                <c:ptCount val="1"/>
                <c:pt idx="0">
                  <c:v>売上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'１）描画例'!$B$22:$B$26</c:f>
              <c:strCache>
                <c:ptCount val="5"/>
                <c:pt idx="0">
                  <c:v>なし</c:v>
                </c:pt>
                <c:pt idx="1">
                  <c:v>もも</c:v>
                </c:pt>
                <c:pt idx="2">
                  <c:v>メロン</c:v>
                </c:pt>
                <c:pt idx="3">
                  <c:v>パイナップル</c:v>
                </c:pt>
                <c:pt idx="4">
                  <c:v>スイカ</c:v>
                </c:pt>
              </c:strCache>
            </c:strRef>
          </c:cat>
          <c:val>
            <c:numRef>
              <c:f>'１）描画例'!$C$22:$C$26</c:f>
              <c:numCache>
                <c:formatCode>General</c:formatCode>
                <c:ptCount val="5"/>
                <c:pt idx="0">
                  <c:v>561</c:v>
                </c:pt>
                <c:pt idx="1">
                  <c:v>300</c:v>
                </c:pt>
                <c:pt idx="2">
                  <c:v>178</c:v>
                </c:pt>
                <c:pt idx="3">
                  <c:v>86</c:v>
                </c:pt>
                <c:pt idx="4">
                  <c:v>1145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E-42F3-86D4-BAEB7E0A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426416"/>
        <c:axId val="740426776"/>
      </c:barChart>
      <c:catAx>
        <c:axId val="7404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426776"/>
        <c:crosses val="autoZero"/>
        <c:auto val="1"/>
        <c:lblAlgn val="ctr"/>
        <c:lblOffset val="100"/>
        <c:noMultiLvlLbl val="0"/>
      </c:catAx>
      <c:valAx>
        <c:axId val="74042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42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'１）描画例'!$B$58:$B$66</c:f>
              <c:numCache>
                <c:formatCode>General</c:formatCode>
                <c:ptCount val="9"/>
                <c:pt idx="0">
                  <c:v>124</c:v>
                </c:pt>
                <c:pt idx="1">
                  <c:v>175</c:v>
                </c:pt>
                <c:pt idx="2">
                  <c:v>150</c:v>
                </c:pt>
                <c:pt idx="3">
                  <c:v>350</c:v>
                </c:pt>
                <c:pt idx="4">
                  <c:v>322</c:v>
                </c:pt>
                <c:pt idx="5">
                  <c:v>361</c:v>
                </c:pt>
                <c:pt idx="6">
                  <c:v>670</c:v>
                </c:pt>
                <c:pt idx="7">
                  <c:v>625</c:v>
                </c:pt>
                <c:pt idx="8">
                  <c:v>700</c:v>
                </c:pt>
              </c:numCache>
            </c:numRef>
          </c:xVal>
          <c:yVal>
            <c:numRef>
              <c:f>'１）描画例'!$C$58:$C$66</c:f>
              <c:numCache>
                <c:formatCode>0</c:formatCode>
                <c:ptCount val="9"/>
                <c:pt idx="0">
                  <c:v>374.34273059102804</c:v>
                </c:pt>
                <c:pt idx="1">
                  <c:v>496.53170968158082</c:v>
                </c:pt>
                <c:pt idx="2">
                  <c:v>402.19146736766652</c:v>
                </c:pt>
                <c:pt idx="3">
                  <c:v>860.98496613050395</c:v>
                </c:pt>
                <c:pt idx="4">
                  <c:v>946.06241420527363</c:v>
                </c:pt>
                <c:pt idx="5">
                  <c:v>1037.3621507028452</c:v>
                </c:pt>
                <c:pt idx="6">
                  <c:v>1734.0893849157051</c:v>
                </c:pt>
                <c:pt idx="7">
                  <c:v>1600.6285761852425</c:v>
                </c:pt>
                <c:pt idx="8">
                  <c:v>1688.4342806260477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6-4A84-BCF8-26F5929BF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602824"/>
        <c:axId val="958603184"/>
      </c:scatterChart>
      <c:valAx>
        <c:axId val="95860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8603184"/>
        <c:crosses val="autoZero"/>
        <c:crossBetween val="midCat"/>
      </c:valAx>
      <c:valAx>
        <c:axId val="9586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860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'１）描画例'!$C$45</c:f>
              <c:strCache>
                <c:ptCount val="1"/>
                <c:pt idx="0">
                  <c:v>疲労度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'１）描画例'!$B$46:$B$49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'１）描画例'!$C$46:$C$49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70</c:v>
                </c:pt>
                <c:pt idx="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B-4374-9E00-C0D60EC4DDDA}"/>
            </c:ext>
          </c:extLst>
        </c:ser>
        <c:ser>
          <c:idx val="1"/>
          <c:order val="1"/>
          <c:tx>
            <c:strRef>
              <c:f>'１）描画例'!$D$45</c:f>
              <c:strCache>
                <c:ptCount val="1"/>
                <c:pt idx="0">
                  <c:v>ストレス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'１）描画例'!$B$46:$B$49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</c:numCache>
            </c:numRef>
          </c:xVal>
          <c:yVal>
            <c:numRef>
              <c:f>'１）描画例'!$D$46:$D$49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210</c:v>
                </c:pt>
                <c:pt idx="3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B-4374-9E00-C0D60EC4D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136976"/>
        <c:axId val="740137696"/>
      </c:scatterChart>
      <c:valAx>
        <c:axId val="7401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137696"/>
        <c:crosses val="autoZero"/>
        <c:crossBetween val="midCat"/>
      </c:valAx>
      <c:valAx>
        <c:axId val="7401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13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'２）描画例'!$I$8:$I$14</c:f>
              <c:strCache>
                <c:ptCount val="7"/>
                <c:pt idx="0">
                  <c:v>150以下</c:v>
                </c:pt>
                <c:pt idx="1">
                  <c:v>150～155</c:v>
                </c:pt>
                <c:pt idx="2">
                  <c:v>155～160</c:v>
                </c:pt>
                <c:pt idx="3">
                  <c:v>160～165</c:v>
                </c:pt>
                <c:pt idx="4">
                  <c:v>165～170</c:v>
                </c:pt>
                <c:pt idx="5">
                  <c:v>170～175</c:v>
                </c:pt>
                <c:pt idx="6">
                  <c:v>175～180</c:v>
                </c:pt>
              </c:strCache>
            </c:strRef>
          </c:cat>
          <c:val>
            <c:numRef>
              <c:f>'２）描画例'!$J$8:$J$14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5-4330-B64C-0E5B81C70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117584"/>
        <c:axId val="745117944"/>
      </c:barChart>
      <c:catAx>
        <c:axId val="74511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5117944"/>
        <c:crosses val="autoZero"/>
        <c:auto val="1"/>
        <c:lblAlgn val="ctr"/>
        <c:lblOffset val="100"/>
        <c:noMultiLvlLbl val="0"/>
      </c:catAx>
      <c:valAx>
        <c:axId val="74511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511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E0B8423-27AB-4F04-9095-12634A0142A5}">
          <cx:dataId val="0"/>
          <cx:layoutPr>
            <cx:aggregation/>
          </cx:layoutPr>
          <cx:axisId val="1"/>
        </cx:series>
        <cx:series layoutId="paretoLine" ownerIdx="0" uniqueId="{D8ADA590-3E6F-47F4-88FF-469B363D7A6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31</xdr:row>
      <xdr:rowOff>42862</xdr:rowOff>
    </xdr:from>
    <xdr:to>
      <xdr:col>10</xdr:col>
      <xdr:colOff>519112</xdr:colOff>
      <xdr:row>42</xdr:row>
      <xdr:rowOff>166687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7AAC17A-8078-F7B7-4C9B-ED289C7D6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61912</xdr:colOff>
      <xdr:row>6</xdr:row>
      <xdr:rowOff>14287</xdr:rowOff>
    </xdr:from>
    <xdr:to>
      <xdr:col>10</xdr:col>
      <xdr:colOff>519112</xdr:colOff>
      <xdr:row>17</xdr:row>
      <xdr:rowOff>138112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B3E172C-FE56-E726-49F4-487E3C2DB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52387</xdr:colOff>
      <xdr:row>19</xdr:row>
      <xdr:rowOff>61912</xdr:rowOff>
    </xdr:from>
    <xdr:to>
      <xdr:col>10</xdr:col>
      <xdr:colOff>509587</xdr:colOff>
      <xdr:row>30</xdr:row>
      <xdr:rowOff>185737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B3DEF2F-8E84-DE4B-BA59-EC208DD2F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33337</xdr:colOff>
      <xdr:row>55</xdr:row>
      <xdr:rowOff>33337</xdr:rowOff>
    </xdr:from>
    <xdr:to>
      <xdr:col>10</xdr:col>
      <xdr:colOff>490537</xdr:colOff>
      <xdr:row>66</xdr:row>
      <xdr:rowOff>157162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E4C894DC-A56A-64D8-2B39-C3207B65F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80962</xdr:colOff>
      <xdr:row>43</xdr:row>
      <xdr:rowOff>52387</xdr:rowOff>
    </xdr:from>
    <xdr:to>
      <xdr:col>10</xdr:col>
      <xdr:colOff>538162</xdr:colOff>
      <xdr:row>54</xdr:row>
      <xdr:rowOff>176212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C595A214-94A1-58EA-F0DD-D218D321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61912</xdr:colOff>
      <xdr:row>67</xdr:row>
      <xdr:rowOff>42862</xdr:rowOff>
    </xdr:from>
    <xdr:to>
      <xdr:col>10</xdr:col>
      <xdr:colOff>519112</xdr:colOff>
      <xdr:row>78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946DECB4-AD4B-78A6-321E-66724D9C1A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3237" y="16235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309562</xdr:colOff>
      <xdr:row>14</xdr:row>
      <xdr:rowOff>147637</xdr:rowOff>
    </xdr:from>
    <xdr:to>
      <xdr:col>10</xdr:col>
      <xdr:colOff>80962</xdr:colOff>
      <xdr:row>26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677C77C-ABEB-B023-9AC4-C6E32C2F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14B9-228B-4B6D-968E-49BF1C05DADA}">
  <dimension ref="B2:D74"/>
  <sheetViews>
    <sheetView tabSelected="1" workbookViewId="0"/>
  </sheetViews>
  <sheetFormatPr defaultRowHeight="18.75"/>
  <cols>
    <col min="2" max="2" width="12.125" customWidth="1"/>
  </cols>
  <sheetData>
    <row r="2" spans="2:3">
      <c r="B2" t="s">
        <v>76</v>
      </c>
    </row>
    <row r="7" spans="2:3">
      <c r="B7" s="2" t="s">
        <v>0</v>
      </c>
    </row>
    <row r="8" spans="2:3">
      <c r="C8" t="s">
        <v>17</v>
      </c>
    </row>
    <row r="9" spans="2:3">
      <c r="B9" t="s">
        <v>3</v>
      </c>
      <c r="C9">
        <v>86</v>
      </c>
    </row>
    <row r="10" spans="2:3">
      <c r="B10" t="s">
        <v>4</v>
      </c>
      <c r="C10">
        <v>44</v>
      </c>
    </row>
    <row r="11" spans="2:3">
      <c r="B11" t="s">
        <v>5</v>
      </c>
      <c r="C11">
        <v>27</v>
      </c>
    </row>
    <row r="12" spans="2:3">
      <c r="B12" t="s">
        <v>6</v>
      </c>
      <c r="C12">
        <v>12</v>
      </c>
    </row>
    <row r="13" spans="2:3">
      <c r="B13" t="s">
        <v>2</v>
      </c>
      <c r="C13">
        <v>3</v>
      </c>
    </row>
    <row r="20" spans="2:3">
      <c r="B20" s="2" t="s">
        <v>1</v>
      </c>
    </row>
    <row r="21" spans="2:3">
      <c r="C21" t="s">
        <v>18</v>
      </c>
    </row>
    <row r="22" spans="2:3">
      <c r="B22" t="s">
        <v>7</v>
      </c>
      <c r="C22">
        <v>561</v>
      </c>
    </row>
    <row r="23" spans="2:3">
      <c r="B23" t="s">
        <v>10</v>
      </c>
      <c r="C23">
        <v>300</v>
      </c>
    </row>
    <row r="24" spans="2:3">
      <c r="B24" t="s">
        <v>8</v>
      </c>
      <c r="C24">
        <v>178</v>
      </c>
    </row>
    <row r="25" spans="2:3">
      <c r="B25" t="s">
        <v>9</v>
      </c>
      <c r="C25">
        <v>86</v>
      </c>
    </row>
    <row r="26" spans="2:3">
      <c r="B26" t="s">
        <v>11</v>
      </c>
      <c r="C26">
        <v>1145</v>
      </c>
    </row>
    <row r="32" spans="2:3">
      <c r="B32" s="2" t="s">
        <v>12</v>
      </c>
    </row>
    <row r="33" spans="2:4">
      <c r="C33" t="s">
        <v>15</v>
      </c>
      <c r="D33" t="s">
        <v>16</v>
      </c>
    </row>
    <row r="34" spans="2:4">
      <c r="B34" t="s">
        <v>13</v>
      </c>
      <c r="C34">
        <v>20</v>
      </c>
      <c r="D34">
        <v>10</v>
      </c>
    </row>
    <row r="35" spans="2:4">
      <c r="B35" t="s">
        <v>14</v>
      </c>
      <c r="C35">
        <v>30</v>
      </c>
      <c r="D35">
        <v>50</v>
      </c>
    </row>
    <row r="36" spans="2:4">
      <c r="B36" t="s">
        <v>33</v>
      </c>
      <c r="C36">
        <v>70</v>
      </c>
      <c r="D36">
        <v>210</v>
      </c>
    </row>
    <row r="37" spans="2:4">
      <c r="B37" t="s">
        <v>34</v>
      </c>
      <c r="C37">
        <v>120</v>
      </c>
      <c r="D37">
        <v>180</v>
      </c>
    </row>
    <row r="38" spans="2:4">
      <c r="B38" t="s">
        <v>46</v>
      </c>
    </row>
    <row r="39" spans="2:4">
      <c r="B39" t="s">
        <v>43</v>
      </c>
    </row>
    <row r="44" spans="2:4">
      <c r="B44" s="2" t="s">
        <v>40</v>
      </c>
    </row>
    <row r="45" spans="2:4">
      <c r="C45" t="s">
        <v>15</v>
      </c>
      <c r="D45" t="s">
        <v>16</v>
      </c>
    </row>
    <row r="46" spans="2:4">
      <c r="B46">
        <v>1</v>
      </c>
      <c r="C46">
        <v>20</v>
      </c>
      <c r="D46">
        <v>10</v>
      </c>
    </row>
    <row r="47" spans="2:4">
      <c r="B47">
        <v>3</v>
      </c>
      <c r="C47">
        <v>30</v>
      </c>
      <c r="D47">
        <v>50</v>
      </c>
    </row>
    <row r="48" spans="2:4">
      <c r="B48">
        <v>5</v>
      </c>
      <c r="C48">
        <v>70</v>
      </c>
      <c r="D48">
        <v>210</v>
      </c>
    </row>
    <row r="49" spans="2:4">
      <c r="B49">
        <v>10</v>
      </c>
      <c r="C49">
        <v>120</v>
      </c>
      <c r="D49">
        <v>180</v>
      </c>
    </row>
    <row r="50" spans="2:4">
      <c r="B50" t="s">
        <v>44</v>
      </c>
    </row>
    <row r="51" spans="2:4">
      <c r="B51" t="s">
        <v>45</v>
      </c>
    </row>
    <row r="56" spans="2:4">
      <c r="B56" s="2" t="s">
        <v>41</v>
      </c>
    </row>
    <row r="57" spans="2:4">
      <c r="B57" t="s">
        <v>19</v>
      </c>
      <c r="C57" t="s">
        <v>20</v>
      </c>
    </row>
    <row r="58" spans="2:4">
      <c r="B58">
        <v>124</v>
      </c>
      <c r="C58" s="1">
        <v>374.34273059102804</v>
      </c>
    </row>
    <row r="59" spans="2:4">
      <c r="B59">
        <v>175</v>
      </c>
      <c r="C59" s="1">
        <v>496.53170968158082</v>
      </c>
    </row>
    <row r="60" spans="2:4">
      <c r="B60">
        <v>150</v>
      </c>
      <c r="C60" s="1">
        <v>402.19146736766652</v>
      </c>
    </row>
    <row r="61" spans="2:4">
      <c r="B61">
        <v>350</v>
      </c>
      <c r="C61" s="1">
        <v>860.98496613050395</v>
      </c>
    </row>
    <row r="62" spans="2:4">
      <c r="B62">
        <v>322</v>
      </c>
      <c r="C62" s="1">
        <v>946.06241420527363</v>
      </c>
    </row>
    <row r="63" spans="2:4">
      <c r="B63">
        <v>361</v>
      </c>
      <c r="C63" s="1">
        <v>1037.3621507028452</v>
      </c>
    </row>
    <row r="64" spans="2:4">
      <c r="B64">
        <v>670</v>
      </c>
      <c r="C64" s="1">
        <v>1734.0893849157051</v>
      </c>
    </row>
    <row r="65" spans="2:3">
      <c r="B65">
        <v>625</v>
      </c>
      <c r="C65" s="1">
        <v>1600.6285761852425</v>
      </c>
    </row>
    <row r="66" spans="2:3">
      <c r="B66">
        <v>700</v>
      </c>
      <c r="C66" s="1">
        <v>1688.4342806260477</v>
      </c>
    </row>
    <row r="68" spans="2:3">
      <c r="B68" s="2" t="s">
        <v>66</v>
      </c>
    </row>
    <row r="70" spans="2:3">
      <c r="B70" t="s">
        <v>67</v>
      </c>
    </row>
    <row r="71" spans="2:3">
      <c r="B71" t="s">
        <v>68</v>
      </c>
      <c r="C71">
        <v>15</v>
      </c>
    </row>
    <row r="72" spans="2:3">
      <c r="B72" t="s">
        <v>71</v>
      </c>
      <c r="C72">
        <v>23</v>
      </c>
    </row>
    <row r="73" spans="2:3">
      <c r="B73" t="s">
        <v>70</v>
      </c>
      <c r="C73">
        <v>12</v>
      </c>
    </row>
    <row r="74" spans="2:3">
      <c r="B74" t="s">
        <v>69</v>
      </c>
      <c r="C74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4"/>
  <sheetViews>
    <sheetView workbookViewId="0">
      <selection activeCell="L5" sqref="L5"/>
    </sheetView>
  </sheetViews>
  <sheetFormatPr defaultRowHeight="18.75"/>
  <cols>
    <col min="2" max="2" width="12.125" customWidth="1"/>
  </cols>
  <sheetData>
    <row r="2" spans="2:12">
      <c r="B2" t="s">
        <v>76</v>
      </c>
    </row>
    <row r="5" spans="2:12">
      <c r="E5" s="3" t="s">
        <v>21</v>
      </c>
      <c r="L5" s="3" t="s">
        <v>22</v>
      </c>
    </row>
    <row r="7" spans="2:12">
      <c r="B7" s="2" t="s">
        <v>0</v>
      </c>
    </row>
    <row r="8" spans="2:12">
      <c r="C8" t="s">
        <v>17</v>
      </c>
      <c r="L8" t="s">
        <v>23</v>
      </c>
    </row>
    <row r="9" spans="2:12">
      <c r="B9" t="s">
        <v>3</v>
      </c>
      <c r="C9">
        <v>86</v>
      </c>
      <c r="L9" t="s">
        <v>24</v>
      </c>
    </row>
    <row r="10" spans="2:12">
      <c r="B10" t="s">
        <v>4</v>
      </c>
      <c r="C10">
        <v>44</v>
      </c>
      <c r="L10" t="s">
        <v>25</v>
      </c>
    </row>
    <row r="11" spans="2:12">
      <c r="B11" t="s">
        <v>5</v>
      </c>
      <c r="C11">
        <v>27</v>
      </c>
      <c r="L11" t="s">
        <v>26</v>
      </c>
    </row>
    <row r="12" spans="2:12">
      <c r="B12" t="s">
        <v>6</v>
      </c>
      <c r="C12">
        <v>12</v>
      </c>
    </row>
    <row r="13" spans="2:12">
      <c r="B13" t="s">
        <v>2</v>
      </c>
      <c r="C13">
        <v>3</v>
      </c>
      <c r="L13" t="s">
        <v>27</v>
      </c>
    </row>
    <row r="20" spans="2:12">
      <c r="B20" s="2" t="s">
        <v>1</v>
      </c>
    </row>
    <row r="21" spans="2:12">
      <c r="C21" t="s">
        <v>18</v>
      </c>
    </row>
    <row r="22" spans="2:12">
      <c r="B22" t="s">
        <v>7</v>
      </c>
      <c r="C22">
        <v>561</v>
      </c>
      <c r="L22" t="s">
        <v>28</v>
      </c>
    </row>
    <row r="23" spans="2:12">
      <c r="B23" t="s">
        <v>10</v>
      </c>
      <c r="C23">
        <v>300</v>
      </c>
      <c r="L23" t="s">
        <v>29</v>
      </c>
    </row>
    <row r="24" spans="2:12">
      <c r="B24" t="s">
        <v>8</v>
      </c>
      <c r="C24">
        <v>178</v>
      </c>
      <c r="L24" t="s">
        <v>30</v>
      </c>
    </row>
    <row r="25" spans="2:12">
      <c r="B25" t="s">
        <v>9</v>
      </c>
      <c r="C25">
        <v>86</v>
      </c>
    </row>
    <row r="26" spans="2:12">
      <c r="B26" t="s">
        <v>11</v>
      </c>
      <c r="C26">
        <v>1145</v>
      </c>
    </row>
    <row r="32" spans="2:12">
      <c r="B32" s="2" t="s">
        <v>12</v>
      </c>
    </row>
    <row r="33" spans="2:12">
      <c r="C33" t="s">
        <v>15</v>
      </c>
      <c r="D33" t="s">
        <v>16</v>
      </c>
    </row>
    <row r="34" spans="2:12">
      <c r="B34" t="s">
        <v>13</v>
      </c>
      <c r="C34">
        <v>20</v>
      </c>
      <c r="D34">
        <v>10</v>
      </c>
      <c r="L34" t="s">
        <v>31</v>
      </c>
    </row>
    <row r="35" spans="2:12">
      <c r="B35" t="s">
        <v>14</v>
      </c>
      <c r="C35">
        <v>30</v>
      </c>
      <c r="D35">
        <v>50</v>
      </c>
      <c r="L35" t="s">
        <v>32</v>
      </c>
    </row>
    <row r="36" spans="2:12">
      <c r="B36" t="s">
        <v>33</v>
      </c>
      <c r="C36">
        <v>70</v>
      </c>
      <c r="D36">
        <v>210</v>
      </c>
    </row>
    <row r="37" spans="2:12">
      <c r="B37" t="s">
        <v>34</v>
      </c>
      <c r="C37">
        <v>120</v>
      </c>
      <c r="D37">
        <v>180</v>
      </c>
      <c r="L37" t="s">
        <v>35</v>
      </c>
    </row>
    <row r="38" spans="2:12">
      <c r="B38" t="s">
        <v>46</v>
      </c>
    </row>
    <row r="39" spans="2:12">
      <c r="B39" t="s">
        <v>43</v>
      </c>
    </row>
    <row r="44" spans="2:12">
      <c r="B44" s="2" t="s">
        <v>40</v>
      </c>
    </row>
    <row r="45" spans="2:12">
      <c r="C45" t="s">
        <v>15</v>
      </c>
      <c r="D45" t="s">
        <v>16</v>
      </c>
      <c r="L45" t="s">
        <v>36</v>
      </c>
    </row>
    <row r="46" spans="2:12">
      <c r="B46">
        <v>1</v>
      </c>
      <c r="C46">
        <v>20</v>
      </c>
      <c r="D46">
        <v>10</v>
      </c>
      <c r="L46" t="s">
        <v>37</v>
      </c>
    </row>
    <row r="47" spans="2:12">
      <c r="B47">
        <v>3</v>
      </c>
      <c r="C47">
        <v>30</v>
      </c>
      <c r="D47">
        <v>50</v>
      </c>
      <c r="L47" t="s">
        <v>38</v>
      </c>
    </row>
    <row r="48" spans="2:12">
      <c r="B48">
        <v>5</v>
      </c>
      <c r="C48">
        <v>70</v>
      </c>
      <c r="D48">
        <v>210</v>
      </c>
      <c r="L48" t="s">
        <v>39</v>
      </c>
    </row>
    <row r="49" spans="2:12">
      <c r="B49">
        <v>10</v>
      </c>
      <c r="C49">
        <v>120</v>
      </c>
      <c r="D49">
        <v>180</v>
      </c>
    </row>
    <row r="50" spans="2:12">
      <c r="B50" t="s">
        <v>44</v>
      </c>
    </row>
    <row r="51" spans="2:12">
      <c r="B51" t="s">
        <v>45</v>
      </c>
    </row>
    <row r="56" spans="2:12">
      <c r="B56" s="2" t="s">
        <v>41</v>
      </c>
    </row>
    <row r="57" spans="2:12">
      <c r="B57" t="s">
        <v>19</v>
      </c>
      <c r="C57" t="s">
        <v>20</v>
      </c>
    </row>
    <row r="58" spans="2:12">
      <c r="B58">
        <v>124</v>
      </c>
      <c r="C58" s="1">
        <v>374.34273059102804</v>
      </c>
      <c r="L58" t="s">
        <v>42</v>
      </c>
    </row>
    <row r="59" spans="2:12">
      <c r="B59">
        <v>175</v>
      </c>
      <c r="C59" s="1">
        <v>496.53170968158082</v>
      </c>
    </row>
    <row r="60" spans="2:12">
      <c r="B60">
        <v>150</v>
      </c>
      <c r="C60" s="1">
        <v>402.19146736766652</v>
      </c>
    </row>
    <row r="61" spans="2:12">
      <c r="B61">
        <v>350</v>
      </c>
      <c r="C61" s="1">
        <v>860.98496613050395</v>
      </c>
    </row>
    <row r="62" spans="2:12">
      <c r="B62">
        <v>322</v>
      </c>
      <c r="C62" s="1">
        <v>946.06241420527363</v>
      </c>
    </row>
    <row r="63" spans="2:12">
      <c r="B63">
        <v>361</v>
      </c>
      <c r="C63" s="1">
        <v>1037.3621507028452</v>
      </c>
    </row>
    <row r="64" spans="2:12">
      <c r="B64">
        <v>670</v>
      </c>
      <c r="C64" s="1">
        <v>1734.0893849157051</v>
      </c>
    </row>
    <row r="65" spans="2:12">
      <c r="B65">
        <v>625</v>
      </c>
      <c r="C65" s="1">
        <v>1600.6285761852425</v>
      </c>
    </row>
    <row r="66" spans="2:12">
      <c r="B66">
        <v>700</v>
      </c>
      <c r="C66" s="1">
        <v>1688.4342806260477</v>
      </c>
    </row>
    <row r="68" spans="2:12">
      <c r="B68" s="2" t="s">
        <v>66</v>
      </c>
    </row>
    <row r="70" spans="2:12">
      <c r="B70" t="s">
        <v>67</v>
      </c>
      <c r="L70" t="s">
        <v>72</v>
      </c>
    </row>
    <row r="71" spans="2:12">
      <c r="B71" t="s">
        <v>68</v>
      </c>
      <c r="C71">
        <v>15</v>
      </c>
      <c r="L71" t="s">
        <v>73</v>
      </c>
    </row>
    <row r="72" spans="2:12">
      <c r="B72" t="s">
        <v>71</v>
      </c>
      <c r="C72">
        <v>23</v>
      </c>
      <c r="L72" t="s">
        <v>74</v>
      </c>
    </row>
    <row r="73" spans="2:12">
      <c r="B73" t="s">
        <v>70</v>
      </c>
      <c r="C73">
        <v>12</v>
      </c>
      <c r="L73" t="s">
        <v>75</v>
      </c>
    </row>
    <row r="74" spans="2:12">
      <c r="B74" t="s">
        <v>69</v>
      </c>
      <c r="C74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F4BE-F730-44F9-A573-FA662CCB2EBD}">
  <dimension ref="B2:B39"/>
  <sheetViews>
    <sheetView workbookViewId="0">
      <selection activeCell="B2" sqref="B2"/>
    </sheetView>
  </sheetViews>
  <sheetFormatPr defaultRowHeight="18.75"/>
  <cols>
    <col min="2" max="2" width="13.125" customWidth="1"/>
  </cols>
  <sheetData>
    <row r="2" spans="2:2">
      <c r="B2" t="s">
        <v>48</v>
      </c>
    </row>
    <row r="3" spans="2:2">
      <c r="B3" t="s">
        <v>77</v>
      </c>
    </row>
    <row r="6" spans="2:2">
      <c r="B6" s="2" t="s">
        <v>47</v>
      </c>
    </row>
    <row r="8" spans="2:2">
      <c r="B8">
        <v>152</v>
      </c>
    </row>
    <row r="9" spans="2:2">
      <c r="B9">
        <v>167</v>
      </c>
    </row>
    <row r="10" spans="2:2">
      <c r="B10">
        <v>160.5</v>
      </c>
    </row>
    <row r="11" spans="2:2">
      <c r="B11">
        <v>153</v>
      </c>
    </row>
    <row r="12" spans="2:2">
      <c r="B12">
        <v>164</v>
      </c>
    </row>
    <row r="13" spans="2:2">
      <c r="B13">
        <v>173</v>
      </c>
    </row>
    <row r="14" spans="2:2">
      <c r="B14">
        <v>155</v>
      </c>
    </row>
    <row r="15" spans="2:2">
      <c r="B15">
        <v>159.69999999999999</v>
      </c>
    </row>
    <row r="16" spans="2:2">
      <c r="B16">
        <v>158</v>
      </c>
    </row>
    <row r="17" spans="2:2">
      <c r="B17">
        <v>165.5</v>
      </c>
    </row>
    <row r="18" spans="2:2">
      <c r="B18">
        <v>176</v>
      </c>
    </row>
    <row r="19" spans="2:2">
      <c r="B19">
        <v>165</v>
      </c>
    </row>
    <row r="20" spans="2:2">
      <c r="B20">
        <v>162</v>
      </c>
    </row>
    <row r="21" spans="2:2">
      <c r="B21">
        <v>169</v>
      </c>
    </row>
    <row r="22" spans="2:2">
      <c r="B22">
        <v>158</v>
      </c>
    </row>
    <row r="23" spans="2:2">
      <c r="B23">
        <v>156</v>
      </c>
    </row>
    <row r="24" spans="2:2">
      <c r="B24">
        <v>152</v>
      </c>
    </row>
    <row r="25" spans="2:2">
      <c r="B25">
        <v>176</v>
      </c>
    </row>
    <row r="26" spans="2:2">
      <c r="B26">
        <v>157</v>
      </c>
    </row>
    <row r="27" spans="2:2">
      <c r="B27">
        <v>154</v>
      </c>
    </row>
    <row r="28" spans="2:2">
      <c r="B28">
        <v>165</v>
      </c>
    </row>
    <row r="29" spans="2:2">
      <c r="B29">
        <v>166</v>
      </c>
    </row>
    <row r="30" spans="2:2">
      <c r="B30">
        <v>174</v>
      </c>
    </row>
    <row r="31" spans="2:2">
      <c r="B31">
        <v>167</v>
      </c>
    </row>
    <row r="32" spans="2:2">
      <c r="B32">
        <v>167</v>
      </c>
    </row>
    <row r="33" spans="2:2">
      <c r="B33">
        <v>156</v>
      </c>
    </row>
    <row r="34" spans="2:2">
      <c r="B34">
        <v>155</v>
      </c>
    </row>
    <row r="35" spans="2:2">
      <c r="B35">
        <v>168</v>
      </c>
    </row>
    <row r="36" spans="2:2">
      <c r="B36">
        <v>153.5</v>
      </c>
    </row>
    <row r="37" spans="2:2">
      <c r="B37">
        <v>155</v>
      </c>
    </row>
    <row r="38" spans="2:2">
      <c r="B38">
        <v>161</v>
      </c>
    </row>
    <row r="39" spans="2:2">
      <c r="B39">
        <v>172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E52-95BE-4B16-A458-C9F12B60B3CD}">
  <dimension ref="B2:L39"/>
  <sheetViews>
    <sheetView workbookViewId="0">
      <selection activeCell="L5" sqref="L5"/>
    </sheetView>
  </sheetViews>
  <sheetFormatPr defaultRowHeight="18.75"/>
  <cols>
    <col min="2" max="2" width="13.125" customWidth="1"/>
  </cols>
  <sheetData>
    <row r="2" spans="2:12">
      <c r="B2" t="s">
        <v>48</v>
      </c>
    </row>
    <row r="3" spans="2:12">
      <c r="B3" t="s">
        <v>77</v>
      </c>
    </row>
    <row r="5" spans="2:12">
      <c r="D5" s="3" t="s">
        <v>59</v>
      </c>
      <c r="L5" s="3" t="s">
        <v>60</v>
      </c>
    </row>
    <row r="6" spans="2:12">
      <c r="B6" s="2" t="s">
        <v>47</v>
      </c>
    </row>
    <row r="7" spans="2:12">
      <c r="F7" t="s">
        <v>51</v>
      </c>
      <c r="L7" t="s">
        <v>61</v>
      </c>
    </row>
    <row r="8" spans="2:12">
      <c r="B8">
        <v>152</v>
      </c>
      <c r="D8" t="s">
        <v>50</v>
      </c>
      <c r="E8">
        <f>MIN(B8:B39)</f>
        <v>152</v>
      </c>
      <c r="F8">
        <v>150</v>
      </c>
      <c r="G8">
        <f t="array" ref="G8:G14">FREQUENCY($B$8:$B$39,$F$8:$F$14)</f>
        <v>0</v>
      </c>
      <c r="I8" t="s">
        <v>52</v>
      </c>
      <c r="J8">
        <v>0</v>
      </c>
      <c r="L8" t="s">
        <v>62</v>
      </c>
    </row>
    <row r="9" spans="2:12">
      <c r="B9">
        <v>167</v>
      </c>
      <c r="D9" t="s">
        <v>49</v>
      </c>
      <c r="E9">
        <f>MAX(B8:B39)</f>
        <v>176</v>
      </c>
      <c r="F9">
        <v>155</v>
      </c>
      <c r="G9">
        <v>8</v>
      </c>
      <c r="I9" t="s">
        <v>53</v>
      </c>
      <c r="J9">
        <v>8</v>
      </c>
      <c r="L9" t="s">
        <v>63</v>
      </c>
    </row>
    <row r="10" spans="2:12">
      <c r="B10">
        <v>160.5</v>
      </c>
      <c r="F10">
        <v>160</v>
      </c>
      <c r="G10">
        <v>6</v>
      </c>
      <c r="I10" t="s">
        <v>54</v>
      </c>
      <c r="J10">
        <v>6</v>
      </c>
      <c r="L10" t="s">
        <v>64</v>
      </c>
    </row>
    <row r="11" spans="2:12">
      <c r="B11">
        <v>153</v>
      </c>
      <c r="F11">
        <v>165</v>
      </c>
      <c r="G11">
        <v>6</v>
      </c>
      <c r="I11" t="s">
        <v>55</v>
      </c>
      <c r="J11">
        <v>6</v>
      </c>
      <c r="L11" t="s">
        <v>65</v>
      </c>
    </row>
    <row r="12" spans="2:12">
      <c r="B12">
        <v>164</v>
      </c>
      <c r="F12">
        <v>170</v>
      </c>
      <c r="G12">
        <v>7</v>
      </c>
      <c r="I12" t="s">
        <v>56</v>
      </c>
      <c r="J12">
        <v>7</v>
      </c>
    </row>
    <row r="13" spans="2:12">
      <c r="B13">
        <v>173</v>
      </c>
      <c r="F13">
        <v>175</v>
      </c>
      <c r="G13">
        <v>3</v>
      </c>
      <c r="I13" t="s">
        <v>57</v>
      </c>
      <c r="J13">
        <v>3</v>
      </c>
    </row>
    <row r="14" spans="2:12">
      <c r="B14">
        <v>155</v>
      </c>
      <c r="F14">
        <v>180</v>
      </c>
      <c r="G14">
        <v>2</v>
      </c>
      <c r="I14" t="s">
        <v>58</v>
      </c>
      <c r="J14">
        <v>2</v>
      </c>
    </row>
    <row r="15" spans="2:12">
      <c r="B15">
        <v>159.69999999999999</v>
      </c>
    </row>
    <row r="16" spans="2:12">
      <c r="B16">
        <v>158</v>
      </c>
    </row>
    <row r="17" spans="2:2">
      <c r="B17">
        <v>165.5</v>
      </c>
    </row>
    <row r="18" spans="2:2">
      <c r="B18">
        <v>176</v>
      </c>
    </row>
    <row r="19" spans="2:2">
      <c r="B19">
        <v>165</v>
      </c>
    </row>
    <row r="20" spans="2:2">
      <c r="B20">
        <v>162</v>
      </c>
    </row>
    <row r="21" spans="2:2">
      <c r="B21">
        <v>169</v>
      </c>
    </row>
    <row r="22" spans="2:2">
      <c r="B22">
        <v>158</v>
      </c>
    </row>
    <row r="23" spans="2:2">
      <c r="B23">
        <v>156</v>
      </c>
    </row>
    <row r="24" spans="2:2">
      <c r="B24">
        <v>152</v>
      </c>
    </row>
    <row r="25" spans="2:2">
      <c r="B25">
        <v>176</v>
      </c>
    </row>
    <row r="26" spans="2:2">
      <c r="B26">
        <v>157</v>
      </c>
    </row>
    <row r="27" spans="2:2">
      <c r="B27">
        <v>154</v>
      </c>
    </row>
    <row r="28" spans="2:2">
      <c r="B28">
        <v>165</v>
      </c>
    </row>
    <row r="29" spans="2:2">
      <c r="B29">
        <v>166</v>
      </c>
    </row>
    <row r="30" spans="2:2">
      <c r="B30">
        <v>174</v>
      </c>
    </row>
    <row r="31" spans="2:2">
      <c r="B31">
        <v>167</v>
      </c>
    </row>
    <row r="32" spans="2:2">
      <c r="B32">
        <v>167</v>
      </c>
    </row>
    <row r="33" spans="2:2">
      <c r="B33">
        <v>156</v>
      </c>
    </row>
    <row r="34" spans="2:2">
      <c r="B34">
        <v>155</v>
      </c>
    </row>
    <row r="35" spans="2:2">
      <c r="B35">
        <v>168</v>
      </c>
    </row>
    <row r="36" spans="2:2">
      <c r="B36">
        <v>153.5</v>
      </c>
    </row>
    <row r="37" spans="2:2">
      <c r="B37">
        <v>155</v>
      </c>
    </row>
    <row r="38" spans="2:2">
      <c r="B38">
        <v>161</v>
      </c>
    </row>
    <row r="39" spans="2:2">
      <c r="B39">
        <v>172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0751-7DFD-415E-A937-4D7297BCC940}">
  <dimension ref="B2:G39"/>
  <sheetViews>
    <sheetView workbookViewId="0"/>
  </sheetViews>
  <sheetFormatPr defaultRowHeight="18.75"/>
  <cols>
    <col min="3" max="3" width="14.625" customWidth="1"/>
    <col min="6" max="6" width="24.5" customWidth="1"/>
  </cols>
  <sheetData>
    <row r="2" spans="2:7">
      <c r="B2" t="s">
        <v>78</v>
      </c>
    </row>
    <row r="3" spans="2:7">
      <c r="B3" s="4"/>
      <c r="C3" s="5" t="s">
        <v>94</v>
      </c>
    </row>
    <row r="4" spans="2:7">
      <c r="B4" t="s">
        <v>95</v>
      </c>
    </row>
    <row r="6" spans="2:7">
      <c r="B6" s="2" t="s">
        <v>47</v>
      </c>
    </row>
    <row r="7" spans="2:7">
      <c r="C7" t="s">
        <v>83</v>
      </c>
      <c r="D7" t="s">
        <v>84</v>
      </c>
    </row>
    <row r="8" spans="2:7">
      <c r="B8">
        <v>152</v>
      </c>
      <c r="C8" s="4"/>
      <c r="D8" s="4"/>
      <c r="F8" t="s">
        <v>79</v>
      </c>
      <c r="G8" s="4"/>
    </row>
    <row r="9" spans="2:7">
      <c r="B9">
        <v>167</v>
      </c>
      <c r="C9" s="4"/>
      <c r="D9" s="4"/>
      <c r="F9" t="s">
        <v>80</v>
      </c>
      <c r="G9" s="4"/>
    </row>
    <row r="10" spans="2:7">
      <c r="B10">
        <v>160.5</v>
      </c>
      <c r="C10" s="4"/>
      <c r="D10" s="4"/>
      <c r="F10" t="s">
        <v>81</v>
      </c>
      <c r="G10" s="4"/>
    </row>
    <row r="11" spans="2:7">
      <c r="B11">
        <v>153</v>
      </c>
      <c r="C11" s="4"/>
      <c r="D11" s="4"/>
      <c r="F11" t="s">
        <v>82</v>
      </c>
      <c r="G11" s="4"/>
    </row>
    <row r="12" spans="2:7">
      <c r="B12">
        <v>164</v>
      </c>
      <c r="C12" s="4"/>
      <c r="D12" s="4"/>
    </row>
    <row r="13" spans="2:7">
      <c r="B13">
        <v>173</v>
      </c>
      <c r="C13" s="4"/>
      <c r="D13" s="4"/>
      <c r="F13" t="s">
        <v>85</v>
      </c>
      <c r="G13" s="4"/>
    </row>
    <row r="14" spans="2:7">
      <c r="B14">
        <v>155</v>
      </c>
      <c r="C14" s="4"/>
      <c r="D14" s="4"/>
      <c r="F14" t="s">
        <v>86</v>
      </c>
      <c r="G14" s="4"/>
    </row>
    <row r="15" spans="2:7">
      <c r="B15">
        <v>159.69999999999999</v>
      </c>
      <c r="C15" s="4"/>
      <c r="D15" s="4"/>
      <c r="F15" t="s">
        <v>87</v>
      </c>
      <c r="G15" s="4"/>
    </row>
    <row r="16" spans="2:7">
      <c r="B16">
        <v>158</v>
      </c>
      <c r="C16" s="4"/>
      <c r="D16" s="4"/>
      <c r="F16" t="s">
        <v>88</v>
      </c>
      <c r="G16" s="4"/>
    </row>
    <row r="17" spans="2:7">
      <c r="B17">
        <v>165.5</v>
      </c>
      <c r="C17" s="4"/>
      <c r="D17" s="4"/>
      <c r="F17" t="s">
        <v>89</v>
      </c>
      <c r="G17" s="4"/>
    </row>
    <row r="18" spans="2:7">
      <c r="B18">
        <v>176</v>
      </c>
      <c r="C18" s="4"/>
      <c r="D18" s="4"/>
    </row>
    <row r="19" spans="2:7">
      <c r="B19">
        <v>165</v>
      </c>
      <c r="C19" s="4"/>
      <c r="D19" s="4"/>
      <c r="F19" t="s">
        <v>91</v>
      </c>
      <c r="G19" s="4"/>
    </row>
    <row r="20" spans="2:7">
      <c r="B20">
        <v>162</v>
      </c>
      <c r="C20" s="4"/>
      <c r="D20" s="4"/>
      <c r="F20" t="s">
        <v>90</v>
      </c>
      <c r="G20" s="4"/>
    </row>
    <row r="21" spans="2:7">
      <c r="B21">
        <v>169</v>
      </c>
      <c r="C21" s="4"/>
      <c r="D21" s="4"/>
      <c r="F21" t="s">
        <v>92</v>
      </c>
      <c r="G21" s="4"/>
    </row>
    <row r="22" spans="2:7">
      <c r="B22">
        <v>158</v>
      </c>
      <c r="C22" s="4"/>
      <c r="D22" s="4"/>
      <c r="F22" t="s">
        <v>93</v>
      </c>
      <c r="G22" s="4"/>
    </row>
    <row r="23" spans="2:7">
      <c r="B23">
        <v>156</v>
      </c>
      <c r="C23" s="4"/>
      <c r="D23" s="4"/>
    </row>
    <row r="24" spans="2:7">
      <c r="B24">
        <v>152</v>
      </c>
      <c r="C24" s="4"/>
      <c r="D24" s="4"/>
    </row>
    <row r="25" spans="2:7">
      <c r="B25">
        <v>176</v>
      </c>
      <c r="C25" s="4"/>
      <c r="D25" s="4"/>
    </row>
    <row r="26" spans="2:7">
      <c r="B26">
        <v>157</v>
      </c>
      <c r="C26" s="4"/>
      <c r="D26" s="4"/>
    </row>
    <row r="27" spans="2:7">
      <c r="B27">
        <v>154</v>
      </c>
      <c r="C27" s="4"/>
      <c r="D27" s="4"/>
    </row>
    <row r="28" spans="2:7">
      <c r="B28">
        <v>165</v>
      </c>
      <c r="C28" s="4"/>
      <c r="D28" s="4"/>
    </row>
    <row r="29" spans="2:7">
      <c r="B29">
        <v>166</v>
      </c>
      <c r="C29" s="4"/>
      <c r="D29" s="4"/>
    </row>
    <row r="30" spans="2:7">
      <c r="B30">
        <v>174</v>
      </c>
      <c r="C30" s="4"/>
      <c r="D30" s="4"/>
    </row>
    <row r="31" spans="2:7">
      <c r="B31">
        <v>167</v>
      </c>
      <c r="C31" s="4"/>
      <c r="D31" s="4"/>
    </row>
    <row r="32" spans="2:7">
      <c r="B32">
        <v>167</v>
      </c>
      <c r="C32" s="4"/>
      <c r="D32" s="4"/>
    </row>
    <row r="33" spans="2:4">
      <c r="B33">
        <v>156</v>
      </c>
      <c r="C33" s="4"/>
      <c r="D33" s="4"/>
    </row>
    <row r="34" spans="2:4">
      <c r="B34">
        <v>155</v>
      </c>
      <c r="C34" s="4"/>
      <c r="D34" s="4"/>
    </row>
    <row r="35" spans="2:4">
      <c r="B35">
        <v>168</v>
      </c>
      <c r="C35" s="4"/>
      <c r="D35" s="4"/>
    </row>
    <row r="36" spans="2:4">
      <c r="B36">
        <v>153.5</v>
      </c>
      <c r="C36" s="4"/>
      <c r="D36" s="4"/>
    </row>
    <row r="37" spans="2:4">
      <c r="B37">
        <v>155</v>
      </c>
      <c r="C37" s="4"/>
      <c r="D37" s="4"/>
    </row>
    <row r="38" spans="2:4">
      <c r="B38">
        <v>161</v>
      </c>
      <c r="C38" s="4"/>
      <c r="D38" s="4"/>
    </row>
    <row r="39" spans="2:4">
      <c r="B39">
        <v>172</v>
      </c>
      <c r="C39" s="4"/>
      <c r="D39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4DF5-F0CC-4842-811E-E5797A27C949}">
  <dimension ref="B2:G39"/>
  <sheetViews>
    <sheetView workbookViewId="0"/>
  </sheetViews>
  <sheetFormatPr defaultRowHeight="18.75"/>
  <cols>
    <col min="3" max="3" width="14.625" customWidth="1"/>
    <col min="6" max="6" width="24.5" customWidth="1"/>
  </cols>
  <sheetData>
    <row r="2" spans="2:7">
      <c r="B2" t="s">
        <v>78</v>
      </c>
    </row>
    <row r="3" spans="2:7">
      <c r="B3" s="4"/>
      <c r="C3" s="5" t="s">
        <v>94</v>
      </c>
    </row>
    <row r="4" spans="2:7">
      <c r="B4" t="s">
        <v>96</v>
      </c>
    </row>
    <row r="6" spans="2:7">
      <c r="B6" s="2" t="s">
        <v>47</v>
      </c>
    </row>
    <row r="7" spans="2:7">
      <c r="C7" t="s">
        <v>83</v>
      </c>
      <c r="D7" t="s">
        <v>84</v>
      </c>
    </row>
    <row r="8" spans="2:7">
      <c r="B8">
        <v>152</v>
      </c>
      <c r="C8" s="4">
        <f>B8-$G$10</f>
        <v>-10.256249999999994</v>
      </c>
      <c r="D8" s="4">
        <f>C8^2</f>
        <v>105.19066406249988</v>
      </c>
      <c r="F8" t="s">
        <v>79</v>
      </c>
      <c r="G8" s="4">
        <f>SUM(B8:B39)</f>
        <v>5192.2</v>
      </c>
    </row>
    <row r="9" spans="2:7">
      <c r="B9">
        <v>167</v>
      </c>
      <c r="C9" s="4">
        <f t="shared" ref="C9:C39" si="0">B9-$G$10</f>
        <v>4.7437500000000057</v>
      </c>
      <c r="D9" s="4">
        <f t="shared" ref="D9:D39" si="1">C9^2</f>
        <v>22.503164062500055</v>
      </c>
      <c r="F9" t="s">
        <v>80</v>
      </c>
      <c r="G9" s="4">
        <f>COUNTA(B8:B39)</f>
        <v>32</v>
      </c>
    </row>
    <row r="10" spans="2:7">
      <c r="B10">
        <v>160.5</v>
      </c>
      <c r="C10" s="4">
        <f t="shared" si="0"/>
        <v>-1.7562499999999943</v>
      </c>
      <c r="D10" s="4">
        <f t="shared" si="1"/>
        <v>3.0844140624999801</v>
      </c>
      <c r="F10" t="s">
        <v>81</v>
      </c>
      <c r="G10" s="4">
        <f>G8/G9</f>
        <v>162.25624999999999</v>
      </c>
    </row>
    <row r="11" spans="2:7">
      <c r="B11">
        <v>153</v>
      </c>
      <c r="C11" s="4">
        <f t="shared" si="0"/>
        <v>-9.2562499999999943</v>
      </c>
      <c r="D11" s="4">
        <f t="shared" si="1"/>
        <v>85.678164062499889</v>
      </c>
      <c r="F11" t="s">
        <v>82</v>
      </c>
      <c r="G11" s="4">
        <f>AVERAGE(B8:B39)</f>
        <v>162.25624999999999</v>
      </c>
    </row>
    <row r="12" spans="2:7">
      <c r="B12">
        <v>164</v>
      </c>
      <c r="C12" s="4">
        <f t="shared" si="0"/>
        <v>1.7437500000000057</v>
      </c>
      <c r="D12" s="4">
        <f t="shared" si="1"/>
        <v>3.0406640625000199</v>
      </c>
    </row>
    <row r="13" spans="2:7">
      <c r="B13">
        <v>173</v>
      </c>
      <c r="C13" s="4">
        <f t="shared" si="0"/>
        <v>10.743750000000006</v>
      </c>
      <c r="D13" s="4">
        <f t="shared" si="1"/>
        <v>115.42816406250012</v>
      </c>
      <c r="F13" t="s">
        <v>85</v>
      </c>
      <c r="G13" s="4">
        <f>SUM(D8:D39)</f>
        <v>1666.9387500000003</v>
      </c>
    </row>
    <row r="14" spans="2:7">
      <c r="B14">
        <v>155</v>
      </c>
      <c r="C14" s="4">
        <f t="shared" si="0"/>
        <v>-7.2562499999999943</v>
      </c>
      <c r="D14" s="4">
        <f t="shared" si="1"/>
        <v>52.653164062499918</v>
      </c>
      <c r="F14" t="s">
        <v>86</v>
      </c>
      <c r="G14" s="4">
        <f>G13/G9</f>
        <v>52.091835937500008</v>
      </c>
    </row>
    <row r="15" spans="2:7">
      <c r="B15">
        <v>159.69999999999999</v>
      </c>
      <c r="C15" s="4">
        <f t="shared" si="0"/>
        <v>-2.5562500000000057</v>
      </c>
      <c r="D15" s="4">
        <f t="shared" si="1"/>
        <v>6.5344140625000291</v>
      </c>
      <c r="F15" t="s">
        <v>87</v>
      </c>
      <c r="G15" s="4">
        <f>_xlfn.VAR.P(B8:B39)</f>
        <v>52.091835937500008</v>
      </c>
    </row>
    <row r="16" spans="2:7">
      <c r="B16">
        <v>158</v>
      </c>
      <c r="C16" s="4">
        <f t="shared" si="0"/>
        <v>-4.2562499999999943</v>
      </c>
      <c r="D16" s="4">
        <f t="shared" si="1"/>
        <v>18.115664062499953</v>
      </c>
      <c r="F16" t="s">
        <v>88</v>
      </c>
      <c r="G16" s="4">
        <f>G13/(G9-1)</f>
        <v>53.772217741935492</v>
      </c>
    </row>
    <row r="17" spans="2:7">
      <c r="B17">
        <v>165.5</v>
      </c>
      <c r="C17" s="4">
        <f t="shared" si="0"/>
        <v>3.2437500000000057</v>
      </c>
      <c r="D17" s="4">
        <f t="shared" si="1"/>
        <v>10.521914062500036</v>
      </c>
      <c r="F17" t="s">
        <v>89</v>
      </c>
      <c r="G17" s="4">
        <f>_xlfn.VAR.S(B8:B39)</f>
        <v>53.772217741935492</v>
      </c>
    </row>
    <row r="18" spans="2:7">
      <c r="B18">
        <v>176</v>
      </c>
      <c r="C18" s="4">
        <f t="shared" si="0"/>
        <v>13.743750000000006</v>
      </c>
      <c r="D18" s="4">
        <f t="shared" si="1"/>
        <v>188.89066406250015</v>
      </c>
    </row>
    <row r="19" spans="2:7">
      <c r="B19">
        <v>165</v>
      </c>
      <c r="C19" s="4">
        <f t="shared" si="0"/>
        <v>2.7437500000000057</v>
      </c>
      <c r="D19" s="4">
        <f t="shared" si="1"/>
        <v>7.5281640625000312</v>
      </c>
      <c r="F19" t="s">
        <v>91</v>
      </c>
      <c r="G19" s="4">
        <f>SQRT(G14)</f>
        <v>7.2174674185270842</v>
      </c>
    </row>
    <row r="20" spans="2:7">
      <c r="B20">
        <v>162</v>
      </c>
      <c r="C20" s="4">
        <f t="shared" si="0"/>
        <v>-0.25624999999999432</v>
      </c>
      <c r="D20" s="4">
        <f t="shared" si="1"/>
        <v>6.5664062499997081E-2</v>
      </c>
      <c r="F20" t="s">
        <v>90</v>
      </c>
      <c r="G20" s="4">
        <f>_xlfn.STDEV.P(B8:B39)</f>
        <v>7.2174674185270842</v>
      </c>
    </row>
    <row r="21" spans="2:7">
      <c r="B21">
        <v>169</v>
      </c>
      <c r="C21" s="4">
        <f t="shared" si="0"/>
        <v>6.7437500000000057</v>
      </c>
      <c r="D21" s="4">
        <f t="shared" si="1"/>
        <v>45.478164062500078</v>
      </c>
      <c r="F21" t="s">
        <v>92</v>
      </c>
      <c r="G21" s="4">
        <f>SQRT(G16)</f>
        <v>7.3329542301814135</v>
      </c>
    </row>
    <row r="22" spans="2:7">
      <c r="B22">
        <v>158</v>
      </c>
      <c r="C22" s="4">
        <f t="shared" si="0"/>
        <v>-4.2562499999999943</v>
      </c>
      <c r="D22" s="4">
        <f t="shared" si="1"/>
        <v>18.115664062499953</v>
      </c>
      <c r="F22" t="s">
        <v>93</v>
      </c>
      <c r="G22" s="4">
        <f>_xlfn.STDEV.S(B8:B39)</f>
        <v>7.3329542301814135</v>
      </c>
    </row>
    <row r="23" spans="2:7">
      <c r="B23">
        <v>156</v>
      </c>
      <c r="C23" s="4">
        <f t="shared" si="0"/>
        <v>-6.2562499999999943</v>
      </c>
      <c r="D23" s="4">
        <f t="shared" si="1"/>
        <v>39.14066406249993</v>
      </c>
    </row>
    <row r="24" spans="2:7">
      <c r="B24">
        <v>152</v>
      </c>
      <c r="C24" s="4">
        <f t="shared" si="0"/>
        <v>-10.256249999999994</v>
      </c>
      <c r="D24" s="4">
        <f t="shared" si="1"/>
        <v>105.19066406249988</v>
      </c>
    </row>
    <row r="25" spans="2:7">
      <c r="B25">
        <v>176</v>
      </c>
      <c r="C25" s="4">
        <f t="shared" si="0"/>
        <v>13.743750000000006</v>
      </c>
      <c r="D25" s="4">
        <f t="shared" si="1"/>
        <v>188.89066406250015</v>
      </c>
    </row>
    <row r="26" spans="2:7">
      <c r="B26">
        <v>157</v>
      </c>
      <c r="C26" s="4">
        <f t="shared" si="0"/>
        <v>-5.2562499999999943</v>
      </c>
      <c r="D26" s="4">
        <f t="shared" si="1"/>
        <v>27.628164062499941</v>
      </c>
    </row>
    <row r="27" spans="2:7">
      <c r="B27">
        <v>154</v>
      </c>
      <c r="C27" s="4">
        <f t="shared" si="0"/>
        <v>-8.2562499999999943</v>
      </c>
      <c r="D27" s="4">
        <f t="shared" si="1"/>
        <v>68.1656640624999</v>
      </c>
    </row>
    <row r="28" spans="2:7">
      <c r="B28">
        <v>165</v>
      </c>
      <c r="C28" s="4">
        <f t="shared" si="0"/>
        <v>2.7437500000000057</v>
      </c>
      <c r="D28" s="4">
        <f t="shared" si="1"/>
        <v>7.5281640625000312</v>
      </c>
    </row>
    <row r="29" spans="2:7">
      <c r="B29">
        <v>166</v>
      </c>
      <c r="C29" s="4">
        <f t="shared" si="0"/>
        <v>3.7437500000000057</v>
      </c>
      <c r="D29" s="4">
        <f t="shared" si="1"/>
        <v>14.015664062500042</v>
      </c>
    </row>
    <row r="30" spans="2:7">
      <c r="B30">
        <v>174</v>
      </c>
      <c r="C30" s="4">
        <f t="shared" si="0"/>
        <v>11.743750000000006</v>
      </c>
      <c r="D30" s="4">
        <f t="shared" si="1"/>
        <v>137.91566406250013</v>
      </c>
    </row>
    <row r="31" spans="2:7">
      <c r="B31">
        <v>167</v>
      </c>
      <c r="C31" s="4">
        <f t="shared" si="0"/>
        <v>4.7437500000000057</v>
      </c>
      <c r="D31" s="4">
        <f t="shared" si="1"/>
        <v>22.503164062500055</v>
      </c>
    </row>
    <row r="32" spans="2:7">
      <c r="B32">
        <v>167</v>
      </c>
      <c r="C32" s="4">
        <f t="shared" si="0"/>
        <v>4.7437500000000057</v>
      </c>
      <c r="D32" s="4">
        <f t="shared" si="1"/>
        <v>22.503164062500055</v>
      </c>
    </row>
    <row r="33" spans="2:4">
      <c r="B33">
        <v>156</v>
      </c>
      <c r="C33" s="4">
        <f t="shared" si="0"/>
        <v>-6.2562499999999943</v>
      </c>
      <c r="D33" s="4">
        <f t="shared" si="1"/>
        <v>39.14066406249993</v>
      </c>
    </row>
    <row r="34" spans="2:4">
      <c r="B34">
        <v>155</v>
      </c>
      <c r="C34" s="4">
        <f t="shared" si="0"/>
        <v>-7.2562499999999943</v>
      </c>
      <c r="D34" s="4">
        <f t="shared" si="1"/>
        <v>52.653164062499918</v>
      </c>
    </row>
    <row r="35" spans="2:4">
      <c r="B35">
        <v>168</v>
      </c>
      <c r="C35" s="4">
        <f t="shared" si="0"/>
        <v>5.7437500000000057</v>
      </c>
      <c r="D35" s="4">
        <f t="shared" si="1"/>
        <v>32.990664062500066</v>
      </c>
    </row>
    <row r="36" spans="2:4">
      <c r="B36">
        <v>153.5</v>
      </c>
      <c r="C36" s="4">
        <f t="shared" si="0"/>
        <v>-8.7562499999999943</v>
      </c>
      <c r="D36" s="4">
        <f t="shared" si="1"/>
        <v>76.671914062499894</v>
      </c>
    </row>
    <row r="37" spans="2:4">
      <c r="B37">
        <v>155</v>
      </c>
      <c r="C37" s="4">
        <f t="shared" si="0"/>
        <v>-7.2562499999999943</v>
      </c>
      <c r="D37" s="4">
        <f t="shared" si="1"/>
        <v>52.653164062499918</v>
      </c>
    </row>
    <row r="38" spans="2:4">
      <c r="B38">
        <v>161</v>
      </c>
      <c r="C38" s="4">
        <f t="shared" si="0"/>
        <v>-1.2562499999999943</v>
      </c>
      <c r="D38" s="4">
        <f t="shared" si="1"/>
        <v>1.5781640624999858</v>
      </c>
    </row>
    <row r="39" spans="2:4">
      <c r="B39">
        <v>172</v>
      </c>
      <c r="C39" s="4">
        <f t="shared" si="0"/>
        <v>9.7437500000000057</v>
      </c>
      <c r="D39" s="4">
        <f t="shared" si="1"/>
        <v>94.940664062500105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例題１）グラフの描画</vt:lpstr>
      <vt:lpstr>１）描画例</vt:lpstr>
      <vt:lpstr>例題２）ヒストグラム</vt:lpstr>
      <vt:lpstr>２）描画例</vt:lpstr>
      <vt:lpstr>例題３）分散</vt:lpstr>
      <vt:lpstr>３）計算例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Nozomu Sakurai</dc:creator>
  <cp:lastModifiedBy>Nozomu Sakurai</cp:lastModifiedBy>
  <dcterms:created xsi:type="dcterms:W3CDTF">2015-06-05T18:19:34Z</dcterms:created>
  <dcterms:modified xsi:type="dcterms:W3CDTF">2024-07-28T01:32:15Z</dcterms:modified>
</cp:coreProperties>
</file>