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worc5561_ox_ac_uk/Documents/Coding/LCOH_Optimisation/"/>
    </mc:Choice>
  </mc:AlternateContent>
  <xr:revisionPtr revIDLastSave="90" documentId="8_{EC819E99-A8F2-451E-9DF3-E71BA8A4B29F}" xr6:coauthVersionLast="47" xr6:coauthVersionMax="47" xr10:uidLastSave="{BECA3C3A-8836-4FB6-B389-179AE0408F16}"/>
  <bookViews>
    <workbookView xWindow="-110" yWindow="-110" windowWidth="19420" windowHeight="12220" activeTab="1" xr2:uid="{3526335E-7A46-450D-B03C-EEBC4F7D182F}"/>
  </bookViews>
  <sheets>
    <sheet name="Simple" sheetId="1" r:id="rId1"/>
    <sheet name="Compl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B4" i="2"/>
  <c r="D2" i="1"/>
  <c r="B3" i="1"/>
  <c r="B4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5" i="2" l="1"/>
  <c r="C4" i="2"/>
  <c r="B5" i="1"/>
  <c r="D5" i="2" l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D34" i="2" s="1"/>
  <c r="B6" i="1"/>
  <c r="D28" i="2" l="1"/>
  <c r="D21" i="2"/>
  <c r="D32" i="2"/>
  <c r="D11" i="2"/>
  <c r="D15" i="2"/>
  <c r="D20" i="2"/>
  <c r="D29" i="2"/>
  <c r="D17" i="2"/>
  <c r="D22" i="2"/>
  <c r="D33" i="2"/>
  <c r="D13" i="2"/>
  <c r="D16" i="2"/>
  <c r="D12" i="2"/>
  <c r="D27" i="2"/>
  <c r="D10" i="2"/>
  <c r="D26" i="2"/>
  <c r="D8" i="2"/>
  <c r="D9" i="2"/>
  <c r="D14" i="2"/>
  <c r="D7" i="2"/>
  <c r="D31" i="2"/>
  <c r="D25" i="2"/>
  <c r="D6" i="2"/>
  <c r="D19" i="2"/>
  <c r="D24" i="2"/>
  <c r="D30" i="2"/>
  <c r="C19" i="2"/>
  <c r="D18" i="2"/>
  <c r="D23" i="2"/>
  <c r="G2" i="2"/>
  <c r="B7" i="1"/>
  <c r="G1" i="2" l="1"/>
  <c r="G3" i="2" s="1"/>
  <c r="B8" i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</calcChain>
</file>

<file path=xl/sharedStrings.xml><?xml version="1.0" encoding="utf-8"?>
<sst xmlns="http://schemas.openxmlformats.org/spreadsheetml/2006/main" count="15" uniqueCount="12">
  <si>
    <t>CAPEX</t>
  </si>
  <si>
    <t>O&amp;M</t>
  </si>
  <si>
    <t>Discount Rate</t>
  </si>
  <si>
    <t>NPV</t>
  </si>
  <si>
    <t>Net Time</t>
  </si>
  <si>
    <t>Annual Cost</t>
  </si>
  <si>
    <t>Discounted CAPEX</t>
  </si>
  <si>
    <t>Discounted OPEX</t>
  </si>
  <si>
    <t>Discount Factor</t>
  </si>
  <si>
    <t>Year</t>
  </si>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</sst>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11" fontId="0" fillId="0" borderId="0" xfId="0" applyNumberFormat="1"/>
    <xf numFmtId="11" fontId="1" fillId="2" borderId="1" xfId="1" applyNumberFormat="1"/>
    <xf numFmtId="0" fontId="2" fillId="3" borderId="1" xfId="2"/>
    <xf numFmtId="2" fontId="2" fillId="3" borderId="1" xfId="2" applyNumberFormat="1"/>
    <xf numFmtId="164" fontId="2" fillId="3" borderId="1" xfId="2" applyNumberFormat="1"/>
    <xf numFmtId="1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E96A-C2B1-4D27-8667-73A7BFBD6941}">
  <dimension ref="A1:E33"/>
  <sheetViews>
    <sheetView workbookViewId="0">
      <selection activeCell="D14" sqref="D14"/>
    </sheetView>
  </sheetViews>
  <sheetFormatPr defaultRowHeight="14.5" x14ac:dyDescent="0.35"/>
  <sheetData>
    <row r="1" spans="1:5" x14ac:dyDescent="0.35">
      <c r="A1" t="s">
        <v>0</v>
      </c>
      <c r="B1" s="1">
        <v>800000</v>
      </c>
      <c r="C1" t="s">
        <v>2</v>
      </c>
      <c r="D1">
        <v>0.1</v>
      </c>
    </row>
    <row r="2" spans="1:5" x14ac:dyDescent="0.35">
      <c r="A2" t="s">
        <v>1</v>
      </c>
      <c r="B2">
        <v>0.02</v>
      </c>
      <c r="D2" s="1">
        <f>B1/SUM(B3:B33)+B2*B1</f>
        <v>92724.519274882899</v>
      </c>
    </row>
    <row r="3" spans="1:5" x14ac:dyDescent="0.35">
      <c r="A3">
        <v>0</v>
      </c>
      <c r="B3">
        <f>1</f>
        <v>1</v>
      </c>
      <c r="E3" s="1"/>
    </row>
    <row r="4" spans="1:5" x14ac:dyDescent="0.35">
      <c r="A4">
        <v>1</v>
      </c>
      <c r="B4">
        <f t="shared" ref="B4:B33" si="0">B3/(1+$D$1)</f>
        <v>0.90909090909090906</v>
      </c>
      <c r="E4" s="1"/>
    </row>
    <row r="5" spans="1:5" x14ac:dyDescent="0.35">
      <c r="A5">
        <f t="shared" ref="A5:A29" si="1">A4+1</f>
        <v>2</v>
      </c>
      <c r="B5" s="1">
        <f t="shared" si="0"/>
        <v>0.82644628099173545</v>
      </c>
      <c r="D5" s="1"/>
    </row>
    <row r="6" spans="1:5" x14ac:dyDescent="0.35">
      <c r="A6">
        <f t="shared" si="1"/>
        <v>3</v>
      </c>
      <c r="B6" s="1">
        <f t="shared" si="0"/>
        <v>0.75131480090157765</v>
      </c>
      <c r="D6" s="1"/>
    </row>
    <row r="7" spans="1:5" x14ac:dyDescent="0.35">
      <c r="A7">
        <f t="shared" si="1"/>
        <v>4</v>
      </c>
      <c r="B7" s="1">
        <f t="shared" si="0"/>
        <v>0.68301345536507052</v>
      </c>
      <c r="D7" s="1"/>
    </row>
    <row r="8" spans="1:5" x14ac:dyDescent="0.35">
      <c r="A8">
        <f t="shared" si="1"/>
        <v>5</v>
      </c>
      <c r="B8" s="1">
        <f t="shared" si="0"/>
        <v>0.62092132305915493</v>
      </c>
      <c r="D8" s="1"/>
    </row>
    <row r="9" spans="1:5" x14ac:dyDescent="0.35">
      <c r="A9">
        <f t="shared" si="1"/>
        <v>6</v>
      </c>
      <c r="B9" s="1">
        <f t="shared" si="0"/>
        <v>0.56447393005377711</v>
      </c>
      <c r="D9" s="1"/>
    </row>
    <row r="10" spans="1:5" x14ac:dyDescent="0.35">
      <c r="A10">
        <f t="shared" si="1"/>
        <v>7</v>
      </c>
      <c r="B10" s="1">
        <f t="shared" si="0"/>
        <v>0.51315811823070645</v>
      </c>
      <c r="D10" s="1"/>
    </row>
    <row r="11" spans="1:5" x14ac:dyDescent="0.35">
      <c r="A11">
        <f t="shared" si="1"/>
        <v>8</v>
      </c>
      <c r="B11" s="1">
        <f t="shared" si="0"/>
        <v>0.46650738020973309</v>
      </c>
      <c r="D11" s="1"/>
    </row>
    <row r="12" spans="1:5" x14ac:dyDescent="0.35">
      <c r="A12">
        <f t="shared" si="1"/>
        <v>9</v>
      </c>
      <c r="B12" s="1">
        <f t="shared" si="0"/>
        <v>0.42409761837248461</v>
      </c>
      <c r="D12" s="1"/>
    </row>
    <row r="13" spans="1:5" x14ac:dyDescent="0.35">
      <c r="A13">
        <f t="shared" si="1"/>
        <v>10</v>
      </c>
      <c r="B13" s="1">
        <f t="shared" si="0"/>
        <v>0.38554328942953142</v>
      </c>
      <c r="D13" s="1"/>
    </row>
    <row r="14" spans="1:5" x14ac:dyDescent="0.35">
      <c r="A14">
        <f t="shared" si="1"/>
        <v>11</v>
      </c>
      <c r="B14" s="1">
        <f t="shared" si="0"/>
        <v>0.35049389948139215</v>
      </c>
      <c r="D14" s="1"/>
    </row>
    <row r="15" spans="1:5" x14ac:dyDescent="0.35">
      <c r="A15">
        <f t="shared" si="1"/>
        <v>12</v>
      </c>
      <c r="B15" s="1">
        <f t="shared" si="0"/>
        <v>0.31863081771035645</v>
      </c>
      <c r="D15" s="1"/>
    </row>
    <row r="16" spans="1:5" x14ac:dyDescent="0.35">
      <c r="A16">
        <f t="shared" si="1"/>
        <v>13</v>
      </c>
      <c r="B16" s="1">
        <f t="shared" si="0"/>
        <v>0.28966437973668768</v>
      </c>
      <c r="D16" s="1"/>
    </row>
    <row r="17" spans="1:4" x14ac:dyDescent="0.35">
      <c r="A17">
        <f t="shared" si="1"/>
        <v>14</v>
      </c>
      <c r="B17" s="1">
        <f t="shared" si="0"/>
        <v>0.26333125430607968</v>
      </c>
      <c r="D17" s="1"/>
    </row>
    <row r="18" spans="1:4" x14ac:dyDescent="0.35">
      <c r="A18">
        <f t="shared" si="1"/>
        <v>15</v>
      </c>
      <c r="B18" s="1">
        <f t="shared" si="0"/>
        <v>0.23939204936916333</v>
      </c>
      <c r="D18" s="1"/>
    </row>
    <row r="19" spans="1:4" x14ac:dyDescent="0.35">
      <c r="A19">
        <f t="shared" si="1"/>
        <v>16</v>
      </c>
      <c r="B19" s="1">
        <f t="shared" si="0"/>
        <v>0.21762913579014848</v>
      </c>
      <c r="D19" s="1"/>
    </row>
    <row r="20" spans="1:4" x14ac:dyDescent="0.35">
      <c r="A20">
        <f t="shared" si="1"/>
        <v>17</v>
      </c>
      <c r="B20" s="1">
        <f t="shared" si="0"/>
        <v>0.19784466890013497</v>
      </c>
      <c r="D20" s="1"/>
    </row>
    <row r="21" spans="1:4" x14ac:dyDescent="0.35">
      <c r="A21">
        <f t="shared" si="1"/>
        <v>18</v>
      </c>
      <c r="B21" s="1">
        <f t="shared" si="0"/>
        <v>0.17985878990921358</v>
      </c>
      <c r="D21" s="1"/>
    </row>
    <row r="22" spans="1:4" x14ac:dyDescent="0.35">
      <c r="A22">
        <f t="shared" si="1"/>
        <v>19</v>
      </c>
      <c r="B22" s="1">
        <f t="shared" si="0"/>
        <v>0.16350799082655779</v>
      </c>
      <c r="D22" s="1"/>
    </row>
    <row r="23" spans="1:4" x14ac:dyDescent="0.35">
      <c r="A23">
        <f t="shared" si="1"/>
        <v>20</v>
      </c>
      <c r="B23" s="1">
        <f t="shared" si="0"/>
        <v>0.14864362802414344</v>
      </c>
      <c r="D23" s="1"/>
    </row>
    <row r="24" spans="1:4" x14ac:dyDescent="0.35">
      <c r="A24">
        <f t="shared" si="1"/>
        <v>21</v>
      </c>
      <c r="B24" s="1">
        <f t="shared" si="0"/>
        <v>0.13513057093103947</v>
      </c>
      <c r="D24" s="1"/>
    </row>
    <row r="25" spans="1:4" x14ac:dyDescent="0.35">
      <c r="A25">
        <f t="shared" si="1"/>
        <v>22</v>
      </c>
      <c r="B25" s="1">
        <f t="shared" si="0"/>
        <v>0.12284597357367223</v>
      </c>
      <c r="D25" s="1"/>
    </row>
    <row r="26" spans="1:4" x14ac:dyDescent="0.35">
      <c r="A26">
        <f t="shared" si="1"/>
        <v>23</v>
      </c>
      <c r="B26" s="1">
        <f t="shared" si="0"/>
        <v>0.11167815779424747</v>
      </c>
      <c r="D26" s="1"/>
    </row>
    <row r="27" spans="1:4" x14ac:dyDescent="0.35">
      <c r="A27">
        <f t="shared" si="1"/>
        <v>24</v>
      </c>
      <c r="B27" s="1">
        <f t="shared" si="0"/>
        <v>0.10152559799477043</v>
      </c>
      <c r="D27" s="1"/>
    </row>
    <row r="28" spans="1:4" x14ac:dyDescent="0.35">
      <c r="A28">
        <f t="shared" si="1"/>
        <v>25</v>
      </c>
      <c r="B28" s="1">
        <f t="shared" si="0"/>
        <v>9.229599817706402E-2</v>
      </c>
      <c r="D28" s="1"/>
    </row>
    <row r="29" spans="1:4" x14ac:dyDescent="0.35">
      <c r="A29">
        <f t="shared" si="1"/>
        <v>26</v>
      </c>
      <c r="B29" s="1">
        <f t="shared" si="0"/>
        <v>8.3905452888240015E-2</v>
      </c>
      <c r="D29" s="1"/>
    </row>
    <row r="30" spans="1:4" x14ac:dyDescent="0.35">
      <c r="A30">
        <f t="shared" ref="A30:A33" si="2">A29+1</f>
        <v>27</v>
      </c>
      <c r="B30" s="1">
        <f t="shared" si="0"/>
        <v>7.6277684443854549E-2</v>
      </c>
      <c r="D30" s="1"/>
    </row>
    <row r="31" spans="1:4" x14ac:dyDescent="0.35">
      <c r="A31">
        <f t="shared" si="2"/>
        <v>28</v>
      </c>
      <c r="B31" s="1">
        <f t="shared" si="0"/>
        <v>6.9343349494413217E-2</v>
      </c>
      <c r="D31" s="1"/>
    </row>
    <row r="32" spans="1:4" x14ac:dyDescent="0.35">
      <c r="A32">
        <f t="shared" si="2"/>
        <v>29</v>
      </c>
      <c r="B32" s="1">
        <f t="shared" si="0"/>
        <v>6.3039408631284738E-2</v>
      </c>
      <c r="D32" s="1"/>
    </row>
    <row r="33" spans="1:4" x14ac:dyDescent="0.35">
      <c r="A33">
        <f t="shared" si="2"/>
        <v>30</v>
      </c>
      <c r="B33" s="1">
        <f t="shared" si="0"/>
        <v>5.7308553301167936E-2</v>
      </c>
      <c r="D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2A89-8E27-4BF6-9DED-8650C74C1D43}">
  <dimension ref="A1:I34"/>
  <sheetViews>
    <sheetView tabSelected="1" workbookViewId="0">
      <selection activeCell="E8" sqref="E8"/>
    </sheetView>
  </sheetViews>
  <sheetFormatPr defaultRowHeight="14.5" x14ac:dyDescent="0.35"/>
  <cols>
    <col min="2" max="2" width="13.81640625" bestFit="1" customWidth="1"/>
    <col min="3" max="3" width="16" bestFit="1" customWidth="1"/>
    <col min="4" max="4" width="15.08984375" bestFit="1" customWidth="1"/>
    <col min="6" max="6" width="10.81640625" bestFit="1" customWidth="1"/>
    <col min="7" max="7" width="11.81640625" bestFit="1" customWidth="1"/>
  </cols>
  <sheetData>
    <row r="1" spans="1:9" x14ac:dyDescent="0.35">
      <c r="A1" t="s">
        <v>0</v>
      </c>
      <c r="B1" s="2">
        <v>800000</v>
      </c>
      <c r="C1" t="s">
        <v>2</v>
      </c>
      <c r="D1" s="2">
        <v>0.1</v>
      </c>
      <c r="F1" t="s">
        <v>3</v>
      </c>
      <c r="G1" s="6">
        <f>SUM(C4:D34)</f>
        <v>1017860.4052951788</v>
      </c>
      <c r="I1" s="2" t="s">
        <v>10</v>
      </c>
    </row>
    <row r="2" spans="1:9" x14ac:dyDescent="0.35">
      <c r="A2" t="s">
        <v>1</v>
      </c>
      <c r="B2" s="2">
        <v>0.02</v>
      </c>
      <c r="D2" s="1"/>
      <c r="F2" t="s">
        <v>4</v>
      </c>
      <c r="G2" s="4">
        <f>SUM(B4:B34)</f>
        <v>10.426914466988311</v>
      </c>
      <c r="I2" s="3" t="s">
        <v>11</v>
      </c>
    </row>
    <row r="3" spans="1:9" x14ac:dyDescent="0.35">
      <c r="A3" t="s">
        <v>9</v>
      </c>
      <c r="B3" t="s">
        <v>8</v>
      </c>
      <c r="C3" t="s">
        <v>6</v>
      </c>
      <c r="D3" s="1" t="s">
        <v>7</v>
      </c>
      <c r="E3" s="1"/>
      <c r="F3" t="s">
        <v>5</v>
      </c>
      <c r="G3" s="5">
        <f>G1/G2</f>
        <v>97618.562856512581</v>
      </c>
    </row>
    <row r="4" spans="1:9" x14ac:dyDescent="0.35">
      <c r="A4">
        <v>0</v>
      </c>
      <c r="B4">
        <f>1</f>
        <v>1</v>
      </c>
      <c r="C4" s="2">
        <f>B1*B4</f>
        <v>800000</v>
      </c>
      <c r="D4" s="2"/>
      <c r="E4" s="1"/>
    </row>
    <row r="5" spans="1:9" x14ac:dyDescent="0.35">
      <c r="A5">
        <v>1</v>
      </c>
      <c r="B5">
        <f t="shared" ref="B5:B20" si="0">B4/(1+$D$1)</f>
        <v>0.90909090909090906</v>
      </c>
      <c r="C5" s="2">
        <v>0</v>
      </c>
      <c r="D5" s="2">
        <f>$B$2*$C$4*B5</f>
        <v>14545.454545454544</v>
      </c>
    </row>
    <row r="6" spans="1:9" x14ac:dyDescent="0.35">
      <c r="A6">
        <f t="shared" ref="A6:A34" si="1">A5+1</f>
        <v>2</v>
      </c>
      <c r="B6" s="1">
        <f t="shared" si="0"/>
        <v>0.82644628099173545</v>
      </c>
      <c r="C6" s="2">
        <v>0</v>
      </c>
      <c r="D6" s="2">
        <f>$B$2*$C$4*B6</f>
        <v>13223.140495867767</v>
      </c>
    </row>
    <row r="7" spans="1:9" x14ac:dyDescent="0.35">
      <c r="A7">
        <f t="shared" si="1"/>
        <v>3</v>
      </c>
      <c r="B7" s="1">
        <f t="shared" si="0"/>
        <v>0.75131480090157765</v>
      </c>
      <c r="C7" s="2">
        <v>0</v>
      </c>
      <c r="D7" s="2">
        <f>$B$2*$C$4*B7</f>
        <v>12021.036814425242</v>
      </c>
    </row>
    <row r="8" spans="1:9" x14ac:dyDescent="0.35">
      <c r="A8">
        <f t="shared" si="1"/>
        <v>4</v>
      </c>
      <c r="B8" s="1">
        <f t="shared" si="0"/>
        <v>0.68301345536507052</v>
      </c>
      <c r="C8" s="2">
        <v>0</v>
      </c>
      <c r="D8" s="2">
        <f>$B$2*$C$4*B8</f>
        <v>10928.215285841128</v>
      </c>
    </row>
    <row r="9" spans="1:9" x14ac:dyDescent="0.35">
      <c r="A9">
        <f t="shared" si="1"/>
        <v>5</v>
      </c>
      <c r="B9" s="1">
        <f t="shared" si="0"/>
        <v>0.62092132305915493</v>
      </c>
      <c r="C9" s="2">
        <v>0</v>
      </c>
      <c r="D9" s="2">
        <f>$B$2*$C$4*B9</f>
        <v>9934.7411689464789</v>
      </c>
    </row>
    <row r="10" spans="1:9" x14ac:dyDescent="0.35">
      <c r="A10">
        <f t="shared" si="1"/>
        <v>6</v>
      </c>
      <c r="B10" s="1">
        <f t="shared" si="0"/>
        <v>0.56447393005377711</v>
      </c>
      <c r="C10" s="2">
        <v>0</v>
      </c>
      <c r="D10" s="2">
        <f>$B$2*$C$4*B10</f>
        <v>9031.5828808604329</v>
      </c>
    </row>
    <row r="11" spans="1:9" x14ac:dyDescent="0.35">
      <c r="A11">
        <f t="shared" si="1"/>
        <v>7</v>
      </c>
      <c r="B11" s="1">
        <f t="shared" si="0"/>
        <v>0.51315811823070645</v>
      </c>
      <c r="C11" s="2">
        <v>0</v>
      </c>
      <c r="D11" s="2">
        <f>$B$2*$C$4*B11</f>
        <v>8210.5298916913034</v>
      </c>
    </row>
    <row r="12" spans="1:9" x14ac:dyDescent="0.35">
      <c r="A12">
        <f t="shared" si="1"/>
        <v>8</v>
      </c>
      <c r="B12" s="1">
        <f t="shared" si="0"/>
        <v>0.46650738020973309</v>
      </c>
      <c r="C12" s="2">
        <v>0</v>
      </c>
      <c r="D12" s="2">
        <f>$B$2*$C$4*B12</f>
        <v>7464.1180833557291</v>
      </c>
    </row>
    <row r="13" spans="1:9" x14ac:dyDescent="0.35">
      <c r="A13">
        <f t="shared" si="1"/>
        <v>9</v>
      </c>
      <c r="B13" s="1">
        <f t="shared" si="0"/>
        <v>0.42409761837248461</v>
      </c>
      <c r="C13" s="2">
        <v>0</v>
      </c>
      <c r="D13" s="2">
        <f>$B$2*$C$4*B13</f>
        <v>6785.5618939597534</v>
      </c>
    </row>
    <row r="14" spans="1:9" x14ac:dyDescent="0.35">
      <c r="A14">
        <f t="shared" si="1"/>
        <v>10</v>
      </c>
      <c r="B14" s="1">
        <f t="shared" si="0"/>
        <v>0.38554328942953142</v>
      </c>
      <c r="C14" s="2">
        <v>0</v>
      </c>
      <c r="D14" s="2">
        <f>$B$2*$C$4*B14</f>
        <v>6168.6926308725024</v>
      </c>
    </row>
    <row r="15" spans="1:9" x14ac:dyDescent="0.35">
      <c r="A15">
        <f t="shared" si="1"/>
        <v>11</v>
      </c>
      <c r="B15" s="1">
        <f t="shared" si="0"/>
        <v>0.35049389948139215</v>
      </c>
      <c r="C15" s="2">
        <v>0</v>
      </c>
      <c r="D15" s="2">
        <f>$B$2*$C$4*B15</f>
        <v>5607.9023917022741</v>
      </c>
    </row>
    <row r="16" spans="1:9" x14ac:dyDescent="0.35">
      <c r="A16">
        <f t="shared" si="1"/>
        <v>12</v>
      </c>
      <c r="B16" s="1">
        <f t="shared" si="0"/>
        <v>0.31863081771035645</v>
      </c>
      <c r="C16" s="2">
        <v>0</v>
      </c>
      <c r="D16" s="2">
        <f>$B$2*$C$4*B16</f>
        <v>5098.093083365703</v>
      </c>
    </row>
    <row r="17" spans="1:4" x14ac:dyDescent="0.35">
      <c r="A17">
        <f t="shared" si="1"/>
        <v>13</v>
      </c>
      <c r="B17" s="1">
        <f t="shared" si="0"/>
        <v>0.28966437973668768</v>
      </c>
      <c r="C17" s="2">
        <v>0</v>
      </c>
      <c r="D17" s="2">
        <f>$B$2*$C$4*B17</f>
        <v>4634.6300757870031</v>
      </c>
    </row>
    <row r="18" spans="1:4" x14ac:dyDescent="0.35">
      <c r="A18">
        <f t="shared" si="1"/>
        <v>14</v>
      </c>
      <c r="B18" s="1">
        <f t="shared" si="0"/>
        <v>0.26333125430607968</v>
      </c>
      <c r="C18" s="2">
        <v>0</v>
      </c>
      <c r="D18" s="2">
        <f>$B$2*$C$4*B18</f>
        <v>4213.3000688972752</v>
      </c>
    </row>
    <row r="19" spans="1:4" x14ac:dyDescent="0.35">
      <c r="A19">
        <f t="shared" si="1"/>
        <v>15</v>
      </c>
      <c r="B19" s="1">
        <f t="shared" si="0"/>
        <v>0.23939204936916333</v>
      </c>
      <c r="C19" s="2">
        <f>C4*0.35*B19</f>
        <v>67029.773823365729</v>
      </c>
      <c r="D19" s="2">
        <f>$B$2*$C$4*B19</f>
        <v>3830.2727899066135</v>
      </c>
    </row>
    <row r="20" spans="1:4" x14ac:dyDescent="0.35">
      <c r="A20">
        <f t="shared" si="1"/>
        <v>16</v>
      </c>
      <c r="B20" s="1">
        <f t="shared" si="0"/>
        <v>0.21762913579014848</v>
      </c>
      <c r="C20" s="2">
        <v>0</v>
      </c>
      <c r="D20" s="2">
        <f>$B$2*$C$4*B20</f>
        <v>3482.0661726423755</v>
      </c>
    </row>
    <row r="21" spans="1:4" x14ac:dyDescent="0.35">
      <c r="A21">
        <f t="shared" si="1"/>
        <v>17</v>
      </c>
      <c r="B21" s="1">
        <f t="shared" ref="B21:B34" si="2">B20/(1+$D$1)</f>
        <v>0.19784466890013497</v>
      </c>
      <c r="C21" s="2">
        <v>0</v>
      </c>
      <c r="D21" s="2">
        <f>$B$2*$C$4*B21</f>
        <v>3165.5147024021594</v>
      </c>
    </row>
    <row r="22" spans="1:4" x14ac:dyDescent="0.35">
      <c r="A22">
        <f t="shared" si="1"/>
        <v>18</v>
      </c>
      <c r="B22" s="1">
        <f t="shared" si="2"/>
        <v>0.17985878990921358</v>
      </c>
      <c r="C22" s="2">
        <v>0</v>
      </c>
      <c r="D22" s="2">
        <f>$B$2*$C$4*B22</f>
        <v>2877.7406385474173</v>
      </c>
    </row>
    <row r="23" spans="1:4" x14ac:dyDescent="0.35">
      <c r="A23">
        <f t="shared" si="1"/>
        <v>19</v>
      </c>
      <c r="B23" s="1">
        <f t="shared" si="2"/>
        <v>0.16350799082655779</v>
      </c>
      <c r="C23" s="2">
        <v>0</v>
      </c>
      <c r="D23" s="2">
        <f>$B$2*$C$4*B23</f>
        <v>2616.1278532249244</v>
      </c>
    </row>
    <row r="24" spans="1:4" x14ac:dyDescent="0.35">
      <c r="A24">
        <f t="shared" si="1"/>
        <v>20</v>
      </c>
      <c r="B24" s="1">
        <f t="shared" si="2"/>
        <v>0.14864362802414344</v>
      </c>
      <c r="C24" s="2">
        <v>0</v>
      </c>
      <c r="D24" s="2">
        <f>$B$2*$C$4*B24</f>
        <v>2378.2980483862948</v>
      </c>
    </row>
    <row r="25" spans="1:4" x14ac:dyDescent="0.35">
      <c r="A25">
        <f t="shared" si="1"/>
        <v>21</v>
      </c>
      <c r="B25" s="1">
        <f t="shared" si="2"/>
        <v>0.13513057093103947</v>
      </c>
      <c r="C25" s="2">
        <v>0</v>
      </c>
      <c r="D25" s="2">
        <f>$B$2*$C$4*B25</f>
        <v>2162.0891348966315</v>
      </c>
    </row>
    <row r="26" spans="1:4" x14ac:dyDescent="0.35">
      <c r="A26">
        <f t="shared" si="1"/>
        <v>22</v>
      </c>
      <c r="B26" s="1">
        <f t="shared" si="2"/>
        <v>0.12284597357367223</v>
      </c>
      <c r="C26" s="2">
        <v>0</v>
      </c>
      <c r="D26" s="2">
        <f>$B$2*$C$4*B26</f>
        <v>1965.5355771787556</v>
      </c>
    </row>
    <row r="27" spans="1:4" x14ac:dyDescent="0.35">
      <c r="A27">
        <f t="shared" si="1"/>
        <v>23</v>
      </c>
      <c r="B27" s="1">
        <f t="shared" si="2"/>
        <v>0.11167815779424747</v>
      </c>
      <c r="C27" s="2">
        <v>0</v>
      </c>
      <c r="D27" s="2">
        <f>$B$2*$C$4*B27</f>
        <v>1786.8505247079595</v>
      </c>
    </row>
    <row r="28" spans="1:4" x14ac:dyDescent="0.35">
      <c r="A28">
        <f t="shared" si="1"/>
        <v>24</v>
      </c>
      <c r="B28" s="1">
        <f t="shared" si="2"/>
        <v>0.10152559799477043</v>
      </c>
      <c r="C28" s="2">
        <v>0</v>
      </c>
      <c r="D28" s="2">
        <f>$B$2*$C$4*B28</f>
        <v>1624.4095679163268</v>
      </c>
    </row>
    <row r="29" spans="1:4" x14ac:dyDescent="0.35">
      <c r="A29">
        <f t="shared" si="1"/>
        <v>25</v>
      </c>
      <c r="B29" s="1">
        <f t="shared" si="2"/>
        <v>9.229599817706402E-2</v>
      </c>
      <c r="C29" s="2">
        <v>0</v>
      </c>
      <c r="D29" s="2">
        <f>$B$2*$C$4*B29</f>
        <v>1476.7359708330243</v>
      </c>
    </row>
    <row r="30" spans="1:4" x14ac:dyDescent="0.35">
      <c r="A30">
        <f t="shared" si="1"/>
        <v>26</v>
      </c>
      <c r="B30" s="1">
        <f t="shared" si="2"/>
        <v>8.3905452888240015E-2</v>
      </c>
      <c r="C30" s="2">
        <v>0</v>
      </c>
      <c r="D30" s="2">
        <f>$B$2*$C$4*B30</f>
        <v>1342.4872462118403</v>
      </c>
    </row>
    <row r="31" spans="1:4" x14ac:dyDescent="0.35">
      <c r="A31">
        <f t="shared" si="1"/>
        <v>27</v>
      </c>
      <c r="B31" s="1">
        <f t="shared" si="2"/>
        <v>7.6277684443854549E-2</v>
      </c>
      <c r="C31" s="2">
        <v>0</v>
      </c>
      <c r="D31" s="2">
        <f>$B$2*$C$4*B31</f>
        <v>1220.4429511016729</v>
      </c>
    </row>
    <row r="32" spans="1:4" x14ac:dyDescent="0.35">
      <c r="A32">
        <f t="shared" si="1"/>
        <v>28</v>
      </c>
      <c r="B32" s="1">
        <f t="shared" si="2"/>
        <v>6.9343349494413217E-2</v>
      </c>
      <c r="C32" s="2">
        <v>0</v>
      </c>
      <c r="D32" s="2">
        <f>$B$2*$C$4*B32</f>
        <v>1109.4935919106115</v>
      </c>
    </row>
    <row r="33" spans="1:4" x14ac:dyDescent="0.35">
      <c r="A33">
        <f t="shared" si="1"/>
        <v>29</v>
      </c>
      <c r="B33" s="1">
        <f t="shared" si="2"/>
        <v>6.3039408631284738E-2</v>
      </c>
      <c r="C33" s="2">
        <v>0</v>
      </c>
      <c r="D33" s="2">
        <f>$B$2*$C$4*B33</f>
        <v>1008.6305381005558</v>
      </c>
    </row>
    <row r="34" spans="1:4" x14ac:dyDescent="0.35">
      <c r="A34">
        <f t="shared" si="1"/>
        <v>30</v>
      </c>
      <c r="B34" s="1">
        <f t="shared" si="2"/>
        <v>5.7308553301167936E-2</v>
      </c>
      <c r="C34" s="2">
        <v>0</v>
      </c>
      <c r="D34" s="2">
        <f>$B$2*$C$4*B34</f>
        <v>916.93685281868693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nsalm</dc:creator>
  <cp:lastModifiedBy>nsalmon11@outlook.com</cp:lastModifiedBy>
  <dcterms:created xsi:type="dcterms:W3CDTF">2022-11-07T14:16:26Z</dcterms:created>
  <dcterms:modified xsi:type="dcterms:W3CDTF">2023-01-28T14:36:13Z</dcterms:modified>
</cp:coreProperties>
</file>