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8800" windowHeight="15740" tabRatio="500"/>
  </bookViews>
  <sheets>
    <sheet name="Passive Allocation" sheetId="12" r:id="rId1"/>
    <sheet name="Passive Portfolio" sheetId="11" r:id="rId2"/>
    <sheet name="Annual Returns" sheetId="4" r:id="rId3"/>
    <sheet name="Monthly Returns" sheetId="5" r:id="rId4"/>
    <sheet name="Summary" sheetId="6" r:id="rId5"/>
    <sheet name="Covar" sheetId="10" r:id="rId6"/>
    <sheet name="Corel" sheetId="9" r:id="rId7"/>
  </sheets>
  <externalReferences>
    <externalReference r:id="rId8"/>
    <externalReference r:id="rId9"/>
    <externalReference r:id="rId10"/>
  </externalReferences>
  <definedNames>
    <definedName name="_xlnm._FilterDatabase" localSheetId="2" hidden="1">'Annual Returns'!#REF!</definedName>
    <definedName name="AUDx" localSheetId="0">INDIRECT("Daily_Indexed!AB2880:AB"&amp;MaxRow,1)</definedName>
    <definedName name="AUDx" localSheetId="1">INDIRECT("Daily_Indexed!AB2880:AB"&amp;MaxRow,1)</definedName>
    <definedName name="AUDx">INDIRECT("Daily_Indexed!AB2880:AB"&amp;MaxRow,1)</definedName>
    <definedName name="CADx" localSheetId="0">INDIRECT("Daily_Indexed!I2880:I"&amp;MaxRow,1)</definedName>
    <definedName name="CADx" localSheetId="1">INDIRECT("Daily_Indexed!I2880:I"&amp;MaxRow,1)</definedName>
    <definedName name="CADx">INDIRECT("Daily_Indexed!I2880:I"&amp;MaxRow,1)</definedName>
    <definedName name="CHF" localSheetId="0">INDIRECT("Daily!J2880:J"&amp;MaxRow,1)</definedName>
    <definedName name="CHF" localSheetId="1">INDIRECT("Daily!J2880:J"&amp;MaxRow,1)</definedName>
    <definedName name="CHF">INDIRECT("Daily!J2880:J"&amp;MaxRow,1)</definedName>
    <definedName name="CNX_500" localSheetId="0">[1]Monthly!$AS$2:$AS$244</definedName>
    <definedName name="CNX_500" localSheetId="1">[2]Monthly!$AS$2:$AS$244</definedName>
    <definedName name="CNX_500">[3]Monthly!$AS$2:$AS$244</definedName>
    <definedName name="CNX_METAL" localSheetId="0">[1]Monthly!$AY$2:$AY$244</definedName>
    <definedName name="CNX_METAL" localSheetId="1">[2]Monthly!$AY$2:$AY$244</definedName>
    <definedName name="CNX_METAL">[3]Monthly!$AY$2:$AY$244</definedName>
    <definedName name="CNX_MIDCAP" localSheetId="0">[1]Monthly!$AT$2:$AT$244</definedName>
    <definedName name="CNX_MIDCAP" localSheetId="1">[2]Monthly!$AT$2:$AT$244</definedName>
    <definedName name="CNX_MIDCAP">[3]Monthly!$AT$2:$AT$244</definedName>
    <definedName name="CNX_NIFTY" localSheetId="0">[1]Monthly!$AR$2:$AR$244</definedName>
    <definedName name="CNX_NIFTY" localSheetId="1">[2]Monthly!$AR$2:$AR$244</definedName>
    <definedName name="CNX_NIFTY">[3]Monthly!$AR$2:$AR$244</definedName>
    <definedName name="CNX_REALTY" localSheetId="0">[1]Monthly!$AV$2:$AV$244</definedName>
    <definedName name="CNX_REALTY" localSheetId="1">[2]Monthly!$AV$2:$AV$244</definedName>
    <definedName name="CNX_REALTY">[3]Monthly!$AV$2:$AV$244</definedName>
    <definedName name="CNX_SMALLCAP" localSheetId="0">[1]Monthly!$AU$2:$AU$244</definedName>
    <definedName name="CNX_SMALLCAP" localSheetId="1">[2]Monthly!$AU$2:$AU$244</definedName>
    <definedName name="CNX_SMALLCAP">[3]Monthly!$AU$2:$AU$244</definedName>
    <definedName name="CNY" localSheetId="0">INDIRECT("Daily!L2880:L"&amp;MaxRow,1)</definedName>
    <definedName name="CNY" localSheetId="1">INDIRECT("Daily!L2880:L"&amp;MaxRow,1)</definedName>
    <definedName name="CNY">INDIRECT("Daily!L2880:L"&amp;MaxRow,1)</definedName>
    <definedName name="CNYx" localSheetId="0">INDIRECT("Daily_Indexed!L2880:L"&amp;MaxRow,1)</definedName>
    <definedName name="CNYx" localSheetId="1">INDIRECT("Daily_Indexed!L2880:L"&amp;MaxRow,1)</definedName>
    <definedName name="CNYx">INDIRECT("Daily_Indexed!L2880:L"&amp;MaxRow,1)</definedName>
    <definedName name="CONSIDX" localSheetId="0">INDIRECT("Daily_Indexed!AE2880:AE"&amp;MaxRow,1)</definedName>
    <definedName name="CONSIDX" localSheetId="1">INDIRECT("Daily_Indexed!AE2880:AE"&amp;MaxRow,1)</definedName>
    <definedName name="CONSIDX">INDIRECT("Daily_Indexed!AE2880:AE"&amp;MaxRow,1)</definedName>
    <definedName name="DATES" localSheetId="0">INDIRECT("Daily!D2880:D"&amp;MaxRow,1)</definedName>
    <definedName name="DATES" localSheetId="1">INDIRECT("Daily!D2880:D"&amp;MaxRow,1)</definedName>
    <definedName name="DATES">INDIRECT("Daily!D2880:D"&amp;MaxRow,1)</definedName>
    <definedName name="EURO" localSheetId="0">INDIRECT("Daily!F2880:F"&amp;MaxRow,1)</definedName>
    <definedName name="EURO" localSheetId="1">INDIRECT("Daily!F2880:F"&amp;MaxRow,1)</definedName>
    <definedName name="EURO">INDIRECT("Daily!F2880:F"&amp;MaxRow,1)</definedName>
    <definedName name="G5IDX" localSheetId="0">INDIRECT("Daily_Indexed!AC2880:AC"&amp;MaxRow,1)</definedName>
    <definedName name="G5IDX" localSheetId="1">INDIRECT("Daily_Indexed!AC2880:AC"&amp;MaxRow,1)</definedName>
    <definedName name="G5IDX">INDIRECT("Daily_Indexed!AC2880:AC"&amp;MaxRow,1)</definedName>
    <definedName name="GBP" localSheetId="0">INDIRECT("Daily!H2880:H"&amp;MaxRow,1)</definedName>
    <definedName name="GBP" localSheetId="1">INDIRECT("Daily!H2880:H"&amp;MaxRow,1)</definedName>
    <definedName name="GBP">INDIRECT("Daily!H2880:H"&amp;MaxRow,1)</definedName>
    <definedName name="GOLD" localSheetId="0">[1]Monthly!$AX$2:$AX$244</definedName>
    <definedName name="GOLD" localSheetId="1">[2]Monthly!$AX$2:$AX$244</definedName>
    <definedName name="GOLD">[3]Monthly!$AX$2:$AX$244</definedName>
    <definedName name="GSEC" localSheetId="0">[1]Monthly!$AW$2:$AW$244</definedName>
    <definedName name="GSEC" localSheetId="1">[2]Monthly!$AW$2:$AW$244</definedName>
    <definedName name="GSEC">[3]Monthly!$AW$2:$AW$244</definedName>
    <definedName name="INR" localSheetId="0">INDIRECT("Daily!K2880:K"&amp;MaxRow,1)</definedName>
    <definedName name="INR" localSheetId="1">INDIRECT("Daily!K2880:K"&amp;MaxRow,1)</definedName>
    <definedName name="INR">INDIRECT("Daily!K2880:K"&amp;MaxRow,1)</definedName>
    <definedName name="INRx" localSheetId="0">INDIRECT("Daily_Indexed!K2880:K"&amp;MaxRow,1)</definedName>
    <definedName name="INRx" localSheetId="1">INDIRECT("Daily_Indexed!K2880:K"&amp;MaxRow,1)</definedName>
    <definedName name="INRx">INDIRECT("Daily_Indexed!K2880:K"&amp;MaxRow,1)</definedName>
    <definedName name="JPY" localSheetId="0">INDIRECT("Daily!G2880:G"&amp;MaxRow,1)</definedName>
    <definedName name="JPY" localSheetId="1">INDIRECT("Daily!G2880:G"&amp;MaxRow,1)</definedName>
    <definedName name="JPY">INDIRECT("Daily!G2880:G"&amp;MaxRow,1)</definedName>
    <definedName name="MaxRow">9305</definedName>
    <definedName name="MSCI_EM" localSheetId="0">[1]Monthly!$BC$2:$BC$244</definedName>
    <definedName name="MSCI_EM" localSheetId="1">[2]Monthly!$BC$2:$BC$244</definedName>
    <definedName name="MSCI_EM">[3]Monthly!$BC$2:$BC$244</definedName>
    <definedName name="MSCI_NA" localSheetId="0">[1]Monthly!$BA$2:$BA$244</definedName>
    <definedName name="MSCI_NA" localSheetId="1">[2]Monthly!$BA$2:$BA$244</definedName>
    <definedName name="MSCI_NA">[3]Monthly!$BA$2:$BA$244</definedName>
    <definedName name="MSCI_World" localSheetId="0">[1]Monthly!$BB$2:$BB$244</definedName>
    <definedName name="MSCI_World" localSheetId="1">[2]Monthly!$BB$2:$BB$244</definedName>
    <definedName name="MSCI_World">[3]Monthly!$BB$2:$BB$244</definedName>
    <definedName name="NIFTY_DIVOPPT" localSheetId="0">[1]Monthly!$AZ$2:$AZ$244</definedName>
    <definedName name="NIFTY_DIVOPPT" localSheetId="1">[2]Monthly!$AZ$2:$AZ$244</definedName>
    <definedName name="NIFTY_DIVOPPT">[3]Monthly!$AZ$2:$AZ$244</definedName>
    <definedName name="PRODIDX" localSheetId="0">INDIRECT("Daily_Indexed!AD2880:AD"&amp;MaxRow,1)</definedName>
    <definedName name="PRODIDX" localSheetId="1">INDIRECT("Daily_Indexed!AD2880:AD"&amp;MaxRow,1)</definedName>
    <definedName name="PRODIDX">INDIRECT("Daily_Indexed!AD2880:AD"&amp;MaxRow,1)</definedName>
    <definedName name="RUBx" localSheetId="0">INDIRECT("Daily_Indexed!W2880:W"&amp;MaxRow,1)</definedName>
    <definedName name="RUBx" localSheetId="1">INDIRECT("Daily_Indexed!W2880:W"&amp;MaxRow,1)</definedName>
    <definedName name="RUBx">INDIRECT("Daily_Indexed!W2880:W"&amp;MaxRow,1)</definedName>
    <definedName name="solver_adj" localSheetId="1" hidden="1">'Passive Portfolio'!$C$4:$C$10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'Passive Portfolio'!$C$11</definedName>
    <definedName name="solver_lhs2" localSheetId="1" hidden="1">'Passive Portfolio'!$C$14</definedName>
    <definedName name="solver_lhs3" localSheetId="1" hidden="1">'Passive Portfolio'!$C$4:$C$10</definedName>
    <definedName name="solver_lhs4" localSheetId="1" hidden="1">'Passive Portfolio'!$C$4:$C$10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'Passive Portfolio'!$C$16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3</definedName>
    <definedName name="solver_rel3" localSheetId="1" hidden="1">1</definedName>
    <definedName name="solver_rel4" localSheetId="1" hidden="1">3</definedName>
    <definedName name="solver_rhs1" localSheetId="1" hidden="1">1</definedName>
    <definedName name="solver_rhs2" localSheetId="1" hidden="1">'Passive Portfolio'!#REF!</definedName>
    <definedName name="solver_rhs3" localSheetId="1" hidden="1">'Passive Portfolio'!$P$4:$P$10</definedName>
    <definedName name="solver_rhs4" localSheetId="1" hidden="1">'Passive Portfolio'!$O$4:$O$10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USD" localSheetId="0">INDIRECT("Daily!E2880:E"&amp;MaxRow,1)</definedName>
    <definedName name="USD" localSheetId="1">INDIRECT("Daily!E2880:E"&amp;MaxRow,1)</definedName>
    <definedName name="USD">INDIRECT("Daily!E2880:E"&amp;MaxRow,1)</definedName>
    <definedName name="USDx" localSheetId="0">INDIRECT("Daily_Indexed!e2880:e"&amp;MaxRow,1)</definedName>
    <definedName name="USDx" localSheetId="1">INDIRECT("Daily_Indexed!e2880:e"&amp;MaxRow,1)</definedName>
    <definedName name="USDx">INDIRECT("Daily_Indexed!e2880:e"&amp;MaxRow,1)</definedName>
    <definedName name="ZAR" localSheetId="0">INDIRECT("Daily!Y2880:Y"&amp;MaxRow,1)</definedName>
    <definedName name="ZAR" localSheetId="1">INDIRECT("Daily!Y2880:Y"&amp;MaxRow,1)</definedName>
    <definedName name="ZAR">INDIRECT("Daily!Y2880:Y"&amp;MaxRow,1)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12" l="1"/>
  <c r="F15" i="12"/>
  <c r="E15" i="12"/>
  <c r="D15" i="12"/>
  <c r="C15" i="12"/>
  <c r="G14" i="12"/>
  <c r="F14" i="12"/>
  <c r="E14" i="12"/>
  <c r="D14" i="12"/>
  <c r="C14" i="12"/>
  <c r="C12" i="12"/>
  <c r="G10" i="12"/>
  <c r="F10" i="12"/>
  <c r="E10" i="12"/>
  <c r="D10" i="12"/>
  <c r="C10" i="12"/>
  <c r="G8" i="12"/>
  <c r="F8" i="12"/>
  <c r="E8" i="12"/>
  <c r="D8" i="12"/>
  <c r="C8" i="12"/>
  <c r="G7" i="12"/>
  <c r="F7" i="12"/>
  <c r="E7" i="12"/>
  <c r="D7" i="12"/>
  <c r="C7" i="12"/>
  <c r="G6" i="12"/>
  <c r="F6" i="12"/>
  <c r="E6" i="12"/>
  <c r="D6" i="12"/>
  <c r="C6" i="12"/>
  <c r="S14" i="12"/>
  <c r="S15" i="12"/>
  <c r="S16" i="12"/>
  <c r="R14" i="12"/>
  <c r="R15" i="12"/>
  <c r="R16" i="12"/>
  <c r="Q14" i="12"/>
  <c r="Q15" i="12"/>
  <c r="Q16" i="12"/>
  <c r="P14" i="12"/>
  <c r="P15" i="12"/>
  <c r="P16" i="12"/>
  <c r="O14" i="12"/>
  <c r="O15" i="12"/>
  <c r="O16" i="12"/>
  <c r="M14" i="12"/>
  <c r="M15" i="12"/>
  <c r="M16" i="12"/>
  <c r="L14" i="12"/>
  <c r="L15" i="12"/>
  <c r="L16" i="12"/>
  <c r="K14" i="12"/>
  <c r="K15" i="12"/>
  <c r="K16" i="12"/>
  <c r="J14" i="12"/>
  <c r="J15" i="12"/>
  <c r="J16" i="12"/>
  <c r="I14" i="12"/>
  <c r="I15" i="12"/>
  <c r="I16" i="12"/>
  <c r="G16" i="12"/>
  <c r="F16" i="12"/>
  <c r="E16" i="12"/>
  <c r="D16" i="12"/>
  <c r="C16" i="12"/>
  <c r="S12" i="12"/>
  <c r="R12" i="12"/>
  <c r="Q12" i="12"/>
  <c r="P12" i="12"/>
  <c r="O12" i="12"/>
  <c r="M12" i="12"/>
  <c r="L12" i="12"/>
  <c r="K12" i="12"/>
  <c r="J12" i="12"/>
  <c r="I12" i="12"/>
  <c r="S10" i="12"/>
  <c r="R10" i="12"/>
  <c r="Q10" i="12"/>
  <c r="P10" i="12"/>
  <c r="O10" i="12"/>
  <c r="M10" i="12"/>
  <c r="L10" i="12"/>
  <c r="K10" i="12"/>
  <c r="J10" i="12"/>
  <c r="I10" i="12"/>
  <c r="S8" i="12"/>
  <c r="R8" i="12"/>
  <c r="Q8" i="12"/>
  <c r="P8" i="12"/>
  <c r="O8" i="12"/>
  <c r="M8" i="12"/>
  <c r="L8" i="12"/>
  <c r="K8" i="12"/>
  <c r="J8" i="12"/>
  <c r="I8" i="12"/>
  <c r="S7" i="12"/>
  <c r="R7" i="12"/>
  <c r="Q7" i="12"/>
  <c r="P7" i="12"/>
  <c r="O7" i="12"/>
  <c r="M7" i="12"/>
  <c r="L7" i="12"/>
  <c r="K7" i="12"/>
  <c r="J7" i="12"/>
  <c r="I7" i="12"/>
  <c r="S6" i="12"/>
  <c r="R6" i="12"/>
  <c r="Q6" i="12"/>
  <c r="P6" i="12"/>
  <c r="O6" i="12"/>
  <c r="M6" i="12"/>
  <c r="L6" i="12"/>
  <c r="K6" i="12"/>
  <c r="J6" i="12"/>
  <c r="I6" i="12"/>
  <c r="G30" i="11"/>
  <c r="G31" i="11" a="1"/>
  <c r="G31" i="11"/>
  <c r="G32" i="11"/>
  <c r="G35" i="11"/>
  <c r="F30" i="11"/>
  <c r="F31" i="11" a="1"/>
  <c r="F31" i="11"/>
  <c r="F32" i="11"/>
  <c r="F35" i="11"/>
  <c r="E30" i="11"/>
  <c r="E31" i="11" a="1"/>
  <c r="E31" i="11"/>
  <c r="E32" i="11"/>
  <c r="E35" i="11"/>
  <c r="D30" i="11"/>
  <c r="D31" i="11" a="1"/>
  <c r="D31" i="11"/>
  <c r="D32" i="11"/>
  <c r="D35" i="11"/>
  <c r="C30" i="11"/>
  <c r="C31" i="11" a="1"/>
  <c r="C31" i="11"/>
  <c r="C32" i="11"/>
  <c r="C35" i="11"/>
  <c r="G34" i="11"/>
  <c r="F34" i="11"/>
  <c r="E34" i="11"/>
  <c r="D34" i="11"/>
  <c r="C34" i="11"/>
  <c r="G42" i="11"/>
  <c r="F42" i="11"/>
  <c r="E42" i="11"/>
  <c r="D42" i="11"/>
  <c r="C42" i="11"/>
  <c r="G41" i="11"/>
  <c r="F41" i="11"/>
  <c r="E41" i="11"/>
  <c r="D41" i="11"/>
  <c r="C41" i="11"/>
  <c r="G40" i="11"/>
  <c r="F40" i="11"/>
  <c r="E40" i="11"/>
  <c r="D40" i="11"/>
  <c r="C40" i="11"/>
  <c r="G27" i="11"/>
  <c r="F27" i="11"/>
  <c r="E27" i="11"/>
  <c r="D27" i="11"/>
  <c r="C27" i="11"/>
  <c r="C15" i="11" a="1"/>
  <c r="C15" i="11"/>
  <c r="C16" i="11"/>
  <c r="C14" i="11"/>
  <c r="D12" i="11"/>
  <c r="P11" i="11"/>
  <c r="C11" i="11"/>
  <c r="AA2" i="5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6" i="5"/>
  <c r="AA177" i="5"/>
  <c r="AA178" i="5"/>
  <c r="AA179" i="5"/>
  <c r="AA180" i="5"/>
  <c r="AA181" i="5"/>
  <c r="AA182" i="5"/>
  <c r="AA183" i="5"/>
  <c r="AA184" i="5"/>
  <c r="AA185" i="5"/>
  <c r="AA186" i="5"/>
  <c r="AA187" i="5"/>
  <c r="AA188" i="5"/>
  <c r="AA189" i="5"/>
  <c r="AA190" i="5"/>
  <c r="AA191" i="5"/>
  <c r="AA192" i="5"/>
  <c r="AA193" i="5"/>
  <c r="AA194" i="5"/>
  <c r="AA195" i="5"/>
  <c r="AA196" i="5"/>
  <c r="AA197" i="5"/>
  <c r="AA198" i="5"/>
  <c r="AA199" i="5"/>
  <c r="AA200" i="5"/>
  <c r="AA201" i="5"/>
  <c r="AA202" i="5"/>
  <c r="AA203" i="5"/>
  <c r="AA204" i="5"/>
  <c r="AA205" i="5"/>
  <c r="AA206" i="5"/>
  <c r="AA207" i="5"/>
  <c r="AA208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4" i="5"/>
  <c r="AA225" i="5"/>
  <c r="AA226" i="5"/>
  <c r="AA227" i="5"/>
  <c r="AA228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50" i="5"/>
  <c r="AA251" i="5"/>
  <c r="Z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50" i="5"/>
  <c r="Z251" i="5"/>
  <c r="Y2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50" i="5"/>
  <c r="Y251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50" i="5"/>
  <c r="X251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50" i="5"/>
  <c r="W251" i="5"/>
  <c r="V2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50" i="5"/>
  <c r="V251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50" i="5"/>
  <c r="U251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50" i="5"/>
  <c r="T251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50" i="5"/>
  <c r="S251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50" i="5"/>
  <c r="R251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50" i="5"/>
  <c r="Q251" i="5"/>
  <c r="P2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50" i="5"/>
  <c r="P251" i="5"/>
  <c r="AA247" i="5"/>
  <c r="AA248" i="5"/>
  <c r="Z247" i="5"/>
  <c r="Z248" i="5"/>
  <c r="Y247" i="5"/>
  <c r="Y248" i="5"/>
  <c r="X247" i="5"/>
  <c r="X248" i="5"/>
  <c r="W247" i="5"/>
  <c r="W248" i="5"/>
  <c r="V247" i="5"/>
  <c r="V248" i="5"/>
  <c r="U247" i="5"/>
  <c r="U248" i="5"/>
  <c r="T247" i="5"/>
  <c r="T248" i="5"/>
  <c r="S247" i="5"/>
  <c r="S248" i="5"/>
  <c r="R247" i="5"/>
  <c r="R248" i="5"/>
  <c r="Q247" i="5"/>
  <c r="Q248" i="5"/>
  <c r="P247" i="5"/>
  <c r="P248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O2" i="5"/>
  <c r="Y16" i="4"/>
  <c r="Y17" i="4"/>
  <c r="Y18" i="4"/>
  <c r="Y19" i="4"/>
  <c r="Y20" i="4"/>
  <c r="Y21" i="4"/>
  <c r="Y22" i="4"/>
  <c r="Y25" i="4"/>
  <c r="X12" i="4"/>
  <c r="X13" i="4"/>
  <c r="X14" i="4"/>
  <c r="X15" i="4"/>
  <c r="X16" i="4"/>
  <c r="X17" i="4"/>
  <c r="X18" i="4"/>
  <c r="X19" i="4"/>
  <c r="X20" i="4"/>
  <c r="X21" i="4"/>
  <c r="X22" i="4"/>
  <c r="X25" i="4"/>
  <c r="W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5" i="4"/>
  <c r="V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5" i="4"/>
  <c r="U15" i="4"/>
  <c r="U16" i="4"/>
  <c r="U17" i="4"/>
  <c r="U18" i="4"/>
  <c r="U19" i="4"/>
  <c r="U20" i="4"/>
  <c r="U21" i="4"/>
  <c r="U22" i="4"/>
  <c r="U25" i="4"/>
  <c r="T12" i="4"/>
  <c r="T13" i="4"/>
  <c r="T14" i="4"/>
  <c r="T15" i="4"/>
  <c r="T16" i="4"/>
  <c r="T17" i="4"/>
  <c r="T18" i="4"/>
  <c r="T19" i="4"/>
  <c r="T20" i="4"/>
  <c r="T21" i="4"/>
  <c r="T22" i="4"/>
  <c r="T25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5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5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5" i="4"/>
  <c r="Y24" i="4"/>
  <c r="X24" i="4"/>
  <c r="W24" i="4"/>
  <c r="V24" i="4"/>
  <c r="U24" i="4"/>
  <c r="T24" i="4"/>
  <c r="S24" i="4"/>
  <c r="R24" i="4"/>
  <c r="Q24" i="4"/>
  <c r="AB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5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5" i="4"/>
  <c r="Z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5" i="4"/>
  <c r="AB24" i="4"/>
  <c r="AA24" i="4"/>
  <c r="Z24" i="4"/>
</calcChain>
</file>

<file path=xl/sharedStrings.xml><?xml version="1.0" encoding="utf-8"?>
<sst xmlns="http://schemas.openxmlformats.org/spreadsheetml/2006/main" count="462" uniqueCount="310">
  <si>
    <t>CNX NIFTY</t>
  </si>
  <si>
    <t>CNX 500</t>
  </si>
  <si>
    <t>CNX MIDCAP</t>
  </si>
  <si>
    <t>CNX SMALLCAP</t>
  </si>
  <si>
    <t>CNX REALTY</t>
  </si>
  <si>
    <t>GSEC</t>
  </si>
  <si>
    <t>GOLD</t>
  </si>
  <si>
    <t>CNX METAL</t>
  </si>
  <si>
    <t>MSCI NA</t>
  </si>
  <si>
    <t>MSCI World</t>
  </si>
  <si>
    <t>MSCI EM</t>
  </si>
  <si>
    <t>NIFTY DIVOPPT</t>
  </si>
  <si>
    <t>YEAR</t>
  </si>
  <si>
    <t>2014 (ytd)</t>
  </si>
  <si>
    <t>Mean</t>
  </si>
  <si>
    <t>Std. Dev Annual</t>
  </si>
  <si>
    <t>YEAR-MONTH</t>
  </si>
  <si>
    <t>1994-4</t>
  </si>
  <si>
    <t>1994-5</t>
  </si>
  <si>
    <t>1994-6</t>
  </si>
  <si>
    <t>1994-7</t>
  </si>
  <si>
    <t>1994-8</t>
  </si>
  <si>
    <t>1994-9</t>
  </si>
  <si>
    <t>1994-10</t>
  </si>
  <si>
    <t>1994-11</t>
  </si>
  <si>
    <t>1994-12</t>
  </si>
  <si>
    <t>1995-1</t>
  </si>
  <si>
    <t>1995-2</t>
  </si>
  <si>
    <t>1995-3</t>
  </si>
  <si>
    <t>1995-4</t>
  </si>
  <si>
    <t>1995-5</t>
  </si>
  <si>
    <t>1995-6</t>
  </si>
  <si>
    <t>1995-7</t>
  </si>
  <si>
    <t>1995-8</t>
  </si>
  <si>
    <t>1995-9</t>
  </si>
  <si>
    <t>1995-10</t>
  </si>
  <si>
    <t>1995-11</t>
  </si>
  <si>
    <t>1995-12</t>
  </si>
  <si>
    <t>1996-1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</si>
  <si>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</si>
  <si>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</si>
  <si>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</si>
  <si>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</si>
  <si>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</si>
  <si>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</si>
  <si>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</si>
  <si>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</si>
  <si>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1996-10</t>
  </si>
  <si>
    <t>1996-11</t>
  </si>
  <si>
    <t>1996-12</t>
  </si>
  <si>
    <t>1997-1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</si>
  <si>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</si>
  <si>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</si>
  <si>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</si>
  <si>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</si>
  <si>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</si>
  <si>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</si>
  <si>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</si>
  <si>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</si>
  <si>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1997-10</t>
  </si>
  <si>
    <t>1997-11</t>
  </si>
  <si>
    <t>1997-12</t>
  </si>
  <si>
    <t>1998-1</t>
  </si>
  <si>
    <t>1998-2</t>
  </si>
  <si>
    <t>1998-3</t>
  </si>
  <si>
    <t>1998-4</t>
  </si>
  <si>
    <t>1998-5</t>
  </si>
  <si>
    <t>1998-6</t>
  </si>
  <si>
    <t>1998-7</t>
  </si>
  <si>
    <t>1998-8</t>
  </si>
  <si>
    <t>1998-9</t>
  </si>
  <si>
    <t>1998-10</t>
  </si>
  <si>
    <t>1998-11</t>
  </si>
  <si>
    <t>1998-12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</si>
  <si>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</si>
  <si>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</si>
  <si>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</si>
  <si>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</si>
  <si>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</si>
  <si>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</si>
  <si>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</si>
  <si>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</si>
  <si>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</si>
  <si>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</si>
  <si>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</si>
  <si>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</si>
  <si>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</si>
  <si>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</si>
  <si>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</si>
  <si>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</si>
  <si>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</si>
  <si>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</si>
  <si>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</si>
  <si>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</si>
  <si>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</si>
  <si>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</si>
  <si>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</si>
  <si>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</si>
  <si>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</si>
  <si>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</si>
  <si>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</si>
  <si>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</si>
  <si>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</si>
  <si>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</si>
  <si>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</si>
  <si>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</si>
  <si>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</si>
  <si>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</si>
  <si>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</si>
  <si>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</si>
  <si>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</si>
  <si>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</si>
  <si>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</si>
  <si>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</si>
  <si>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</si>
  <si>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</si>
  <si>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</si>
  <si>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</si>
  <si>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</si>
  <si>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</si>
  <si>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</si>
  <si>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</si>
  <si>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</si>
  <si>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</si>
  <si>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</si>
  <si>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</si>
  <si>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</si>
  <si>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</si>
  <si>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</si>
  <si>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</si>
  <si>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</si>
  <si>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</si>
  <si>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</si>
  <si>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</si>
  <si>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</si>
  <si>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</si>
  <si>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</si>
  <si>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</si>
  <si>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</si>
  <si>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</si>
  <si>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</si>
  <si>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</si>
  <si>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</si>
  <si>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</si>
  <si>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</si>
  <si>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</si>
  <si>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</si>
  <si>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</si>
  <si>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</si>
  <si>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</si>
  <si>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</si>
  <si>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</si>
  <si>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</si>
  <si>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</si>
  <si>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</si>
  <si>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</si>
  <si>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</si>
  <si>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</si>
  <si>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</si>
  <si>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</si>
  <si>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</si>
  <si>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</si>
  <si>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</si>
  <si>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</si>
  <si>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</si>
  <si>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</si>
  <si>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</si>
  <si>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</si>
  <si>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</si>
  <si>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</si>
  <si>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</si>
  <si>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</si>
  <si>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</si>
  <si>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</si>
  <si>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</si>
  <si>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</si>
  <si>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</si>
  <si>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</si>
  <si>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</si>
  <si>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</si>
  <si>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</si>
  <si>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</si>
  <si>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</si>
  <si>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</si>
  <si>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</si>
  <si>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</si>
  <si>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</si>
  <si>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</si>
  <si>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</si>
  <si>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</si>
  <si>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</si>
  <si>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</si>
  <si>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</si>
  <si>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</si>
  <si>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</si>
  <si>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</si>
  <si>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</si>
  <si>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</si>
  <si>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</si>
  <si>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</si>
  <si>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</si>
  <si>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</si>
  <si>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</si>
  <si>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</si>
  <si>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</si>
  <si>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</si>
  <si>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</si>
  <si>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</si>
  <si>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</si>
  <si>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</si>
  <si>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</si>
  <si>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</si>
  <si>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</si>
  <si>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</si>
  <si>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</si>
  <si>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</si>
  <si>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</si>
  <si>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</si>
  <si>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</si>
  <si>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</si>
  <si>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</si>
  <si>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</si>
  <si>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</si>
  <si>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</si>
  <si>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</si>
  <si>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</si>
  <si>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</si>
  <si>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</si>
  <si>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</si>
  <si>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</si>
  <si>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</si>
  <si>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</si>
  <si>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</si>
  <si>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</si>
  <si>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</si>
  <si>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</si>
  <si>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</si>
  <si>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</si>
  <si>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</si>
  <si>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</si>
  <si>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</si>
  <si>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</si>
  <si>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</si>
  <si>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</si>
  <si>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</si>
  <si>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</si>
  <si>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</si>
  <si>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</si>
  <si>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</si>
  <si>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</si>
  <si>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</si>
  <si>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</si>
  <si>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</si>
  <si>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</si>
  <si>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</si>
  <si>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</si>
  <si>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</si>
  <si>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</si>
  <si>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</si>
  <si>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</si>
  <si>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</si>
  <si>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Monthly Mean Returns</t>
  </si>
  <si>
    <t>Annualized Returns</t>
  </si>
  <si>
    <t>Monthly StdDev</t>
  </si>
  <si>
    <t>Annualized StdDev</t>
  </si>
  <si>
    <t>Annual Mean</t>
  </si>
  <si>
    <t xml:space="preserve">Annual Std. Dev </t>
  </si>
  <si>
    <t>Weights</t>
  </si>
  <si>
    <t>Annual Returns</t>
  </si>
  <si>
    <t xml:space="preserve"> Std Dev </t>
  </si>
  <si>
    <t>Min Weights</t>
  </si>
  <si>
    <t>Max Weights</t>
  </si>
  <si>
    <t>Total</t>
  </si>
  <si>
    <t>Average</t>
  </si>
  <si>
    <t>Portfolio Returns</t>
  </si>
  <si>
    <t>Portfolio Variance</t>
  </si>
  <si>
    <t>Portfolio StdDev</t>
  </si>
  <si>
    <t>Portfolio Type</t>
  </si>
  <si>
    <t>Conservative</t>
  </si>
  <si>
    <t>Moderately Conservative</t>
  </si>
  <si>
    <t>Moderate</t>
  </si>
  <si>
    <t>Moderately Aggressive</t>
  </si>
  <si>
    <t>Aggressive</t>
  </si>
  <si>
    <t>Instrument</t>
  </si>
  <si>
    <t>NIFTYBEES</t>
  </si>
  <si>
    <t>ICCNX100</t>
  </si>
  <si>
    <t>MoST M100</t>
  </si>
  <si>
    <t>LIQUIDBEES</t>
  </si>
  <si>
    <t>GOLDBEES</t>
  </si>
  <si>
    <t>Motilal Nasdaq 100</t>
  </si>
  <si>
    <t>HNGSNGBEES</t>
  </si>
  <si>
    <t>Avg Returns</t>
  </si>
  <si>
    <t>Cons</t>
  </si>
  <si>
    <t>Mod Cons</t>
  </si>
  <si>
    <t>Mod</t>
  </si>
  <si>
    <t>Mod Aggr</t>
  </si>
  <si>
    <t>Aggr</t>
  </si>
  <si>
    <t>Max Returns (95% probablity)</t>
  </si>
  <si>
    <t>Min Returns (95% probablity)</t>
  </si>
  <si>
    <t>Max Returns (95% prob)</t>
  </si>
  <si>
    <t>Min Returns(95% prob)</t>
  </si>
  <si>
    <t>Max Limit</t>
  </si>
  <si>
    <t>Min Limit</t>
  </si>
  <si>
    <t>Index</t>
  </si>
  <si>
    <t>Diversified Equity</t>
  </si>
  <si>
    <t>MidCap</t>
  </si>
  <si>
    <t>Most Shares M100</t>
  </si>
  <si>
    <t>Debt</t>
  </si>
  <si>
    <t>Gold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</si>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</sst>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000_-;\-* #,##0.0000_-;_-* &quot;-&quot;??_-;_-@_-"/>
    <numFmt numFmtId="167" formatCode="#,##0.0000_ ;[Red]\-#,##0.0000\ "/>
    <numFmt numFmtId="168" formatCode="_-* #,##0.000_-;\-* #,##0.000_-;_-* &quot;-&quot;??_-;_-@_-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164" fontId="0" fillId="0" borderId="0" xfId="1" applyNumberFormat="1" applyFont="1"/>
    <xf numFmtId="1" fontId="0" fillId="0" borderId="0" xfId="0" applyNumberFormat="1"/>
    <xf numFmtId="164" fontId="0" fillId="0" borderId="0" xfId="1" applyNumberFormat="1" applyFont="1" applyAlignment="1">
      <alignment horizontal="center"/>
    </xf>
    <xf numFmtId="9" fontId="0" fillId="0" borderId="0" xfId="0" applyNumberFormat="1"/>
    <xf numFmtId="165" fontId="4" fillId="0" borderId="1" xfId="0" applyNumberFormat="1" applyFont="1" applyBorder="1"/>
    <xf numFmtId="165" fontId="4" fillId="0" borderId="2" xfId="0" applyNumberFormat="1" applyFont="1" applyBorder="1"/>
    <xf numFmtId="165" fontId="4" fillId="0" borderId="3" xfId="0" applyNumberFormat="1" applyFont="1" applyBorder="1"/>
    <xf numFmtId="165" fontId="0" fillId="0" borderId="0" xfId="0" applyNumberFormat="1"/>
    <xf numFmtId="0" fontId="4" fillId="2" borderId="0" xfId="0" applyFont="1" applyFill="1"/>
    <xf numFmtId="164" fontId="4" fillId="2" borderId="0" xfId="1" applyNumberFormat="1" applyFont="1" applyFill="1"/>
    <xf numFmtId="43" fontId="0" fillId="0" borderId="0" xfId="1" applyFont="1"/>
    <xf numFmtId="0" fontId="0" fillId="0" borderId="0" xfId="0" applyNumberFormat="1"/>
    <xf numFmtId="9" fontId="0" fillId="0" borderId="0" xfId="2" applyNumberFormat="1" applyFont="1"/>
    <xf numFmtId="9" fontId="0" fillId="0" borderId="0" xfId="2" applyFont="1"/>
    <xf numFmtId="166" fontId="0" fillId="0" borderId="0" xfId="1" applyNumberFormat="1" applyFont="1"/>
    <xf numFmtId="165" fontId="0" fillId="0" borderId="0" xfId="2" applyNumberFormat="1" applyFont="1"/>
    <xf numFmtId="0" fontId="0" fillId="2" borderId="0" xfId="0" applyFill="1"/>
    <xf numFmtId="165" fontId="0" fillId="2" borderId="0" xfId="2" applyNumberFormat="1" applyFont="1" applyFill="1"/>
    <xf numFmtId="164" fontId="0" fillId="2" borderId="0" xfId="1" applyNumberFormat="1" applyFont="1" applyFill="1"/>
    <xf numFmtId="43" fontId="9" fillId="0" borderId="5" xfId="1" applyFont="1" applyFill="1" applyBorder="1" applyAlignment="1">
      <alignment horizontal="center"/>
    </xf>
    <xf numFmtId="43" fontId="0" fillId="0" borderId="0" xfId="1" applyFont="1" applyFill="1" applyBorder="1" applyAlignment="1"/>
    <xf numFmtId="43" fontId="0" fillId="0" borderId="4" xfId="1" applyFont="1" applyFill="1" applyBorder="1" applyAlignment="1"/>
    <xf numFmtId="0" fontId="10" fillId="0" borderId="0" xfId="0" applyFont="1" applyAlignment="1">
      <alignment horizontal="center"/>
    </xf>
    <xf numFmtId="0" fontId="10" fillId="0" borderId="0" xfId="0" applyFont="1"/>
    <xf numFmtId="166" fontId="1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63" applyFont="1"/>
    <xf numFmtId="167" fontId="0" fillId="0" borderId="0" xfId="64" applyNumberFormat="1" applyFont="1"/>
    <xf numFmtId="165" fontId="0" fillId="0" borderId="0" xfId="63" applyNumberFormat="1" applyFont="1"/>
    <xf numFmtId="168" fontId="0" fillId="0" borderId="0" xfId="64" applyNumberFormat="1" applyFont="1"/>
    <xf numFmtId="0" fontId="4" fillId="2" borderId="6" xfId="0" applyFont="1" applyFill="1" applyBorder="1"/>
    <xf numFmtId="9" fontId="4" fillId="2" borderId="6" xfId="63" applyFont="1" applyFill="1" applyBorder="1"/>
    <xf numFmtId="0" fontId="4" fillId="0" borderId="0" xfId="0" applyFont="1"/>
    <xf numFmtId="9" fontId="0" fillId="2" borderId="6" xfId="63" applyFont="1" applyFill="1" applyBorder="1"/>
    <xf numFmtId="165" fontId="4" fillId="0" borderId="0" xfId="63" applyNumberFormat="1" applyFont="1"/>
    <xf numFmtId="0" fontId="0" fillId="0" borderId="0" xfId="64" applyNumberFormat="1" applyFont="1"/>
    <xf numFmtId="9" fontId="4" fillId="0" borderId="0" xfId="63" applyFont="1"/>
    <xf numFmtId="167" fontId="0" fillId="0" borderId="0" xfId="64" applyNumberFormat="1" applyFont="1" applyAlignment="1">
      <alignment horizontal="center"/>
    </xf>
    <xf numFmtId="165" fontId="4" fillId="0" borderId="0" xfId="2" applyNumberFormat="1" applyFont="1"/>
    <xf numFmtId="165" fontId="0" fillId="2" borderId="0" xfId="0" applyNumberFormat="1" applyFill="1"/>
    <xf numFmtId="9" fontId="0" fillId="0" borderId="0" xfId="75" applyFont="1"/>
    <xf numFmtId="9" fontId="0" fillId="0" borderId="0" xfId="75" applyNumberFormat="1" applyFont="1"/>
  </cellXfs>
  <cellStyles count="84">
    <cellStyle name="Comma" xfId="1" builtinId="3"/>
    <cellStyle name="Comma 2" xfId="64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Normal" xfId="0" builtinId="0"/>
    <cellStyle name="Normal 2" xfId="3"/>
    <cellStyle name="Normal 2 2" xfId="4"/>
    <cellStyle name="Normal 3" xfId="5"/>
    <cellStyle name="Normal 4" xfId="6"/>
    <cellStyle name="Percent" xfId="2" builtinId="5"/>
    <cellStyle name="Percent 2" xfId="63"/>
    <cellStyle name="Percent 3" xfId="75"/>
  </cellStyles>
  <dxfs count="14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externalLink" Target="externalLinks/externalLink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</a:t>
            </a:r>
            <a:r>
              <a:rPr lang="en-US" baseline="0"/>
              <a:t> Historical </a:t>
            </a:r>
            <a:r>
              <a:rPr lang="en-US"/>
              <a:t>Portfolio Returns Range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7347840751811"/>
          <c:y val="0.143922505795725"/>
          <c:w val="0.782925855667773"/>
          <c:h val="0.800142363156986"/>
        </c:manualLayout>
      </c:layout>
      <c:stockChart>
        <c:ser>
          <c:idx val="11"/>
          <c:order val="0"/>
          <c:tx>
            <c:strRef>
              <c:f>'Passive Portfolio'!$B$30</c:f>
              <c:strCache>
                <c:ptCount val="1"/>
                <c:pt idx="0">
                  <c:v>Avg Returns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9"/>
            <c:spPr>
              <a:solidFill>
                <a:srgbClr val="009900"/>
              </a:solidFill>
              <a:ln w="25400" cap="flat">
                <a:solidFill>
                  <a:schemeClr val="tx1"/>
                </a:solidFill>
                <a:round/>
              </a:ln>
            </c:spPr>
          </c:marker>
          <c:cat>
            <c:strRef>
              <c:f>'Passive Portfolio'!$C$19:$G$19</c:f>
              <c:strCache>
                <c:ptCount val="5"/>
                <c:pt idx="0">
                  <c:v>Conservative</c:v>
                </c:pt>
                <c:pt idx="1">
                  <c:v>Moderately Conservative</c:v>
                </c:pt>
                <c:pt idx="2">
                  <c:v>Moderate</c:v>
                </c:pt>
                <c:pt idx="3">
                  <c:v>Moderately Aggressive</c:v>
                </c:pt>
                <c:pt idx="4">
                  <c:v>Aggressive</c:v>
                </c:pt>
              </c:strCache>
            </c:strRef>
          </c:cat>
          <c:val>
            <c:numRef>
              <c:f>'Passive Portfolio'!$C$30:$G$30</c:f>
              <c:numCache>
                <c:formatCode>0.0%</c:formatCode>
                <c:ptCount val="5"/>
                <c:pt idx="0">
                  <c:v>0.128784697719628</c:v>
                </c:pt>
                <c:pt idx="1">
                  <c:v>0.142963377054345</c:v>
                </c:pt>
                <c:pt idx="2">
                  <c:v>0.157887095274514</c:v>
                </c:pt>
                <c:pt idx="3">
                  <c:v>0.172065774609231</c:v>
                </c:pt>
                <c:pt idx="4">
                  <c:v>0.186989492829399</c:v>
                </c:pt>
              </c:numCache>
            </c:numRef>
          </c:val>
          <c:smooth val="1"/>
        </c:ser>
        <c:ser>
          <c:idx val="15"/>
          <c:order val="1"/>
          <c:tx>
            <c:strRef>
              <c:f>'Passive Portfolio'!$B$34</c:f>
              <c:strCache>
                <c:ptCount val="1"/>
                <c:pt idx="0">
                  <c:v>Max Returns (95% prob)</c:v>
                </c:pt>
              </c:strCache>
            </c:strRef>
          </c:tx>
          <c:spPr>
            <a:ln w="47625">
              <a:noFill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'Passive Portfolio'!$C$19:$G$19</c:f>
              <c:strCache>
                <c:ptCount val="5"/>
                <c:pt idx="0">
                  <c:v>Conservative</c:v>
                </c:pt>
                <c:pt idx="1">
                  <c:v>Moderately Conservative</c:v>
                </c:pt>
                <c:pt idx="2">
                  <c:v>Moderate</c:v>
                </c:pt>
                <c:pt idx="3">
                  <c:v>Moderately Aggressive</c:v>
                </c:pt>
                <c:pt idx="4">
                  <c:v>Aggressive</c:v>
                </c:pt>
              </c:strCache>
            </c:strRef>
          </c:cat>
          <c:val>
            <c:numRef>
              <c:f>'Passive Portfolio'!$C$34:$G$34</c:f>
              <c:numCache>
                <c:formatCode>0.0%</c:formatCode>
                <c:ptCount val="5"/>
                <c:pt idx="0">
                  <c:v>0.48083014603685</c:v>
                </c:pt>
                <c:pt idx="1">
                  <c:v>0.575844598838211</c:v>
                </c:pt>
                <c:pt idx="2">
                  <c:v>0.684990588865581</c:v>
                </c:pt>
                <c:pt idx="3">
                  <c:v>0.78300293089723</c:v>
                </c:pt>
                <c:pt idx="4">
                  <c:v>0.894003944106929</c:v>
                </c:pt>
              </c:numCache>
            </c:numRef>
          </c:val>
          <c:smooth val="1"/>
        </c:ser>
        <c:ser>
          <c:idx val="16"/>
          <c:order val="2"/>
          <c:tx>
            <c:strRef>
              <c:f>'Passive Portfolio'!$B$35</c:f>
              <c:strCache>
                <c:ptCount val="1"/>
                <c:pt idx="0">
                  <c:v>Min Returns(95% prob)</c:v>
                </c:pt>
              </c:strCache>
            </c:strRef>
          </c:tx>
          <c:spPr>
            <a:ln w="47625">
              <a:noFill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'Passive Portfolio'!$C$19:$G$19</c:f>
              <c:strCache>
                <c:ptCount val="5"/>
                <c:pt idx="0">
                  <c:v>Conservative</c:v>
                </c:pt>
                <c:pt idx="1">
                  <c:v>Moderately Conservative</c:v>
                </c:pt>
                <c:pt idx="2">
                  <c:v>Moderate</c:v>
                </c:pt>
                <c:pt idx="3">
                  <c:v>Moderately Aggressive</c:v>
                </c:pt>
                <c:pt idx="4">
                  <c:v>Aggressive</c:v>
                </c:pt>
              </c:strCache>
            </c:strRef>
          </c:cat>
          <c:val>
            <c:numRef>
              <c:f>'Passive Portfolio'!$C$35:$G$35</c:f>
              <c:numCache>
                <c:formatCode>0.0%</c:formatCode>
                <c:ptCount val="5"/>
                <c:pt idx="0">
                  <c:v>-0.223260750597593</c:v>
                </c:pt>
                <c:pt idx="1">
                  <c:v>-0.289917844729521</c:v>
                </c:pt>
                <c:pt idx="2">
                  <c:v>-0.369216398316553</c:v>
                </c:pt>
                <c:pt idx="3">
                  <c:v>-0.438871381678769</c:v>
                </c:pt>
                <c:pt idx="4">
                  <c:v>-0.520024958448131</c:v>
                </c:pt>
              </c:numCache>
            </c:numRef>
          </c: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hiLowLines>
          <c:spPr>
            <a:ln w="50800" cap="flat" cmpd="sng">
              <a:solidFill>
                <a:schemeClr val="bg1">
                  <a:lumMod val="75000"/>
                </a:schemeClr>
              </a:solidFill>
              <a:headEnd type="oval"/>
              <a:tailEnd type="oval"/>
            </a:ln>
            <a:effectLst/>
          </c:spPr>
        </c:hiLowLines>
        <c:axId val="2126896648"/>
        <c:axId val="2126899880"/>
      </c:stockChart>
      <c:catAx>
        <c:axId val="2126896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9525">
            <a:noFill/>
          </a:ln>
        </c:spPr>
        <c:txPr>
          <a:bodyPr anchor="b" anchorCtr="1"/>
          <a:lstStyle/>
          <a:p>
            <a:pPr>
              <a:defRPr sz="1000" b="1"/>
            </a:pPr>
            <a:endParaRPr lang="en-US"/>
          </a:p>
        </c:txPr>
        <c:crossAx val="2126899880"/>
        <c:crosses val="autoZero"/>
        <c:auto val="1"/>
        <c:lblAlgn val="ctr"/>
        <c:lblOffset val="100"/>
        <c:noMultiLvlLbl val="0"/>
      </c:catAx>
      <c:valAx>
        <c:axId val="21268998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100">
                    <a:latin typeface="+mn-lt"/>
                  </a:defRPr>
                </a:pPr>
                <a:r>
                  <a:rPr lang="en-US" sz="1100">
                    <a:latin typeface="+mn-lt"/>
                  </a:rPr>
                  <a:t>Returns  Range  95% Probability</a:t>
                </a:r>
              </a:p>
            </c:rich>
          </c:tx>
          <c:layout>
            <c:manualLayout>
              <c:xMode val="edge"/>
              <c:yMode val="edge"/>
              <c:x val="0.0324785310315349"/>
              <c:y val="0.330025413489981"/>
            </c:manualLayout>
          </c:layout>
          <c:overlay val="0"/>
        </c:title>
        <c:numFmt formatCode="0.0%" sourceLinked="1"/>
        <c:majorTickMark val="out"/>
        <c:minorTickMark val="none"/>
        <c:tickLblPos val="nextTo"/>
        <c:crossAx val="2126896648"/>
        <c:crosses val="autoZero"/>
        <c:crossBetween val="between"/>
      </c:valAx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419974212510112"/>
          <c:y val="0.0869436558525422"/>
          <c:w val="0.161345047212302"/>
          <c:h val="0.060719314847548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0000000000001" r="0.750000000000001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11</xdr:row>
      <xdr:rowOff>133349</xdr:rowOff>
    </xdr:from>
    <xdr:to>
      <xdr:col>20</xdr:col>
      <xdr:colOff>304800</xdr:colOff>
      <xdr:row>32</xdr:row>
      <xdr:rowOff>133349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sameer/Dropbox/business/ManageMyFortune/Research/data/India%20Market/Master%20Market%20Data%20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%20Market%20Data%20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sameer/Dropbox/business/ManageMyFortune/Research/data/India%20Market/Master%20Market%20Data%20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Passive Portfolio"/>
      <sheetName val="Corel"/>
      <sheetName val="Variance"/>
      <sheetName val="Data"/>
      <sheetName val="Annual"/>
      <sheetName val="Monthly"/>
      <sheetName val="MSCI NA"/>
      <sheetName val="MSCI World"/>
      <sheetName val="MSCI EM"/>
      <sheetName val="CNX NIFTY"/>
      <sheetName val="GOLD"/>
      <sheetName val="GSEC"/>
      <sheetName val="CNX METAL"/>
      <sheetName val="CNX 500"/>
      <sheetName val="CNX 100"/>
      <sheetName val="NIFTY JUNIOR"/>
      <sheetName val="CNX MIDCAP"/>
      <sheetName val="CNX REALTY"/>
      <sheetName val="NIFTY DIV OPPT"/>
      <sheetName val="NIFTY MIDCAP 50"/>
      <sheetName val="CNX SMALLCAP"/>
      <sheetName val="NIFTY DIVIDEND"/>
      <sheetName val="BSE30"/>
      <sheetName val="VIX"/>
      <sheetName val="NIFTY DIV"/>
    </sheetNames>
    <sheetDataSet>
      <sheetData sheetId="0" refreshError="1"/>
      <sheetData sheetId="1">
        <row r="19">
          <cell r="C19" t="str">
            <v>Conservative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2">
          <cell r="AR2">
            <v>-2.8393088224099805E-2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-3.2680017651328996E-2</v>
          </cell>
          <cell r="AY2">
            <v>0</v>
          </cell>
          <cell r="AZ2">
            <v>0</v>
          </cell>
          <cell r="BA2">
            <v>1.6502547414434021E-2</v>
          </cell>
          <cell r="BB2">
            <v>2.7452186414591573E-3</v>
          </cell>
          <cell r="BC2">
            <v>3.4224537580242131E-2</v>
          </cell>
        </row>
        <row r="3">
          <cell r="AR3">
            <v>3.2469793516487266E-2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2.6326749970597918E-2</v>
          </cell>
          <cell r="AY3">
            <v>0</v>
          </cell>
          <cell r="AZ3">
            <v>0</v>
          </cell>
          <cell r="BA3">
            <v>-3.0104209676624416E-2</v>
          </cell>
          <cell r="BB3">
            <v>-2.6010911194732644E-3</v>
          </cell>
          <cell r="BC3">
            <v>-2.7564044384834396E-2</v>
          </cell>
        </row>
        <row r="4">
          <cell r="AR4">
            <v>6.4077702645734647E-2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-4.6369196831275161E-3</v>
          </cell>
          <cell r="AY4">
            <v>0</v>
          </cell>
          <cell r="AZ4">
            <v>0</v>
          </cell>
          <cell r="BA4">
            <v>3.4648400791772893E-2</v>
          </cell>
          <cell r="BB4">
            <v>1.9188559320582943E-2</v>
          </cell>
          <cell r="BC4">
            <v>6.2178306122942839E-2</v>
          </cell>
        </row>
        <row r="5">
          <cell r="AR5">
            <v>3.6464193461483552E-2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-1.9198643415634375E-3</v>
          </cell>
          <cell r="AY5">
            <v>0</v>
          </cell>
          <cell r="AZ5">
            <v>0</v>
          </cell>
          <cell r="BA5">
            <v>4.0532749727441253E-2</v>
          </cell>
          <cell r="BB5">
            <v>3.0288695427801882E-2</v>
          </cell>
          <cell r="BC5">
            <v>0.1241129731691164</v>
          </cell>
        </row>
        <row r="6">
          <cell r="AR6">
            <v>4.4523270747966581E-2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5.6514794428974557E-3</v>
          </cell>
          <cell r="AY6">
            <v>0</v>
          </cell>
          <cell r="AZ6">
            <v>0</v>
          </cell>
          <cell r="BA6">
            <v>-1.8438054497772582E-2</v>
          </cell>
          <cell r="BB6">
            <v>-2.6100771674988588E-2</v>
          </cell>
          <cell r="BC6">
            <v>1.136463977233082E-2</v>
          </cell>
        </row>
        <row r="7">
          <cell r="AR7">
            <v>-4.5004098600620601E-2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1.8440580251727567E-2</v>
          </cell>
          <cell r="AY7">
            <v>0</v>
          </cell>
          <cell r="AZ7">
            <v>0</v>
          </cell>
          <cell r="BA7">
            <v>2.1034399572390283E-2</v>
          </cell>
          <cell r="BB7">
            <v>2.8627814966904808E-2</v>
          </cell>
          <cell r="BC7">
            <v>-1.8038352431305915E-2</v>
          </cell>
        </row>
        <row r="8">
          <cell r="AR8">
            <v>-1.6438923078102019E-2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-2.4708773097697367E-2</v>
          </cell>
          <cell r="AY8">
            <v>0</v>
          </cell>
          <cell r="AZ8">
            <v>0</v>
          </cell>
          <cell r="BA8">
            <v>-3.5181105791169398E-2</v>
          </cell>
          <cell r="BB8">
            <v>-4.3194183397709751E-2</v>
          </cell>
          <cell r="BC8">
            <v>-5.1994315490288989E-2</v>
          </cell>
        </row>
        <row r="9">
          <cell r="AR9">
            <v>-3.3692281319640305E-2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-7.1603295128090938E-3</v>
          </cell>
          <cell r="AY9">
            <v>0</v>
          </cell>
          <cell r="AZ9">
            <v>0</v>
          </cell>
          <cell r="BA9">
            <v>1.5045259822834112E-2</v>
          </cell>
          <cell r="BB9">
            <v>9.8709234045737393E-3</v>
          </cell>
          <cell r="BC9">
            <v>-8.0316357704377173E-2</v>
          </cell>
        </row>
        <row r="10">
          <cell r="AR10">
            <v>-4.6768913187220762E-2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6.724592702764598E-3</v>
          </cell>
          <cell r="AY10">
            <v>0</v>
          </cell>
          <cell r="AZ10">
            <v>0</v>
          </cell>
          <cell r="BA10">
            <v>2.3269363738929627E-2</v>
          </cell>
          <cell r="BB10">
            <v>-1.4827746286325549E-2</v>
          </cell>
          <cell r="BC10">
            <v>-0.10639204901657573</v>
          </cell>
        </row>
        <row r="11">
          <cell r="AR11">
            <v>-0.10183227028947506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-1.8227107392969955E-2</v>
          </cell>
          <cell r="AY11">
            <v>0</v>
          </cell>
          <cell r="AZ11">
            <v>0</v>
          </cell>
          <cell r="BA11">
            <v>4.0520788949954589E-2</v>
          </cell>
          <cell r="BB11">
            <v>1.4773247980740978E-2</v>
          </cell>
          <cell r="BC11">
            <v>-2.5647069828352187E-2</v>
          </cell>
        </row>
        <row r="12">
          <cell r="AR12">
            <v>-3.2097649186256683E-2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1.2972168923663929E-4</v>
          </cell>
          <cell r="AY12">
            <v>0</v>
          </cell>
          <cell r="AZ12">
            <v>0</v>
          </cell>
          <cell r="BA12">
            <v>2.790588151662976E-2</v>
          </cell>
          <cell r="BB12">
            <v>4.8403021760096365E-2</v>
          </cell>
          <cell r="BC12">
            <v>6.3534914441951695E-3</v>
          </cell>
        </row>
        <row r="13">
          <cell r="AR13">
            <v>-2.1709092324459056E-2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4.5346577308817304E-2</v>
          </cell>
          <cell r="AY13">
            <v>0</v>
          </cell>
          <cell r="AZ13">
            <v>0</v>
          </cell>
          <cell r="BA13">
            <v>3.0866171908880302E-2</v>
          </cell>
          <cell r="BB13">
            <v>3.5048438213153954E-2</v>
          </cell>
          <cell r="BC13">
            <v>4.4861435726210486E-2</v>
          </cell>
        </row>
        <row r="14">
          <cell r="AR14">
            <v>-9.6213334394302574E-2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-1.0597777752223703E-2</v>
          </cell>
          <cell r="AY14">
            <v>0</v>
          </cell>
          <cell r="AZ14">
            <v>0</v>
          </cell>
          <cell r="BA14">
            <v>3.9437428764899529E-2</v>
          </cell>
          <cell r="BB14">
            <v>8.7453597919646686E-3</v>
          </cell>
          <cell r="BC14">
            <v>5.319937623028359E-2</v>
          </cell>
        </row>
        <row r="15">
          <cell r="AR15">
            <v>0.11392850854023595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-1.3373745234134704E-2</v>
          </cell>
          <cell r="AY15">
            <v>0</v>
          </cell>
          <cell r="AZ15">
            <v>0</v>
          </cell>
          <cell r="BA15">
            <v>2.4431303262795856E-2</v>
          </cell>
          <cell r="BB15">
            <v>-1.1390278981793234E-4</v>
          </cell>
          <cell r="BC15">
            <v>2.957841226689073E-3</v>
          </cell>
        </row>
        <row r="16">
          <cell r="AR16">
            <v>-7.277505532722095E-2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1.8092634414388353E-3</v>
          </cell>
          <cell r="AY16">
            <v>0</v>
          </cell>
          <cell r="AZ16">
            <v>0</v>
          </cell>
          <cell r="BA16">
            <v>3.331329539249861E-2</v>
          </cell>
          <cell r="BB16">
            <v>5.0230694818433674E-2</v>
          </cell>
          <cell r="BC16">
            <v>2.2446834624652912E-2</v>
          </cell>
        </row>
        <row r="17">
          <cell r="AR17">
            <v>5.8604155567394844E-2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-3.3399393554162105E-3</v>
          </cell>
          <cell r="AY17">
            <v>0</v>
          </cell>
          <cell r="AZ17">
            <v>0</v>
          </cell>
          <cell r="BA17">
            <v>3.4105242299653504E-4</v>
          </cell>
          <cell r="BB17">
            <v>-2.2098615018216639E-2</v>
          </cell>
          <cell r="BC17">
            <v>-2.3555150533507652E-2</v>
          </cell>
        </row>
        <row r="18">
          <cell r="AR18">
            <v>-2.2304982385505712E-2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1.2175789887666211E-2</v>
          </cell>
          <cell r="AY18">
            <v>0</v>
          </cell>
          <cell r="AZ18">
            <v>0</v>
          </cell>
          <cell r="BA18">
            <v>4.2430995349427736E-2</v>
          </cell>
          <cell r="BB18">
            <v>2.9321460455149717E-2</v>
          </cell>
          <cell r="BC18">
            <v>-4.746065579163683E-3</v>
          </cell>
        </row>
        <row r="19">
          <cell r="AR19">
            <v>5.7878806597071897E-2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6.216234581075808E-2</v>
          </cell>
          <cell r="AY19">
            <v>0</v>
          </cell>
          <cell r="AZ19">
            <v>0</v>
          </cell>
          <cell r="BA19">
            <v>-6.4802695889587536E-4</v>
          </cell>
          <cell r="BB19">
            <v>-1.5558633640805342E-2</v>
          </cell>
          <cell r="BC19">
            <v>-3.8280067502914017E-2</v>
          </cell>
        </row>
        <row r="20">
          <cell r="AR20">
            <v>-2.2353925804819097E-2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1.9092164630680974E-2</v>
          </cell>
          <cell r="AY20">
            <v>0</v>
          </cell>
          <cell r="AZ20">
            <v>0</v>
          </cell>
          <cell r="BA20">
            <v>4.3853677652279988E-2</v>
          </cell>
          <cell r="BB20">
            <v>3.4911853545827487E-2</v>
          </cell>
          <cell r="BC20">
            <v>-1.7833270319309369E-2</v>
          </cell>
        </row>
        <row r="21">
          <cell r="AR21">
            <v>-0.13093899003573606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2.2996828941841851E-2</v>
          </cell>
          <cell r="AY21">
            <v>0</v>
          </cell>
          <cell r="AZ21">
            <v>0</v>
          </cell>
          <cell r="BA21">
            <v>1.5050210182157908E-2</v>
          </cell>
          <cell r="BB21">
            <v>2.9423316938131938E-2</v>
          </cell>
          <cell r="BC21">
            <v>4.4352023929464135E-2</v>
          </cell>
        </row>
        <row r="22">
          <cell r="AR22">
            <v>4.004352557127322E-2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9.5352192525441914E-3</v>
          </cell>
          <cell r="AY22">
            <v>0</v>
          </cell>
          <cell r="AZ22">
            <v>0</v>
          </cell>
          <cell r="BA22">
            <v>3.6729442107285459E-2</v>
          </cell>
          <cell r="BB22">
            <v>1.8268276468395905E-2</v>
          </cell>
          <cell r="BC22">
            <v>7.1081764134255376E-2</v>
          </cell>
        </row>
        <row r="23">
          <cell r="AR23">
            <v>-4.2367374808647495E-2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9.9792579775221935E-2</v>
          </cell>
          <cell r="AY23">
            <v>0</v>
          </cell>
          <cell r="AZ23">
            <v>0</v>
          </cell>
          <cell r="BA23">
            <v>9.6452854055764092E-3</v>
          </cell>
          <cell r="BB23">
            <v>6.273978071893227E-3</v>
          </cell>
          <cell r="BC23">
            <v>-1.5899544386502429E-2</v>
          </cell>
        </row>
        <row r="24">
          <cell r="AR24">
            <v>0.14942383329116549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-8.0439177405535522E-2</v>
          </cell>
          <cell r="AY24">
            <v>0</v>
          </cell>
          <cell r="AZ24">
            <v>0</v>
          </cell>
          <cell r="BA24">
            <v>1.0837335560659911E-2</v>
          </cell>
          <cell r="BB24">
            <v>1.682377128039847E-2</v>
          </cell>
          <cell r="BC24">
            <v>7.7887483958190007E-3</v>
          </cell>
        </row>
        <row r="25">
          <cell r="AR25">
            <v>-4.6724764124986828E-3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-2.473875829792882E-2</v>
          </cell>
          <cell r="AY25">
            <v>0</v>
          </cell>
          <cell r="AZ25">
            <v>0</v>
          </cell>
          <cell r="BA25">
            <v>1.6376902511603397E-2</v>
          </cell>
          <cell r="BB25">
            <v>2.369524751757468E-2</v>
          </cell>
          <cell r="BC25">
            <v>3.998260037986956E-2</v>
          </cell>
        </row>
        <row r="26">
          <cell r="AR26">
            <v>0.14380780056292708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1.2715690482032693E-2</v>
          </cell>
          <cell r="AY26">
            <v>0</v>
          </cell>
          <cell r="AZ26">
            <v>0</v>
          </cell>
          <cell r="BA26">
            <v>2.6353341876739655E-2</v>
          </cell>
          <cell r="BB26">
            <v>1.0440315760971153E-3</v>
          </cell>
          <cell r="BC26">
            <v>-4.4652407270823202E-3</v>
          </cell>
        </row>
        <row r="27">
          <cell r="AR27">
            <v>-2.5477651029124804E-2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3.8262643754165548E-3</v>
          </cell>
          <cell r="AY27">
            <v>0</v>
          </cell>
          <cell r="AZ27">
            <v>0</v>
          </cell>
          <cell r="BA27">
            <v>4.3768955777667706E-3</v>
          </cell>
          <cell r="BB27">
            <v>5.2360405629290341E-3</v>
          </cell>
          <cell r="BC27">
            <v>6.2444174683329301E-3</v>
          </cell>
        </row>
        <row r="28">
          <cell r="AR28">
            <v>1.1723646595185322E-4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-2.4119193348044798E-2</v>
          </cell>
          <cell r="AY28">
            <v>0</v>
          </cell>
          <cell r="AZ28">
            <v>0</v>
          </cell>
          <cell r="BA28">
            <v>-4.3094650188679862E-2</v>
          </cell>
          <cell r="BB28">
            <v>-3.515892018208433E-2</v>
          </cell>
          <cell r="BC28">
            <v>-6.8343609709143216E-2</v>
          </cell>
        </row>
        <row r="29">
          <cell r="AR29">
            <v>-6.5256988277727634E-2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2.9723086674156463E-2</v>
          </cell>
          <cell r="AY29">
            <v>0</v>
          </cell>
          <cell r="AZ29">
            <v>0</v>
          </cell>
          <cell r="BA29">
            <v>2.3763732316279373E-2</v>
          </cell>
          <cell r="BB29">
            <v>1.1685292985069928E-2</v>
          </cell>
          <cell r="BC29">
            <v>2.5596726684296911E-2</v>
          </cell>
        </row>
        <row r="30">
          <cell r="AR30">
            <v>3.0869259041299557E-4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5.1457441086648625E-3</v>
          </cell>
          <cell r="AY30">
            <v>0</v>
          </cell>
          <cell r="AZ30">
            <v>0</v>
          </cell>
          <cell r="BA30">
            <v>5.5380836265722211E-2</v>
          </cell>
          <cell r="BB30">
            <v>3.933832143913607E-2</v>
          </cell>
          <cell r="BC30">
            <v>8.6628750604598181E-3</v>
          </cell>
        </row>
        <row r="31">
          <cell r="AR31">
            <v>-9.7092434543613493E-2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-2.0574879929760925E-2</v>
          </cell>
          <cell r="AY31">
            <v>0</v>
          </cell>
          <cell r="AZ31">
            <v>0</v>
          </cell>
          <cell r="BA31">
            <v>2.853553995060909E-2</v>
          </cell>
          <cell r="BB31">
            <v>7.1617293018322314E-3</v>
          </cell>
          <cell r="BC31">
            <v>-2.6669907600320175E-2</v>
          </cell>
        </row>
        <row r="32">
          <cell r="AR32">
            <v>-3.1604131286915083E-2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-2.773137694899952E-3</v>
          </cell>
          <cell r="AY32">
            <v>0</v>
          </cell>
          <cell r="AZ32">
            <v>0</v>
          </cell>
          <cell r="BA32">
            <v>7.5649842525255639E-2</v>
          </cell>
          <cell r="BB32">
            <v>5.6216420431266956E-2</v>
          </cell>
          <cell r="BC32">
            <v>1.6755714492002749E-2</v>
          </cell>
        </row>
        <row r="33">
          <cell r="AR33">
            <v>-9.5325804032293626E-2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-1.6349812312241752E-2</v>
          </cell>
          <cell r="AY33">
            <v>0</v>
          </cell>
          <cell r="AZ33">
            <v>0</v>
          </cell>
          <cell r="BA33">
            <v>-1.9620953087705506E-2</v>
          </cell>
          <cell r="BB33">
            <v>-1.5845274706727919E-2</v>
          </cell>
          <cell r="BC33">
            <v>4.5229892163383134E-3</v>
          </cell>
        </row>
        <row r="34">
          <cell r="AR34">
            <v>0.14544346235903682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-9.7836057299627299E-4</v>
          </cell>
          <cell r="AY34">
            <v>0</v>
          </cell>
          <cell r="AZ34">
            <v>0</v>
          </cell>
          <cell r="BA34">
            <v>6.7620988226671841E-2</v>
          </cell>
          <cell r="BB34">
            <v>1.2223278356432221E-2</v>
          </cell>
          <cell r="BC34">
            <v>6.820967889488605E-2</v>
          </cell>
        </row>
        <row r="35">
          <cell r="AR35">
            <v>9.2065350433718773E-3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3.7300000000000111E-2</v>
          </cell>
          <cell r="AX35">
            <v>-6.639874220124653E-2</v>
          </cell>
          <cell r="AY35">
            <v>0</v>
          </cell>
          <cell r="AZ35">
            <v>0</v>
          </cell>
          <cell r="BA35">
            <v>6.443401169329066E-3</v>
          </cell>
          <cell r="BB35">
            <v>1.1672333330766227E-2</v>
          </cell>
          <cell r="BC35">
            <v>4.2825355450605951E-2</v>
          </cell>
        </row>
        <row r="36">
          <cell r="AR36">
            <v>0.16320396540814164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4.8202063048297106E-4</v>
          </cell>
          <cell r="AX36">
            <v>4.1823914905874338E-2</v>
          </cell>
          <cell r="AY36">
            <v>0</v>
          </cell>
          <cell r="AZ36">
            <v>0</v>
          </cell>
          <cell r="BA36">
            <v>-4.4858537383549724E-2</v>
          </cell>
          <cell r="BB36">
            <v>-1.9607983066741053E-2</v>
          </cell>
          <cell r="BC36">
            <v>-2.6267850850211105E-2</v>
          </cell>
        </row>
        <row r="37">
          <cell r="AR37">
            <v>-0.12040437009837257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1.9271535941414175E-3</v>
          </cell>
          <cell r="AX37">
            <v>-2.411748160483318E-2</v>
          </cell>
          <cell r="AY37">
            <v>0</v>
          </cell>
          <cell r="AZ37">
            <v>0</v>
          </cell>
          <cell r="BA37">
            <v>6.3775151386188833E-2</v>
          </cell>
          <cell r="BB37">
            <v>3.286188815854918E-2</v>
          </cell>
          <cell r="BC37">
            <v>1.7665351988271905E-3</v>
          </cell>
        </row>
        <row r="38">
          <cell r="AR38">
            <v>0.10189146008349237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2.5100980957876606E-2</v>
          </cell>
          <cell r="AX38">
            <v>-3.3359139870582366E-2</v>
          </cell>
          <cell r="AY38">
            <v>0</v>
          </cell>
          <cell r="AZ38">
            <v>0</v>
          </cell>
          <cell r="BA38">
            <v>5.8264170006170346E-2</v>
          </cell>
          <cell r="BB38">
            <v>6.1901810888257636E-2</v>
          </cell>
          <cell r="BC38">
            <v>2.862036872623519E-2</v>
          </cell>
        </row>
        <row r="39">
          <cell r="AR39">
            <v>-3.7885874649203899E-3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8.4435688150863442E-4</v>
          </cell>
          <cell r="AX39">
            <v>1.4496031076481675E-2</v>
          </cell>
          <cell r="AY39">
            <v>0</v>
          </cell>
          <cell r="AZ39">
            <v>0</v>
          </cell>
          <cell r="BA39">
            <v>4.4304745398087597E-2</v>
          </cell>
          <cell r="BB39">
            <v>5.0037276204508041E-2</v>
          </cell>
          <cell r="BC39">
            <v>5.3517031190241315E-2</v>
          </cell>
        </row>
        <row r="40">
          <cell r="AR40">
            <v>0.12723602047044458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2.2028496437945133E-2</v>
          </cell>
          <cell r="AX40">
            <v>-2.9659649614472094E-2</v>
          </cell>
          <cell r="AY40">
            <v>0</v>
          </cell>
          <cell r="AZ40">
            <v>0</v>
          </cell>
          <cell r="BA40">
            <v>7.8552835626755302E-2</v>
          </cell>
          <cell r="BB40">
            <v>4.6208001105658258E-2</v>
          </cell>
          <cell r="BC40">
            <v>1.4927924173829599E-2</v>
          </cell>
        </row>
        <row r="41">
          <cell r="AR41">
            <v>2.6615019367737025E-2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3.7512611207924484E-2</v>
          </cell>
          <cell r="AX41">
            <v>-2.9446207734519447E-2</v>
          </cell>
          <cell r="AY41">
            <v>0</v>
          </cell>
          <cell r="AZ41">
            <v>0</v>
          </cell>
          <cell r="BA41">
            <v>-5.8842122254402995E-2</v>
          </cell>
          <cell r="BB41">
            <v>-6.6749902332343902E-2</v>
          </cell>
          <cell r="BC41">
            <v>-0.12724929471414881</v>
          </cell>
        </row>
        <row r="42">
          <cell r="AR42">
            <v>-0.10361895488477768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1.32602545968874E-3</v>
          </cell>
          <cell r="AX42">
            <v>1.9983249128833647E-2</v>
          </cell>
          <cell r="AY42">
            <v>0</v>
          </cell>
          <cell r="AZ42">
            <v>0</v>
          </cell>
          <cell r="BA42">
            <v>5.2724590541707084E-2</v>
          </cell>
          <cell r="BB42">
            <v>5.4487013502642734E-2</v>
          </cell>
          <cell r="BC42">
            <v>2.7708053594950544E-2</v>
          </cell>
        </row>
        <row r="43">
          <cell r="AR43">
            <v>9.052231375033859E-3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-6.1799240752180573E-4</v>
          </cell>
          <cell r="AX43">
            <v>3.1286028841334579E-2</v>
          </cell>
          <cell r="AY43">
            <v>0</v>
          </cell>
          <cell r="AZ43">
            <v>0</v>
          </cell>
          <cell r="BA43">
            <v>-2.8093109246833503E-2</v>
          </cell>
          <cell r="BB43">
            <v>-5.2478644791424389E-2</v>
          </cell>
          <cell r="BC43">
            <v>-0.16408746076105318</v>
          </cell>
        </row>
        <row r="44">
          <cell r="AR44">
            <v>-2.7541042432941643E-2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3.5335689045936425E-2</v>
          </cell>
          <cell r="AX44">
            <v>-6.415079774999588E-2</v>
          </cell>
          <cell r="AY44">
            <v>0</v>
          </cell>
          <cell r="AZ44">
            <v>0</v>
          </cell>
          <cell r="BA44">
            <v>4.4669203980540306E-2</v>
          </cell>
          <cell r="BB44">
            <v>1.7854582144813058E-2</v>
          </cell>
          <cell r="BC44">
            <v>-3.648763790066134E-2</v>
          </cell>
        </row>
        <row r="45">
          <cell r="AR45">
            <v>-4.7370848708486957E-2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1.5017064846416295E-2</v>
          </cell>
          <cell r="AX45">
            <v>1.2575458850041743E-2</v>
          </cell>
          <cell r="AY45">
            <v>0</v>
          </cell>
          <cell r="AZ45">
            <v>0</v>
          </cell>
          <cell r="BA45">
            <v>1.5462877254443397E-2</v>
          </cell>
          <cell r="BB45">
            <v>1.234393969805736E-2</v>
          </cell>
          <cell r="BC45">
            <v>2.4098010392122449E-2</v>
          </cell>
        </row>
        <row r="46">
          <cell r="AR46">
            <v>4.7014961506802733E-2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-1.2020847343644836E-2</v>
          </cell>
          <cell r="AX46">
            <v>-1.5605199204039355E-2</v>
          </cell>
          <cell r="AY46">
            <v>0</v>
          </cell>
          <cell r="AZ46">
            <v>0</v>
          </cell>
          <cell r="BA46">
            <v>1.1627482025556413E-2</v>
          </cell>
          <cell r="BB46">
            <v>2.8026139845659159E-2</v>
          </cell>
          <cell r="BC46">
            <v>-7.8430265917919906E-2</v>
          </cell>
        </row>
        <row r="47">
          <cell r="AR47">
            <v>-9.6744358120606777E-2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-2.6886752318556972E-2</v>
          </cell>
          <cell r="AX47">
            <v>3.0195250557417008E-2</v>
          </cell>
          <cell r="AY47">
            <v>0</v>
          </cell>
          <cell r="AZ47">
            <v>0</v>
          </cell>
          <cell r="BA47">
            <v>7.1013592227665123E-2</v>
          </cell>
          <cell r="BB47">
            <v>6.7805373314468342E-2</v>
          </cell>
          <cell r="BC47">
            <v>0.10437569534463575</v>
          </cell>
        </row>
        <row r="48">
          <cell r="AR48">
            <v>0.1245136186770428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2.8853720381218917E-3</v>
          </cell>
          <cell r="AX48">
            <v>5.331906698410549E-3</v>
          </cell>
          <cell r="AY48">
            <v>0</v>
          </cell>
          <cell r="AZ48">
            <v>0</v>
          </cell>
          <cell r="BA48">
            <v>5.31087250667861E-2</v>
          </cell>
          <cell r="BB48">
            <v>4.2378861623456832E-2</v>
          </cell>
          <cell r="BC48">
            <v>4.3395964842558588E-2</v>
          </cell>
        </row>
        <row r="49">
          <cell r="AR49">
            <v>4.7259151338553851E-2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3.060156931124669E-2</v>
          </cell>
          <cell r="AX49">
            <v>8.6266321336521123E-3</v>
          </cell>
          <cell r="AY49">
            <v>0</v>
          </cell>
          <cell r="AZ49">
            <v>0</v>
          </cell>
          <cell r="BA49">
            <v>1.1569626253607357E-2</v>
          </cell>
          <cell r="BB49">
            <v>9.9210077944495989E-3</v>
          </cell>
          <cell r="BC49">
            <v>-1.0893365835683566E-2</v>
          </cell>
        </row>
        <row r="50">
          <cell r="AR50">
            <v>3.0475610816451004E-2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1.8695541832332463E-2</v>
          </cell>
          <cell r="AX50">
            <v>2.5926980500749375E-2</v>
          </cell>
          <cell r="AY50">
            <v>0</v>
          </cell>
          <cell r="AZ50">
            <v>0</v>
          </cell>
          <cell r="BA50">
            <v>-1.9535204348876234E-2</v>
          </cell>
          <cell r="BB50">
            <v>-1.2385534914004959E-2</v>
          </cell>
          <cell r="BC50">
            <v>-0.13704074523170273</v>
          </cell>
        </row>
        <row r="51">
          <cell r="AR51">
            <v>-0.11087204151373253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-1.0131207440624457E-2</v>
          </cell>
          <cell r="AX51">
            <v>-1.2019717051469869E-2</v>
          </cell>
          <cell r="AY51">
            <v>0</v>
          </cell>
          <cell r="AZ51">
            <v>0</v>
          </cell>
          <cell r="BA51">
            <v>3.925773170510416E-2</v>
          </cell>
          <cell r="BB51">
            <v>2.3877768391669996E-2</v>
          </cell>
          <cell r="BC51">
            <v>-0.10489612087752442</v>
          </cell>
        </row>
        <row r="52">
          <cell r="AR52">
            <v>-0.10581257413997625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1.2248322147651036E-2</v>
          </cell>
          <cell r="AX52">
            <v>3.9456405970252462E-2</v>
          </cell>
          <cell r="AY52">
            <v>0</v>
          </cell>
          <cell r="AZ52">
            <v>0</v>
          </cell>
          <cell r="BA52">
            <v>-1.2362434511473341E-2</v>
          </cell>
          <cell r="BB52">
            <v>-1.4596199320445757E-3</v>
          </cell>
          <cell r="BC52">
            <v>3.1706355647274309E-2</v>
          </cell>
        </row>
        <row r="53">
          <cell r="AR53">
            <v>-3.8471743167949102E-2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7.1274656058346597E-3</v>
          </cell>
          <cell r="AX53">
            <v>-2.81134825917011E-2</v>
          </cell>
          <cell r="AY53">
            <v>0</v>
          </cell>
          <cell r="AZ53">
            <v>0</v>
          </cell>
          <cell r="BA53">
            <v>-0.14218965652599402</v>
          </cell>
          <cell r="BB53">
            <v>-0.13320853284706402</v>
          </cell>
          <cell r="BC53">
            <v>-0.28913975691322957</v>
          </cell>
        </row>
        <row r="54">
          <cell r="AR54">
            <v>-7.8863134657836675E-2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6.5832784726782556E-4</v>
          </cell>
          <cell r="AX54">
            <v>-2.5186283681752242E-2</v>
          </cell>
          <cell r="AY54">
            <v>0</v>
          </cell>
          <cell r="AZ54">
            <v>0</v>
          </cell>
          <cell r="BA54">
            <v>6.4416810381415557E-2</v>
          </cell>
          <cell r="BB54">
            <v>1.7859052286145927E-2</v>
          </cell>
          <cell r="BC54">
            <v>6.3434853126689505E-2</v>
          </cell>
        </row>
        <row r="55">
          <cell r="AR55">
            <v>7.4291534359836042E-3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1.5296052631578849E-2</v>
          </cell>
          <cell r="AX55">
            <v>6.7860478314950123E-2</v>
          </cell>
          <cell r="AY55">
            <v>0</v>
          </cell>
          <cell r="AZ55">
            <v>0</v>
          </cell>
          <cell r="BA55">
            <v>7.8416508075279667E-2</v>
          </cell>
          <cell r="BB55">
            <v>9.0574279631048027E-2</v>
          </cell>
          <cell r="BC55">
            <v>0.10530180730592797</v>
          </cell>
        </row>
        <row r="56">
          <cell r="AR56">
            <v>-2.087421944692236E-2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7.2898104649277151E-4</v>
          </cell>
          <cell r="AX56">
            <v>-2.2850234065015407E-2</v>
          </cell>
          <cell r="AY56">
            <v>0</v>
          </cell>
          <cell r="AZ56">
            <v>0</v>
          </cell>
          <cell r="BA56">
            <v>6.6920362680819245E-2</v>
          </cell>
          <cell r="BB56">
            <v>5.9626123769915607E-2</v>
          </cell>
          <cell r="BC56">
            <v>8.3168359442244766E-2</v>
          </cell>
        </row>
        <row r="57">
          <cell r="AR57">
            <v>-7.9567541302235645E-3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9.2270335896398326E-3</v>
          </cell>
          <cell r="AX57">
            <v>8.6237746721109509E-3</v>
          </cell>
          <cell r="AY57">
            <v>0</v>
          </cell>
          <cell r="AZ57">
            <v>0</v>
          </cell>
          <cell r="BA57">
            <v>5.7444243296688402E-2</v>
          </cell>
          <cell r="BB57">
            <v>4.9004712350699808E-2</v>
          </cell>
          <cell r="BC57">
            <v>-1.4492321751395587E-2</v>
          </cell>
        </row>
        <row r="58">
          <cell r="AR58">
            <v>9.0797771383089421E-2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8.5812815783141705E-3</v>
          </cell>
          <cell r="AX58">
            <v>-2.0566445024117197E-2</v>
          </cell>
          <cell r="AY58">
            <v>0</v>
          </cell>
          <cell r="AZ58">
            <v>0</v>
          </cell>
          <cell r="BA58">
            <v>4.4619530181610356E-2</v>
          </cell>
          <cell r="BB58">
            <v>2.203548154898316E-2</v>
          </cell>
          <cell r="BC58">
            <v>-1.6134153101849513E-2</v>
          </cell>
        </row>
        <row r="59">
          <cell r="AR59">
            <v>5.5399640772339609E-2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5.8047073791347437E-3</v>
          </cell>
          <cell r="AX59">
            <v>-3.0090707758347879E-3</v>
          </cell>
          <cell r="AY59">
            <v>0</v>
          </cell>
          <cell r="AZ59">
            <v>0</v>
          </cell>
          <cell r="BA59">
            <v>-2.8937629815234955E-2</v>
          </cell>
          <cell r="BB59">
            <v>-2.646285144125915E-2</v>
          </cell>
          <cell r="BC59">
            <v>9.7270634154336122E-3</v>
          </cell>
        </row>
        <row r="60">
          <cell r="AR60">
            <v>8.0465883103759905E-2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5.6130919440271487E-3</v>
          </cell>
          <cell r="AX60">
            <v>-8.4511422286648319E-4</v>
          </cell>
          <cell r="AY60">
            <v>0</v>
          </cell>
          <cell r="AZ60">
            <v>0</v>
          </cell>
          <cell r="BA60">
            <v>4.161200103596574E-2</v>
          </cell>
          <cell r="BB60">
            <v>4.1783301533031114E-2</v>
          </cell>
          <cell r="BC60">
            <v>0.13179033874015555</v>
          </cell>
        </row>
        <row r="61">
          <cell r="AR61">
            <v>4.6908840322898326E-2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1.6194968553459033E-2</v>
          </cell>
          <cell r="AX61">
            <v>-2.2948692198911713E-2</v>
          </cell>
          <cell r="AY61">
            <v>0</v>
          </cell>
          <cell r="AZ61">
            <v>0</v>
          </cell>
          <cell r="BA61">
            <v>3.8519016224203062E-2</v>
          </cell>
          <cell r="BB61">
            <v>3.9560817729571651E-2</v>
          </cell>
          <cell r="BC61">
            <v>0.12372090521588297</v>
          </cell>
        </row>
        <row r="62">
          <cell r="AR62">
            <v>-8.716911937561711E-2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1.361596781680352E-2</v>
          </cell>
          <cell r="AX62">
            <v>2.9570877323671363E-2</v>
          </cell>
          <cell r="AY62">
            <v>0</v>
          </cell>
          <cell r="AZ62">
            <v>0</v>
          </cell>
          <cell r="BA62">
            <v>-2.3393103746642718E-2</v>
          </cell>
          <cell r="BB62">
            <v>-3.6406675242893427E-2</v>
          </cell>
          <cell r="BC62">
            <v>-5.8174783614535208E-3</v>
          </cell>
        </row>
        <row r="63">
          <cell r="AR63">
            <v>0.15766160185423628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1.1906579148221574E-2</v>
          </cell>
          <cell r="AX63">
            <v>-6.4393650660612978E-2</v>
          </cell>
          <cell r="AY63">
            <v>0</v>
          </cell>
          <cell r="AZ63">
            <v>0</v>
          </cell>
          <cell r="BA63">
            <v>5.3371595356203283E-2</v>
          </cell>
          <cell r="BB63">
            <v>4.6781981802460404E-2</v>
          </cell>
          <cell r="BC63">
            <v>0.11349179443253088</v>
          </cell>
        </row>
        <row r="64">
          <cell r="AR64">
            <v>5.2856380138814885E-2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7.0146326746114429E-3</v>
          </cell>
          <cell r="AX64">
            <v>-6.6511725927305143E-3</v>
          </cell>
          <cell r="AY64">
            <v>0</v>
          </cell>
          <cell r="AZ64">
            <v>0</v>
          </cell>
          <cell r="BA64">
            <v>-3.0904427934152379E-2</v>
          </cell>
          <cell r="BB64">
            <v>-2.8616335291976602E-3</v>
          </cell>
          <cell r="BC64">
            <v>-2.7165502568102795E-2</v>
          </cell>
        </row>
        <row r="65">
          <cell r="AR65">
            <v>8.9925625422582645E-2</v>
          </cell>
          <cell r="AS65">
            <v>0.10546607798022523</v>
          </cell>
          <cell r="AT65">
            <v>0</v>
          </cell>
          <cell r="AU65">
            <v>0</v>
          </cell>
          <cell r="AV65">
            <v>0</v>
          </cell>
          <cell r="AW65">
            <v>1.5878960377499807E-2</v>
          </cell>
          <cell r="AX65">
            <v>-2.8672897143092846E-2</v>
          </cell>
          <cell r="AY65">
            <v>0</v>
          </cell>
          <cell r="AZ65">
            <v>0</v>
          </cell>
          <cell r="BA65">
            <v>-6.6595753494372856E-3</v>
          </cell>
          <cell r="BB65">
            <v>-1.6354403044144261E-3</v>
          </cell>
          <cell r="BC65">
            <v>9.098148148148244E-3</v>
          </cell>
        </row>
        <row r="66">
          <cell r="AR66">
            <v>9.39050868486353E-2</v>
          </cell>
          <cell r="AS66">
            <v>0.11829892557799404</v>
          </cell>
          <cell r="AT66">
            <v>0</v>
          </cell>
          <cell r="AU66">
            <v>0</v>
          </cell>
          <cell r="AV66">
            <v>0</v>
          </cell>
          <cell r="AW66">
            <v>9.9535500995353576E-3</v>
          </cell>
          <cell r="AX66">
            <v>9.0719390695115365E-4</v>
          </cell>
          <cell r="AY66">
            <v>0</v>
          </cell>
          <cell r="AZ66">
            <v>0</v>
          </cell>
          <cell r="BA66">
            <v>-2.7509677547469358E-2</v>
          </cell>
          <cell r="BB66">
            <v>-9.5617495251254514E-3</v>
          </cell>
          <cell r="BC66">
            <v>-3.3842099564517669E-2</v>
          </cell>
        </row>
        <row r="67">
          <cell r="AR67">
            <v>-5.3165095342737612E-3</v>
          </cell>
          <cell r="AS67">
            <v>2.1780684104627746E-2</v>
          </cell>
          <cell r="AT67">
            <v>0</v>
          </cell>
          <cell r="AU67">
            <v>0</v>
          </cell>
          <cell r="AV67">
            <v>0</v>
          </cell>
          <cell r="AW67">
            <v>1.1169513797634645E-2</v>
          </cell>
          <cell r="AX67">
            <v>0.2103572753620544</v>
          </cell>
          <cell r="AY67">
            <v>0</v>
          </cell>
          <cell r="AZ67">
            <v>0</v>
          </cell>
          <cell r="BA67">
            <v>6.5515127259287542E-2</v>
          </cell>
          <cell r="BB67">
            <v>5.211756501571041E-2</v>
          </cell>
          <cell r="BC67">
            <v>2.1292680332477332E-2</v>
          </cell>
        </row>
        <row r="68">
          <cell r="AR68">
            <v>-9.4925883694412794E-2</v>
          </cell>
          <cell r="AS68">
            <v>-9.4520750258455188E-2</v>
          </cell>
          <cell r="AT68">
            <v>0</v>
          </cell>
          <cell r="AU68">
            <v>0</v>
          </cell>
          <cell r="AV68">
            <v>0</v>
          </cell>
          <cell r="AW68">
            <v>9.0246191610714455E-3</v>
          </cell>
          <cell r="AX68">
            <v>-5.7002884926369068E-2</v>
          </cell>
          <cell r="AY68">
            <v>0</v>
          </cell>
          <cell r="AZ68">
            <v>0</v>
          </cell>
          <cell r="BA68">
            <v>2.2195925025841445E-2</v>
          </cell>
          <cell r="BB68">
            <v>2.8262721710169636E-2</v>
          </cell>
          <cell r="BC68">
            <v>8.966452289643323E-2</v>
          </cell>
        </row>
        <row r="69">
          <cell r="AR69">
            <v>9.3503937007874072E-2</v>
          </cell>
          <cell r="AS69">
            <v>0.14010764964932321</v>
          </cell>
          <cell r="AT69">
            <v>0</v>
          </cell>
          <cell r="AU69">
            <v>0</v>
          </cell>
          <cell r="AV69">
            <v>0</v>
          </cell>
          <cell r="AW69">
            <v>6.6542644533487127E-3</v>
          </cell>
          <cell r="AX69">
            <v>-7.0775353512225747E-3</v>
          </cell>
          <cell r="AY69">
            <v>0</v>
          </cell>
          <cell r="AZ69">
            <v>0</v>
          </cell>
          <cell r="BA69">
            <v>7.270405951309078E-2</v>
          </cell>
          <cell r="BB69">
            <v>8.1067950195466976E-2</v>
          </cell>
          <cell r="BC69">
            <v>0.12718021891369236</v>
          </cell>
        </row>
        <row r="70">
          <cell r="AR70">
            <v>0.14649864986498651</v>
          </cell>
          <cell r="AS70">
            <v>0.23180734382451118</v>
          </cell>
          <cell r="AT70">
            <v>0</v>
          </cell>
          <cell r="AU70">
            <v>0</v>
          </cell>
          <cell r="AV70">
            <v>0</v>
          </cell>
          <cell r="AW70">
            <v>1.2438695003198497E-2</v>
          </cell>
          <cell r="AX70">
            <v>5.955905990764121E-3</v>
          </cell>
          <cell r="AY70">
            <v>0</v>
          </cell>
          <cell r="AZ70">
            <v>0</v>
          </cell>
          <cell r="BA70">
            <v>-5.1179905107744506E-2</v>
          </cell>
          <cell r="BB70">
            <v>-5.7152787883026912E-2</v>
          </cell>
          <cell r="BC70">
            <v>5.959961054319507E-3</v>
          </cell>
        </row>
        <row r="71">
          <cell r="AR71">
            <v>-2.6818238914709247E-2</v>
          </cell>
          <cell r="AS71">
            <v>3.3796600983314606E-2</v>
          </cell>
          <cell r="AT71">
            <v>0</v>
          </cell>
          <cell r="AU71">
            <v>0</v>
          </cell>
          <cell r="AV71">
            <v>0</v>
          </cell>
          <cell r="AW71">
            <v>1.509407469811852E-2</v>
          </cell>
          <cell r="AX71">
            <v>-2.2595711171670807E-2</v>
          </cell>
          <cell r="AY71">
            <v>0</v>
          </cell>
          <cell r="AZ71">
            <v>0</v>
          </cell>
          <cell r="BA71">
            <v>-2.0138697174918341E-2</v>
          </cell>
          <cell r="BB71">
            <v>2.8215411464092011E-3</v>
          </cell>
          <cell r="BC71">
            <v>1.3207033113918465E-2</v>
          </cell>
        </row>
        <row r="72">
          <cell r="AR72">
            <v>0.10532429816069699</v>
          </cell>
          <cell r="AS72">
            <v>0.1709481725584181</v>
          </cell>
          <cell r="AT72">
            <v>0</v>
          </cell>
          <cell r="AU72">
            <v>0</v>
          </cell>
          <cell r="AV72">
            <v>0</v>
          </cell>
          <cell r="AW72">
            <v>2.0333356387025381E-2</v>
          </cell>
          <cell r="AX72">
            <v>3.4476345622914684E-2</v>
          </cell>
          <cell r="AY72">
            <v>0</v>
          </cell>
          <cell r="AZ72">
            <v>0</v>
          </cell>
          <cell r="BA72">
            <v>9.9370345323152698E-2</v>
          </cell>
          <cell r="BB72">
            <v>6.9243189973859254E-2</v>
          </cell>
          <cell r="BC72">
            <v>4.8802808427064193E-3</v>
          </cell>
        </row>
        <row r="73">
          <cell r="AR73">
            <v>-0.10390027442050564</v>
          </cell>
          <cell r="AS73">
            <v>-0.17618727813489399</v>
          </cell>
          <cell r="AT73">
            <v>0</v>
          </cell>
          <cell r="AU73">
            <v>0</v>
          </cell>
          <cell r="AV73">
            <v>0</v>
          </cell>
          <cell r="AW73">
            <v>1.0641903341693126E-2</v>
          </cell>
          <cell r="AX73">
            <v>-5.1881395366290994E-2</v>
          </cell>
          <cell r="AY73">
            <v>0</v>
          </cell>
          <cell r="AZ73">
            <v>0</v>
          </cell>
          <cell r="BA73">
            <v>-3.2508341788582862E-2</v>
          </cell>
          <cell r="BB73">
            <v>-4.2168342557048044E-2</v>
          </cell>
          <cell r="BC73">
            <v>-9.4792741594495689E-2</v>
          </cell>
        </row>
        <row r="74">
          <cell r="AR74">
            <v>-0.13116142694249877</v>
          </cell>
          <cell r="AS74">
            <v>-0.22755611456610692</v>
          </cell>
          <cell r="AT74">
            <v>0</v>
          </cell>
          <cell r="AU74">
            <v>0</v>
          </cell>
          <cell r="AV74">
            <v>0</v>
          </cell>
          <cell r="AW74">
            <v>1.1468812877263534E-2</v>
          </cell>
          <cell r="AX74">
            <v>-6.5797660994185714E-3</v>
          </cell>
          <cell r="AY74">
            <v>0</v>
          </cell>
          <cell r="AZ74">
            <v>0</v>
          </cell>
          <cell r="BA74">
            <v>-2.6045734183946401E-2</v>
          </cell>
          <cell r="BB74">
            <v>-2.5193990990858839E-2</v>
          </cell>
          <cell r="BC74">
            <v>-4.1341926295640596E-2</v>
          </cell>
        </row>
        <row r="75">
          <cell r="AR75">
            <v>1.1661479620533211E-2</v>
          </cell>
          <cell r="AS75">
            <v>-4.6034777364559187E-2</v>
          </cell>
          <cell r="AT75">
            <v>0</v>
          </cell>
          <cell r="AU75">
            <v>0</v>
          </cell>
          <cell r="AV75">
            <v>0</v>
          </cell>
          <cell r="AW75">
            <v>-6.2993170214176164E-3</v>
          </cell>
          <cell r="AX75">
            <v>1.0142605744596578E-2</v>
          </cell>
          <cell r="AY75">
            <v>0</v>
          </cell>
          <cell r="AZ75">
            <v>0</v>
          </cell>
          <cell r="BA75">
            <v>2.8728842893585016E-2</v>
          </cell>
          <cell r="BB75">
            <v>3.3810431739232705E-2</v>
          </cell>
          <cell r="BC75">
            <v>3.5224908896691831E-2</v>
          </cell>
        </row>
        <row r="76">
          <cell r="AR76">
            <v>0.10841363973313567</v>
          </cell>
          <cell r="AS76">
            <v>0.15488357391212726</v>
          </cell>
          <cell r="AT76">
            <v>0</v>
          </cell>
          <cell r="AU76">
            <v>0</v>
          </cell>
          <cell r="AV76">
            <v>0</v>
          </cell>
          <cell r="AW76">
            <v>4.6710262912053047E-4</v>
          </cell>
          <cell r="AX76">
            <v>5.8082828945563936E-2</v>
          </cell>
          <cell r="AY76">
            <v>0</v>
          </cell>
          <cell r="AZ76">
            <v>0</v>
          </cell>
          <cell r="BA76">
            <v>-1.5449750056171552E-2</v>
          </cell>
          <cell r="BB76">
            <v>-2.8028300441192089E-2</v>
          </cell>
          <cell r="BC76">
            <v>-5.14295306320941E-2</v>
          </cell>
        </row>
        <row r="77">
          <cell r="AR77">
            <v>-0.11262330713927438</v>
          </cell>
          <cell r="AS77">
            <v>-0.13151172338290296</v>
          </cell>
          <cell r="AT77">
            <v>0</v>
          </cell>
          <cell r="AU77">
            <v>0</v>
          </cell>
          <cell r="AV77">
            <v>0</v>
          </cell>
          <cell r="AW77">
            <v>-1.0004668845461251E-2</v>
          </cell>
          <cell r="AX77">
            <v>-2.4838747533469929E-2</v>
          </cell>
          <cell r="AY77">
            <v>0</v>
          </cell>
          <cell r="AZ77">
            <v>0</v>
          </cell>
          <cell r="BA77">
            <v>5.3904112089378398E-2</v>
          </cell>
          <cell r="BB77">
            <v>3.2654665309387099E-2</v>
          </cell>
          <cell r="BC77">
            <v>4.9167586173395339E-3</v>
          </cell>
        </row>
        <row r="78">
          <cell r="AR78">
            <v>7.604476768285795E-2</v>
          </cell>
          <cell r="AS78">
            <v>0.10573034298019834</v>
          </cell>
          <cell r="AT78">
            <v>0</v>
          </cell>
          <cell r="AU78">
            <v>0</v>
          </cell>
          <cell r="AV78">
            <v>0</v>
          </cell>
          <cell r="AW78">
            <v>4.9181432325000607E-3</v>
          </cell>
          <cell r="AX78">
            <v>9.2724781828972258E-3</v>
          </cell>
          <cell r="AY78">
            <v>0</v>
          </cell>
          <cell r="AZ78">
            <v>0</v>
          </cell>
          <cell r="BA78">
            <v>-5.6759461273766076E-2</v>
          </cell>
          <cell r="BB78">
            <v>-5.3055092568779605E-2</v>
          </cell>
          <cell r="BC78">
            <v>-8.731591941025163E-2</v>
          </cell>
        </row>
        <row r="79">
          <cell r="AR79">
            <v>-0.10208369812642271</v>
          </cell>
          <cell r="AS79">
            <v>-0.11894356830704911</v>
          </cell>
          <cell r="AT79">
            <v>0</v>
          </cell>
          <cell r="AU79">
            <v>0</v>
          </cell>
          <cell r="AV79">
            <v>0</v>
          </cell>
          <cell r="AW79">
            <v>4.8940734781441897E-3</v>
          </cell>
          <cell r="AX79">
            <v>-9.5193587962054682E-3</v>
          </cell>
          <cell r="AY79">
            <v>0</v>
          </cell>
          <cell r="AZ79">
            <v>0</v>
          </cell>
          <cell r="BA79">
            <v>-1.1061247110666583E-2</v>
          </cell>
          <cell r="BB79">
            <v>-1.6629708228176332E-2</v>
          </cell>
          <cell r="BC79">
            <v>-7.2502998180284273E-2</v>
          </cell>
        </row>
        <row r="80">
          <cell r="AR80">
            <v>-6.3338533541341668E-2</v>
          </cell>
          <cell r="AS80">
            <v>-6.5667457407806773E-2</v>
          </cell>
          <cell r="AT80">
            <v>0</v>
          </cell>
          <cell r="AU80">
            <v>0</v>
          </cell>
          <cell r="AV80">
            <v>0</v>
          </cell>
          <cell r="AW80">
            <v>6.6048435519381332E-3</v>
          </cell>
          <cell r="AX80">
            <v>-9.0373509453739453E-3</v>
          </cell>
          <cell r="AY80">
            <v>0</v>
          </cell>
          <cell r="AZ80">
            <v>0</v>
          </cell>
          <cell r="BA80">
            <v>-7.9438596587147581E-2</v>
          </cell>
          <cell r="BB80">
            <v>-6.058401580943118E-2</v>
          </cell>
          <cell r="BC80">
            <v>-8.743384489879158E-2</v>
          </cell>
        </row>
        <row r="81">
          <cell r="AR81">
            <v>6.279147235176552E-2</v>
          </cell>
          <cell r="AS81">
            <v>8.0496249278707355E-2</v>
          </cell>
          <cell r="AT81">
            <v>0</v>
          </cell>
          <cell r="AU81">
            <v>0</v>
          </cell>
          <cell r="AV81">
            <v>0</v>
          </cell>
          <cell r="AW81">
            <v>1.5111346765641631E-2</v>
          </cell>
          <cell r="AX81">
            <v>1.6212745438522136E-2</v>
          </cell>
          <cell r="AY81">
            <v>0</v>
          </cell>
          <cell r="AZ81">
            <v>0</v>
          </cell>
          <cell r="BA81">
            <v>-4.2712886992746224E-4</v>
          </cell>
          <cell r="BB81">
            <v>1.6318262254412907E-2</v>
          </cell>
          <cell r="BC81">
            <v>2.414326388857857E-2</v>
          </cell>
        </row>
        <row r="82">
          <cell r="AR82">
            <v>-1.7160319699106807E-2</v>
          </cell>
          <cell r="AS82">
            <v>-3.0440587449933276E-2</v>
          </cell>
          <cell r="AT82">
            <v>0</v>
          </cell>
          <cell r="AU82">
            <v>0</v>
          </cell>
          <cell r="AV82">
            <v>0</v>
          </cell>
          <cell r="AW82">
            <v>2.4614781927396301E-2</v>
          </cell>
          <cell r="AX82">
            <v>1.5586245380371899E-2</v>
          </cell>
          <cell r="AY82">
            <v>0</v>
          </cell>
          <cell r="AZ82">
            <v>0</v>
          </cell>
          <cell r="BA82">
            <v>3.7118406103769264E-2</v>
          </cell>
          <cell r="BB82">
            <v>1.9422294971584986E-2</v>
          </cell>
          <cell r="BC82">
            <v>0.13770002422221594</v>
          </cell>
        </row>
        <row r="83">
          <cell r="AR83">
            <v>8.359244199952176E-2</v>
          </cell>
          <cell r="AS83">
            <v>6.4114568989259269E-2</v>
          </cell>
          <cell r="AT83">
            <v>-1.6789224228061617E-2</v>
          </cell>
          <cell r="AU83">
            <v>0</v>
          </cell>
          <cell r="AV83">
            <v>0</v>
          </cell>
          <cell r="AW83">
            <v>2.3768559230229913E-2</v>
          </cell>
          <cell r="AX83">
            <v>-3.0626652673939159E-2</v>
          </cell>
          <cell r="AY83">
            <v>0</v>
          </cell>
          <cell r="AZ83">
            <v>0</v>
          </cell>
          <cell r="BA83">
            <v>-9.2520466024275216E-2</v>
          </cell>
          <cell r="BB83">
            <v>-8.4400110365613346E-2</v>
          </cell>
          <cell r="BC83">
            <v>-7.8301132233259629E-2</v>
          </cell>
        </row>
        <row r="84">
          <cell r="AR84">
            <v>-8.0932936026201219E-4</v>
          </cell>
          <cell r="AS84">
            <v>-1.6294839277395279E-2</v>
          </cell>
          <cell r="AT84">
            <v>-9.7032317521644762E-3</v>
          </cell>
          <cell r="AU84">
            <v>0</v>
          </cell>
          <cell r="AV84">
            <v>0</v>
          </cell>
          <cell r="AW84">
            <v>3.4171542387650966E-2</v>
          </cell>
          <cell r="AX84">
            <v>-1.7473613598594229E-3</v>
          </cell>
          <cell r="AY84">
            <v>0</v>
          </cell>
          <cell r="AZ84">
            <v>0</v>
          </cell>
          <cell r="BA84">
            <v>-6.4893410778794069E-2</v>
          </cell>
          <cell r="BB84">
            <v>-6.5493036689262318E-2</v>
          </cell>
          <cell r="BC84">
            <v>-9.8219488238134089E-2</v>
          </cell>
        </row>
        <row r="85">
          <cell r="AR85">
            <v>-0.16196016346968078</v>
          </cell>
          <cell r="AS85">
            <v>-0.22164574146767557</v>
          </cell>
          <cell r="AT85">
            <v>-0.25340479982819397</v>
          </cell>
          <cell r="AU85">
            <v>0</v>
          </cell>
          <cell r="AV85">
            <v>0</v>
          </cell>
          <cell r="AW85">
            <v>-7.8242551910924218E-3</v>
          </cell>
          <cell r="AX85">
            <v>-3.7084480341427972E-2</v>
          </cell>
          <cell r="AY85">
            <v>0</v>
          </cell>
          <cell r="AZ85">
            <v>0</v>
          </cell>
          <cell r="BA85">
            <v>7.7650293499520906E-2</v>
          </cell>
          <cell r="BB85">
            <v>7.4165333931696997E-2</v>
          </cell>
          <cell r="BC85">
            <v>4.9411775565493921E-2</v>
          </cell>
        </row>
        <row r="86">
          <cell r="AR86">
            <v>-7.9079167032758413E-4</v>
          </cell>
          <cell r="AS86">
            <v>1.8388318009735061E-2</v>
          </cell>
          <cell r="AT86">
            <v>6.1964403427816617E-3</v>
          </cell>
          <cell r="AU86">
            <v>0</v>
          </cell>
          <cell r="AV86">
            <v>0</v>
          </cell>
          <cell r="AW86">
            <v>1.2920837124658746E-2</v>
          </cell>
          <cell r="AX86">
            <v>3.520267467555227E-2</v>
          </cell>
          <cell r="AY86">
            <v>0</v>
          </cell>
          <cell r="AZ86">
            <v>0</v>
          </cell>
          <cell r="BA86">
            <v>6.5269308989512886E-3</v>
          </cell>
          <cell r="BB86">
            <v>-1.2420305911001406E-2</v>
          </cell>
          <cell r="BC86">
            <v>1.1936228697086326E-2</v>
          </cell>
        </row>
        <row r="87">
          <cell r="AR87">
            <v>9.5409778403094947E-3</v>
          </cell>
          <cell r="AS87">
            <v>3.5183218268720173E-2</v>
          </cell>
          <cell r="AT87">
            <v>8.2297026872498513E-2</v>
          </cell>
          <cell r="AU87">
            <v>0</v>
          </cell>
          <cell r="AV87">
            <v>0</v>
          </cell>
          <cell r="AW87">
            <v>2.4014852078093396E-2</v>
          </cell>
          <cell r="AX87">
            <v>9.3913208191087616E-3</v>
          </cell>
          <cell r="AY87">
            <v>0</v>
          </cell>
          <cell r="AZ87">
            <v>0</v>
          </cell>
          <cell r="BA87">
            <v>-2.3486598851993334E-2</v>
          </cell>
          <cell r="BB87">
            <v>-3.1189345735460505E-2</v>
          </cell>
          <cell r="BC87">
            <v>-2.0526839614236181E-2</v>
          </cell>
        </row>
        <row r="88">
          <cell r="AR88">
            <v>-4.1200296154348615E-2</v>
          </cell>
          <cell r="AS88">
            <v>-7.7529819161215929E-2</v>
          </cell>
          <cell r="AT88">
            <v>-0.11235843761349762</v>
          </cell>
          <cell r="AU88">
            <v>0</v>
          </cell>
          <cell r="AV88">
            <v>0</v>
          </cell>
          <cell r="AW88">
            <v>2.6083396689864813E-2</v>
          </cell>
          <cell r="AX88">
            <v>1.3911595824315004E-2</v>
          </cell>
          <cell r="AY88">
            <v>0</v>
          </cell>
          <cell r="AZ88">
            <v>0</v>
          </cell>
          <cell r="BA88">
            <v>-9.1404784535999983E-3</v>
          </cell>
          <cell r="BB88">
            <v>-1.3168482425087946E-2</v>
          </cell>
          <cell r="BC88">
            <v>-6.3190543382764086E-2</v>
          </cell>
        </row>
        <row r="89">
          <cell r="AR89">
            <v>-3.4158528276175271E-2</v>
          </cell>
          <cell r="AS89">
            <v>-3.6079249217935372E-2</v>
          </cell>
          <cell r="AT89">
            <v>-9.3066507960124945E-2</v>
          </cell>
          <cell r="AU89">
            <v>0</v>
          </cell>
          <cell r="AV89">
            <v>0</v>
          </cell>
          <cell r="AW89">
            <v>1.2767170133941352E-2</v>
          </cell>
          <cell r="AX89">
            <v>-4.1493435711128512E-3</v>
          </cell>
          <cell r="AY89">
            <v>0</v>
          </cell>
          <cell r="AZ89">
            <v>0</v>
          </cell>
          <cell r="BA89">
            <v>-6.5927671497822748E-2</v>
          </cell>
          <cell r="BB89">
            <v>-4.7805024322910228E-2</v>
          </cell>
          <cell r="BC89">
            <v>-9.8638247483718855E-3</v>
          </cell>
        </row>
        <row r="90">
          <cell r="AR90">
            <v>-1.4203075765414241E-2</v>
          </cell>
          <cell r="AS90">
            <v>-1.9760565411798492E-2</v>
          </cell>
          <cell r="AT90">
            <v>-2.0506931342800794E-4</v>
          </cell>
          <cell r="AU90">
            <v>0</v>
          </cell>
          <cell r="AV90">
            <v>0</v>
          </cell>
          <cell r="AW90">
            <v>1.339411334346341E-2</v>
          </cell>
          <cell r="AX90">
            <v>2.3028662744369655E-2</v>
          </cell>
          <cell r="AY90">
            <v>0</v>
          </cell>
          <cell r="AZ90">
            <v>0</v>
          </cell>
          <cell r="BA90">
            <v>-7.7106105652561596E-2</v>
          </cell>
          <cell r="BB90">
            <v>-8.7983741245264979E-2</v>
          </cell>
          <cell r="BC90">
            <v>-0.15477953047825188</v>
          </cell>
        </row>
        <row r="91">
          <cell r="AR91">
            <v>-0.13162539955154806</v>
          </cell>
          <cell r="AS91">
            <v>-0.14729252501471457</v>
          </cell>
          <cell r="AT91">
            <v>-0.10917394812049597</v>
          </cell>
          <cell r="AU91">
            <v>0</v>
          </cell>
          <cell r="AV91">
            <v>0</v>
          </cell>
          <cell r="AW91">
            <v>2.7211639917810171E-3</v>
          </cell>
          <cell r="AX91">
            <v>8.2118627599946592E-2</v>
          </cell>
          <cell r="AY91">
            <v>0</v>
          </cell>
          <cell r="AZ91">
            <v>0</v>
          </cell>
          <cell r="BA91">
            <v>1.4128609805238446E-2</v>
          </cell>
          <cell r="BB91">
            <v>1.9255720535282572E-2</v>
          </cell>
          <cell r="BC91">
            <v>6.2058895108298762E-2</v>
          </cell>
        </row>
        <row r="92">
          <cell r="AR92">
            <v>9.2187671684430317E-2</v>
          </cell>
          <cell r="AS92">
            <v>9.2666091458153632E-2</v>
          </cell>
          <cell r="AT92">
            <v>0.10895359724929787</v>
          </cell>
          <cell r="AU92">
            <v>0</v>
          </cell>
          <cell r="AV92">
            <v>0</v>
          </cell>
          <cell r="AW92">
            <v>2.3870181657067002E-2</v>
          </cell>
          <cell r="AX92">
            <v>-3.4008993070541282E-2</v>
          </cell>
          <cell r="AY92">
            <v>0</v>
          </cell>
          <cell r="AZ92">
            <v>0</v>
          </cell>
          <cell r="BA92">
            <v>7.7644012397288353E-2</v>
          </cell>
          <cell r="BB92">
            <v>5.9310560033893234E-2</v>
          </cell>
          <cell r="BC92">
            <v>0.10440336367318248</v>
          </cell>
        </row>
        <row r="93">
          <cell r="AR93">
            <v>7.1830985915493084E-2</v>
          </cell>
          <cell r="AS93">
            <v>0.11410296904611505</v>
          </cell>
          <cell r="AT93">
            <v>0.15562322652086635</v>
          </cell>
          <cell r="AU93">
            <v>0</v>
          </cell>
          <cell r="AV93">
            <v>0</v>
          </cell>
          <cell r="AW93">
            <v>4.3598204143452168E-2</v>
          </cell>
          <cell r="AX93">
            <v>-1.6377458618600849E-2</v>
          </cell>
          <cell r="AY93">
            <v>0</v>
          </cell>
          <cell r="AZ93">
            <v>0</v>
          </cell>
          <cell r="BA93">
            <v>6.7102312961477839E-3</v>
          </cell>
          <cell r="BB93">
            <v>6.4083609577110234E-3</v>
          </cell>
          <cell r="BC93">
            <v>7.9375227691097505E-2</v>
          </cell>
        </row>
        <row r="94">
          <cell r="AR94">
            <v>-9.4800075089169766E-3</v>
          </cell>
          <cell r="AS94">
            <v>-9.284853639520918E-3</v>
          </cell>
          <cell r="AT94">
            <v>-4.282052510540435E-2</v>
          </cell>
          <cell r="AU94">
            <v>0</v>
          </cell>
          <cell r="AV94">
            <v>0</v>
          </cell>
          <cell r="AW94">
            <v>-2.0732908308713771E-3</v>
          </cell>
          <cell r="AX94">
            <v>6.3871051424582159E-3</v>
          </cell>
          <cell r="AY94">
            <v>0</v>
          </cell>
          <cell r="AZ94">
            <v>0</v>
          </cell>
          <cell r="BA94">
            <v>-1.3843935185276712E-2</v>
          </cell>
          <cell r="BB94">
            <v>-3.0187366044669095E-2</v>
          </cell>
          <cell r="BC94">
            <v>3.3887886773643405E-2</v>
          </cell>
        </row>
        <row r="95">
          <cell r="AR95">
            <v>2.4969203070217105E-2</v>
          </cell>
          <cell r="AS95">
            <v>2.8902561167549079E-2</v>
          </cell>
          <cell r="AT95">
            <v>6.7661081426050984E-2</v>
          </cell>
          <cell r="AU95">
            <v>0</v>
          </cell>
          <cell r="AV95">
            <v>0</v>
          </cell>
          <cell r="AW95">
            <v>2.4048200280475829E-2</v>
          </cell>
          <cell r="AX95">
            <v>3.2937998043790495E-2</v>
          </cell>
          <cell r="AY95">
            <v>0</v>
          </cell>
          <cell r="AZ95">
            <v>0</v>
          </cell>
          <cell r="BA95">
            <v>-1.9179373726547766E-2</v>
          </cell>
          <cell r="BB95">
            <v>-8.4982723689261963E-3</v>
          </cell>
          <cell r="BC95">
            <v>1.6428565251606297E-2</v>
          </cell>
        </row>
        <row r="96">
          <cell r="AR96">
            <v>8.9076873295428127E-2</v>
          </cell>
          <cell r="AS96">
            <v>9.8734529272701987E-2</v>
          </cell>
          <cell r="AT96">
            <v>0.10826300984528836</v>
          </cell>
          <cell r="AU96">
            <v>0</v>
          </cell>
          <cell r="AV96">
            <v>0</v>
          </cell>
          <cell r="AW96">
            <v>1.3187259078920599E-2</v>
          </cell>
          <cell r="AX96">
            <v>4.479703565122839E-2</v>
          </cell>
          <cell r="AY96">
            <v>0</v>
          </cell>
          <cell r="AZ96">
            <v>0</v>
          </cell>
          <cell r="BA96">
            <v>3.7244167670045236E-2</v>
          </cell>
          <cell r="BB96">
            <v>4.4416662545386787E-2</v>
          </cell>
          <cell r="BC96">
            <v>6.0151399455914856E-2</v>
          </cell>
        </row>
        <row r="97">
          <cell r="AR97">
            <v>-3.3149405772495699E-2</v>
          </cell>
          <cell r="AS97">
            <v>-5.0626502974306931E-3</v>
          </cell>
          <cell r="AT97">
            <v>4.7706674281121408E-2</v>
          </cell>
          <cell r="AU97">
            <v>0</v>
          </cell>
          <cell r="AV97">
            <v>0</v>
          </cell>
          <cell r="AW97">
            <v>2.5680816980376386E-2</v>
          </cell>
          <cell r="AX97">
            <v>2.1777871729654619E-2</v>
          </cell>
          <cell r="AY97">
            <v>0</v>
          </cell>
          <cell r="AZ97">
            <v>0</v>
          </cell>
          <cell r="BA97">
            <v>-6.2722900220417821E-2</v>
          </cell>
          <cell r="BB97">
            <v>-3.3593586538779197E-2</v>
          </cell>
          <cell r="BC97">
            <v>6.4904188577263877E-3</v>
          </cell>
        </row>
        <row r="98">
          <cell r="AR98">
            <v>-4.0080776153474718E-2</v>
          </cell>
          <cell r="AS98">
            <v>-1.0049612008650288E-2</v>
          </cell>
          <cell r="AT98">
            <v>9.7347276618080514E-2</v>
          </cell>
          <cell r="AU98">
            <v>0</v>
          </cell>
          <cell r="AV98">
            <v>0</v>
          </cell>
          <cell r="AW98">
            <v>-8.1019083410610593E-3</v>
          </cell>
          <cell r="AX98">
            <v>2.3708672152221499E-2</v>
          </cell>
          <cell r="AY98">
            <v>0</v>
          </cell>
          <cell r="AZ98">
            <v>0</v>
          </cell>
          <cell r="BA98">
            <v>-6.280571881262409E-3</v>
          </cell>
          <cell r="BB98">
            <v>2.3181066807660411E-3</v>
          </cell>
          <cell r="BC98">
            <v>-1.5933038579760916E-2</v>
          </cell>
        </row>
        <row r="99">
          <cell r="AR99">
            <v>-4.8980151833897367E-2</v>
          </cell>
          <cell r="AS99">
            <v>-3.4823952711385275E-2</v>
          </cell>
          <cell r="AT99">
            <v>-2.7347486937964294E-2</v>
          </cell>
          <cell r="AU99">
            <v>0</v>
          </cell>
          <cell r="AV99">
            <v>0</v>
          </cell>
          <cell r="AW99">
            <v>-1.3039413472420325E-2</v>
          </cell>
          <cell r="AX99">
            <v>6.3721454402607902E-2</v>
          </cell>
          <cell r="AY99">
            <v>0</v>
          </cell>
          <cell r="AZ99">
            <v>0</v>
          </cell>
          <cell r="BA99">
            <v>-7.5450641855783762E-2</v>
          </cell>
          <cell r="BB99">
            <v>-6.0469408133451918E-2</v>
          </cell>
          <cell r="BC99">
            <v>-7.5021927647877407E-2</v>
          </cell>
        </row>
        <row r="100">
          <cell r="AR100">
            <v>2.8083673960086708E-2</v>
          </cell>
          <cell r="AS100">
            <v>4.3403008920250397E-2</v>
          </cell>
          <cell r="AT100">
            <v>5.3301052591758769E-2</v>
          </cell>
          <cell r="AU100">
            <v>0</v>
          </cell>
          <cell r="AV100">
            <v>0</v>
          </cell>
          <cell r="AW100">
            <v>1.4208794495961685E-2</v>
          </cell>
          <cell r="AX100">
            <v>-4.8490438541321512E-2</v>
          </cell>
          <cell r="AY100">
            <v>0</v>
          </cell>
          <cell r="AZ100">
            <v>0</v>
          </cell>
          <cell r="BA100">
            <v>-7.3465143269868527E-2</v>
          </cell>
          <cell r="BB100">
            <v>-8.4166201142668151E-2</v>
          </cell>
          <cell r="BC100">
            <v>-7.605670199043868E-2</v>
          </cell>
        </row>
        <row r="101">
          <cell r="AR101">
            <v>-0.10407409139810098</v>
          </cell>
          <cell r="AS101">
            <v>-9.8060482327421261E-2</v>
          </cell>
          <cell r="AT101">
            <v>-0.13395286195286205</v>
          </cell>
          <cell r="AU101">
            <v>0</v>
          </cell>
          <cell r="AV101">
            <v>0</v>
          </cell>
          <cell r="AW101">
            <v>1.5681069655409718E-2</v>
          </cell>
          <cell r="AX101">
            <v>-3.5131481882629378E-2</v>
          </cell>
          <cell r="AY101">
            <v>0</v>
          </cell>
          <cell r="AZ101">
            <v>0</v>
          </cell>
          <cell r="BA101">
            <v>5.0542941199522851E-3</v>
          </cell>
          <cell r="BB101">
            <v>2.0796146238923896E-3</v>
          </cell>
          <cell r="BC101">
            <v>1.540875509299533E-2</v>
          </cell>
        </row>
        <row r="102">
          <cell r="AR102">
            <v>5.8264592252271097E-2</v>
          </cell>
          <cell r="AS102">
            <v>4.6190846714295741E-2</v>
          </cell>
          <cell r="AT102">
            <v>2.4425644853611983E-2</v>
          </cell>
          <cell r="AU102">
            <v>0</v>
          </cell>
          <cell r="AV102">
            <v>0</v>
          </cell>
          <cell r="AW102">
            <v>1.3890233278482267E-2</v>
          </cell>
          <cell r="AX102">
            <v>2.8437393900120345E-2</v>
          </cell>
          <cell r="AY102">
            <v>0</v>
          </cell>
          <cell r="AZ102">
            <v>0</v>
          </cell>
          <cell r="BA102">
            <v>-0.11161008009459172</v>
          </cell>
          <cell r="BB102">
            <v>-0.10975482731114317</v>
          </cell>
          <cell r="BC102">
            <v>-0.10789114947572853</v>
          </cell>
        </row>
        <row r="103">
          <cell r="AR103">
            <v>-5.7523433645781941E-2</v>
          </cell>
          <cell r="AS103">
            <v>-7.3360378634212298E-2</v>
          </cell>
          <cell r="AT103">
            <v>-8.6801198235032184E-2</v>
          </cell>
          <cell r="AU103">
            <v>0</v>
          </cell>
          <cell r="AV103">
            <v>0</v>
          </cell>
          <cell r="AW103">
            <v>2.8163635495728201E-3</v>
          </cell>
          <cell r="AX103">
            <v>2.8908657412390459E-2</v>
          </cell>
          <cell r="AY103">
            <v>0</v>
          </cell>
          <cell r="AZ103">
            <v>0</v>
          </cell>
          <cell r="BA103">
            <v>8.8478912089684725E-2</v>
          </cell>
          <cell r="BB103">
            <v>7.3987241349008581E-2</v>
          </cell>
          <cell r="BC103">
            <v>6.4887763191978864E-2</v>
          </cell>
        </row>
        <row r="104">
          <cell r="AR104">
            <v>-3.9258793969849659E-3</v>
          </cell>
          <cell r="AS104">
            <v>1.4520248084640697E-2</v>
          </cell>
          <cell r="AT104">
            <v>-9.719066880922056E-3</v>
          </cell>
          <cell r="AU104">
            <v>0</v>
          </cell>
          <cell r="AV104">
            <v>0</v>
          </cell>
          <cell r="AW104">
            <v>2.146801218583394E-2</v>
          </cell>
          <cell r="AX104">
            <v>-6.5225764424482469E-3</v>
          </cell>
          <cell r="AY104">
            <v>0</v>
          </cell>
          <cell r="AZ104">
            <v>0</v>
          </cell>
          <cell r="BA104">
            <v>6.0139901293157161E-2</v>
          </cell>
          <cell r="BB104">
            <v>5.4139440811776796E-2</v>
          </cell>
          <cell r="BC104">
            <v>6.8833511064371189E-2</v>
          </cell>
        </row>
        <row r="105">
          <cell r="AR105">
            <v>0.12239213831520313</v>
          </cell>
          <cell r="AS105">
            <v>9.0046029919447435E-2</v>
          </cell>
          <cell r="AT105">
            <v>9.6286846169341356E-2</v>
          </cell>
          <cell r="AU105">
            <v>0</v>
          </cell>
          <cell r="AV105">
            <v>0</v>
          </cell>
          <cell r="AW105">
            <v>1.3514143249918398E-2</v>
          </cell>
          <cell r="AX105">
            <v>-1.1449037200855883E-2</v>
          </cell>
          <cell r="AY105">
            <v>0</v>
          </cell>
          <cell r="AZ105">
            <v>0</v>
          </cell>
          <cell r="BA105">
            <v>-5.8428886724043894E-2</v>
          </cell>
          <cell r="BB105">
            <v>-4.826504172673407E-2</v>
          </cell>
          <cell r="BC105">
            <v>-3.3225592879014942E-2</v>
          </cell>
        </row>
        <row r="106">
          <cell r="AR106">
            <v>3.0199456877984865E-2</v>
          </cell>
          <cell r="AS106">
            <v>2.5534441805225683E-2</v>
          </cell>
          <cell r="AT106">
            <v>2.0803985218758259E-2</v>
          </cell>
          <cell r="AU106">
            <v>0</v>
          </cell>
          <cell r="AV106">
            <v>0</v>
          </cell>
          <cell r="AW106">
            <v>2.3035541863993814E-2</v>
          </cell>
          <cell r="AX106">
            <v>8.9898375818525889E-2</v>
          </cell>
          <cell r="AY106">
            <v>0</v>
          </cell>
          <cell r="AZ106">
            <v>0</v>
          </cell>
          <cell r="BA106">
            <v>-2.2097032754877954E-2</v>
          </cell>
          <cell r="BB106">
            <v>-3.0214838470243977E-2</v>
          </cell>
          <cell r="BC106">
            <v>-4.3538948454736603E-3</v>
          </cell>
        </row>
        <row r="107">
          <cell r="AR107">
            <v>-4.0767168113439167E-2</v>
          </cell>
          <cell r="AS107">
            <v>-2.612108344592412E-2</v>
          </cell>
          <cell r="AT107">
            <v>-2.5599999999998957E-3</v>
          </cell>
          <cell r="AU107">
            <v>0</v>
          </cell>
          <cell r="AV107">
            <v>0</v>
          </cell>
          <cell r="AW107">
            <v>-4.8988764044943789E-3</v>
          </cell>
          <cell r="AX107">
            <v>5.9789419379107089E-2</v>
          </cell>
          <cell r="AY107">
            <v>0</v>
          </cell>
          <cell r="AZ107">
            <v>0</v>
          </cell>
          <cell r="BA107">
            <v>-1.3137132896384074E-2</v>
          </cell>
          <cell r="BB107">
            <v>-1.712254987187134E-2</v>
          </cell>
          <cell r="BC107">
            <v>-2.6989911920365262E-2</v>
          </cell>
        </row>
        <row r="108">
          <cell r="AR108">
            <v>3.3639723301430724E-3</v>
          </cell>
          <cell r="AS108">
            <v>6.3420757085286272E-3</v>
          </cell>
          <cell r="AT108">
            <v>-6.5968880333654445E-3</v>
          </cell>
          <cell r="AU108">
            <v>0</v>
          </cell>
          <cell r="AV108">
            <v>0</v>
          </cell>
          <cell r="AW108">
            <v>1.4588320310735758E-2</v>
          </cell>
          <cell r="AX108">
            <v>-6.6715258344019368E-2</v>
          </cell>
          <cell r="AY108">
            <v>0</v>
          </cell>
          <cell r="AZ108">
            <v>0</v>
          </cell>
          <cell r="BA108">
            <v>8.3674766150729774E-3</v>
          </cell>
          <cell r="BB108">
            <v>-2.7475723208525427E-3</v>
          </cell>
          <cell r="BC108">
            <v>-2.8354659054370179E-2</v>
          </cell>
        </row>
        <row r="109">
          <cell r="AR109">
            <v>-7.0406573169004116E-2</v>
          </cell>
          <cell r="AS109">
            <v>-7.2802468325346203E-2</v>
          </cell>
          <cell r="AT109">
            <v>-8.8004359849020108E-2</v>
          </cell>
          <cell r="AU109">
            <v>0</v>
          </cell>
          <cell r="AV109">
            <v>0</v>
          </cell>
          <cell r="AW109">
            <v>-9.3482905982905651E-3</v>
          </cell>
          <cell r="AX109">
            <v>-3.6536334379212776E-2</v>
          </cell>
          <cell r="AY109">
            <v>0</v>
          </cell>
          <cell r="AZ109">
            <v>0</v>
          </cell>
          <cell r="BA109">
            <v>8.2711544186171881E-2</v>
          </cell>
          <cell r="BB109">
            <v>8.9310761346645728E-2</v>
          </cell>
          <cell r="BC109">
            <v>8.9072119113118742E-2</v>
          </cell>
        </row>
        <row r="110">
          <cell r="AR110">
            <v>-4.6733719394493556E-2</v>
          </cell>
          <cell r="AS110">
            <v>-4.885301614273696E-3</v>
          </cell>
          <cell r="AT110">
            <v>8.6581236305690146E-2</v>
          </cell>
          <cell r="AU110">
            <v>0</v>
          </cell>
          <cell r="AV110">
            <v>0</v>
          </cell>
          <cell r="AW110">
            <v>2.3950750426889655E-2</v>
          </cell>
          <cell r="AX110">
            <v>1.5926044788370675E-2</v>
          </cell>
          <cell r="AY110">
            <v>0</v>
          </cell>
          <cell r="AZ110">
            <v>0</v>
          </cell>
          <cell r="BA110">
            <v>5.4994603089623117E-2</v>
          </cell>
          <cell r="BB110">
            <v>5.7640060248960401E-2</v>
          </cell>
          <cell r="BC110">
            <v>7.1771367070344816E-2</v>
          </cell>
        </row>
        <row r="111">
          <cell r="AR111">
            <v>8.1903442395822257E-2</v>
          </cell>
          <cell r="AS111">
            <v>0.15396655994308084</v>
          </cell>
          <cell r="AT111">
            <v>0.18790100824931266</v>
          </cell>
          <cell r="AU111">
            <v>0</v>
          </cell>
          <cell r="AV111">
            <v>0</v>
          </cell>
          <cell r="AW111">
            <v>1.3516478693992084E-2</v>
          </cell>
          <cell r="AX111">
            <v>6.5900595180490296E-2</v>
          </cell>
          <cell r="AY111">
            <v>0</v>
          </cell>
          <cell r="AZ111">
            <v>0</v>
          </cell>
          <cell r="BA111">
            <v>1.3002251837844314E-2</v>
          </cell>
          <cell r="BB111">
            <v>1.767828902778823E-2</v>
          </cell>
          <cell r="BC111">
            <v>5.6994639235945055E-2</v>
          </cell>
        </row>
        <row r="112">
          <cell r="AR112">
            <v>0.11382554302319869</v>
          </cell>
          <cell r="AS112">
            <v>0.10241075282076562</v>
          </cell>
          <cell r="AT112">
            <v>0.11284293552812064</v>
          </cell>
          <cell r="AU112">
            <v>0</v>
          </cell>
          <cell r="AV112">
            <v>0</v>
          </cell>
          <cell r="AW112">
            <v>8.5299848452045079E-3</v>
          </cell>
          <cell r="AX112">
            <v>-5.3446022935284332E-2</v>
          </cell>
          <cell r="AY112">
            <v>0</v>
          </cell>
          <cell r="AZ112">
            <v>0</v>
          </cell>
          <cell r="BA112">
            <v>1.7921804927300444E-2</v>
          </cell>
          <cell r="BB112">
            <v>2.049476356385993E-2</v>
          </cell>
          <cell r="BC112">
            <v>6.262745804633929E-2</v>
          </cell>
        </row>
        <row r="113">
          <cell r="AR113">
            <v>5.7530733174139925E-2</v>
          </cell>
          <cell r="AS113">
            <v>5.7326621923937449E-2</v>
          </cell>
          <cell r="AT113">
            <v>8.7186638110352765E-2</v>
          </cell>
          <cell r="AU113">
            <v>0</v>
          </cell>
          <cell r="AV113">
            <v>0</v>
          </cell>
          <cell r="AW113">
            <v>1.0132234243517058E-2</v>
          </cell>
          <cell r="AX113">
            <v>1.8025974782132081E-4</v>
          </cell>
          <cell r="AY113">
            <v>0</v>
          </cell>
          <cell r="AZ113">
            <v>0</v>
          </cell>
          <cell r="BA113">
            <v>2.0174881570758973E-2</v>
          </cell>
          <cell r="BB113">
            <v>2.1844413792214468E-2</v>
          </cell>
          <cell r="BC113">
            <v>6.7119732245565E-2</v>
          </cell>
        </row>
        <row r="114">
          <cell r="AR114">
            <v>0.15070039724022588</v>
          </cell>
          <cell r="AS114">
            <v>0.18682888124834696</v>
          </cell>
          <cell r="AT114">
            <v>0.1451257449386687</v>
          </cell>
          <cell r="AU114">
            <v>0</v>
          </cell>
          <cell r="AV114">
            <v>0</v>
          </cell>
          <cell r="AW114">
            <v>1.8276096565793987E-2</v>
          </cell>
          <cell r="AX114">
            <v>6.0196704162150949E-2</v>
          </cell>
          <cell r="AY114">
            <v>0</v>
          </cell>
          <cell r="AZ114">
            <v>0</v>
          </cell>
          <cell r="BA114">
            <v>-1.0290989828520836E-2</v>
          </cell>
          <cell r="BB114">
            <v>6.343254014404609E-3</v>
          </cell>
          <cell r="BC114">
            <v>7.3309414481677049E-3</v>
          </cell>
        </row>
        <row r="115">
          <cell r="AR115">
            <v>3.2631999709291648E-2</v>
          </cell>
          <cell r="AS115">
            <v>1.8228818469492314E-2</v>
          </cell>
          <cell r="AT115">
            <v>3.8805933205032339E-2</v>
          </cell>
          <cell r="AU115">
            <v>0</v>
          </cell>
          <cell r="AV115">
            <v>0</v>
          </cell>
          <cell r="AW115">
            <v>1.3982803239001473E-2</v>
          </cell>
          <cell r="AX115">
            <v>1.3041869541765116E-2</v>
          </cell>
          <cell r="AY115">
            <v>0</v>
          </cell>
          <cell r="AZ115">
            <v>0</v>
          </cell>
          <cell r="BA115">
            <v>5.7548405112394896E-2</v>
          </cell>
          <cell r="BB115">
            <v>5.954259957228647E-2</v>
          </cell>
          <cell r="BC115">
            <v>8.5097611122165073E-2</v>
          </cell>
        </row>
        <row r="116">
          <cell r="AR116">
            <v>0.12724777421965738</v>
          </cell>
          <cell r="AS116">
            <v>8.7980390440339562E-2</v>
          </cell>
          <cell r="AT116">
            <v>6.7873950080419299E-2</v>
          </cell>
          <cell r="AU116">
            <v>0</v>
          </cell>
          <cell r="AV116">
            <v>0</v>
          </cell>
          <cell r="AW116">
            <v>1.6465648540719968E-4</v>
          </cell>
          <cell r="AX116">
            <v>-5.9171750063743422E-3</v>
          </cell>
          <cell r="AY116">
            <v>0</v>
          </cell>
          <cell r="AZ116">
            <v>0</v>
          </cell>
          <cell r="BA116">
            <v>1.0591303944464503E-2</v>
          </cell>
          <cell r="BB116">
            <v>1.5466048271226329E-2</v>
          </cell>
          <cell r="BC116">
            <v>1.2288738269202515E-2</v>
          </cell>
        </row>
        <row r="117">
          <cell r="AR117">
            <v>3.4963943433334421E-2</v>
          </cell>
          <cell r="AS117">
            <v>5.6606050852912926E-2</v>
          </cell>
          <cell r="AT117">
            <v>0.12093337200999632</v>
          </cell>
          <cell r="AU117">
            <v>0</v>
          </cell>
          <cell r="AV117">
            <v>0</v>
          </cell>
          <cell r="AW117">
            <v>-8.4784129727950575E-3</v>
          </cell>
          <cell r="AX117">
            <v>5.323126905327813E-2</v>
          </cell>
          <cell r="AY117">
            <v>0</v>
          </cell>
          <cell r="AZ117">
            <v>0</v>
          </cell>
          <cell r="BA117">
            <v>5.2091397170827003E-2</v>
          </cell>
          <cell r="BB117">
            <v>6.2982074405490085E-2</v>
          </cell>
          <cell r="BC117">
            <v>7.2496287472054055E-2</v>
          </cell>
        </row>
        <row r="118">
          <cell r="AR118">
            <v>0.15359092691460807</v>
          </cell>
          <cell r="AS118">
            <v>0.19022960057876093</v>
          </cell>
          <cell r="AT118">
            <v>0.21150774100117942</v>
          </cell>
          <cell r="AU118">
            <v>0</v>
          </cell>
          <cell r="AV118">
            <v>0</v>
          </cell>
          <cell r="AW118">
            <v>1.4777302727159602E-2</v>
          </cell>
          <cell r="AX118">
            <v>3.8382063344313933E-2</v>
          </cell>
          <cell r="AY118">
            <v>0</v>
          </cell>
          <cell r="AZ118">
            <v>0</v>
          </cell>
          <cell r="BA118">
            <v>1.7777488168756683E-2</v>
          </cell>
          <cell r="BB118">
            <v>1.6266807150133511E-2</v>
          </cell>
          <cell r="BC118">
            <v>3.5515014112581067E-2</v>
          </cell>
        </row>
        <row r="119">
          <cell r="AR119">
            <v>-7.4911753170349038E-2</v>
          </cell>
          <cell r="AS119">
            <v>-0.10198662785117896</v>
          </cell>
          <cell r="AT119">
            <v>-0.12759402573076351</v>
          </cell>
          <cell r="AU119">
            <v>-0.17884</v>
          </cell>
          <cell r="AV119">
            <v>0</v>
          </cell>
          <cell r="AW119">
            <v>-8.0582484558432421E-3</v>
          </cell>
          <cell r="AX119">
            <v>-4.2954280852808724E-2</v>
          </cell>
          <cell r="AY119">
            <v>-0.20084999999999997</v>
          </cell>
          <cell r="AZ119">
            <v>0</v>
          </cell>
          <cell r="BA119">
            <v>1.2584395382699176E-2</v>
          </cell>
          <cell r="BB119">
            <v>1.7102852374102362E-2</v>
          </cell>
          <cell r="BC119">
            <v>4.6129929058005503E-2</v>
          </cell>
        </row>
        <row r="120">
          <cell r="AR120">
            <v>4.7314867156585727E-2</v>
          </cell>
          <cell r="AS120">
            <v>5.746143707028617E-2</v>
          </cell>
          <cell r="AT120">
            <v>4.9627557890969953E-2</v>
          </cell>
          <cell r="AU120">
            <v>3.055433776608707E-2</v>
          </cell>
          <cell r="AV120">
            <v>0</v>
          </cell>
          <cell r="AW120">
            <v>8.2474226804185591E-5</v>
          </cell>
          <cell r="AX120">
            <v>-5.2622784355685903E-3</v>
          </cell>
          <cell r="AY120">
            <v>8.8443971719952552E-2</v>
          </cell>
          <cell r="AZ120">
            <v>0</v>
          </cell>
          <cell r="BA120">
            <v>-1.5353859237837497E-2</v>
          </cell>
          <cell r="BB120">
            <v>-6.244873950972285E-3</v>
          </cell>
          <cell r="BC120">
            <v>1.2849216939391672E-2</v>
          </cell>
        </row>
        <row r="121">
          <cell r="AR121">
            <v>-1.7838829815944313E-2</v>
          </cell>
          <cell r="AS121">
            <v>4.7163455059964221E-3</v>
          </cell>
          <cell r="AT121">
            <v>2.9068463408725709E-3</v>
          </cell>
          <cell r="AU121">
            <v>-2.304283604135926E-3</v>
          </cell>
          <cell r="AV121">
            <v>0</v>
          </cell>
          <cell r="AW121">
            <v>2.2843476826653442E-2</v>
          </cell>
          <cell r="AX121">
            <v>2.4407346752700176E-2</v>
          </cell>
          <cell r="AY121">
            <v>-9.0178540634376914E-2</v>
          </cell>
          <cell r="AZ121">
            <v>0</v>
          </cell>
          <cell r="BA121">
            <v>-1.8523147526779082E-2</v>
          </cell>
          <cell r="BB121">
            <v>-1.9925771050709695E-2</v>
          </cell>
          <cell r="BC121">
            <v>-8.1757264615905045E-2</v>
          </cell>
        </row>
        <row r="122">
          <cell r="AR122">
            <v>-2.9099002555436515E-2</v>
          </cell>
          <cell r="AS122">
            <v>-7.7119098712445933E-3</v>
          </cell>
          <cell r="AT122">
            <v>1.4040345305720958E-2</v>
          </cell>
          <cell r="AU122">
            <v>3.1019779699159145E-2</v>
          </cell>
          <cell r="AV122">
            <v>0</v>
          </cell>
          <cell r="AW122">
            <v>8.7478835765539831E-3</v>
          </cell>
          <cell r="AX122">
            <v>-5.9652118279750366E-2</v>
          </cell>
          <cell r="AY122">
            <v>-9.0739079341411899E-2</v>
          </cell>
          <cell r="AZ122">
            <v>0</v>
          </cell>
          <cell r="BA122">
            <v>1.3914113929951011E-2</v>
          </cell>
          <cell r="BB122">
            <v>9.801719996352487E-3</v>
          </cell>
          <cell r="BC122">
            <v>-1.9695141381846581E-2</v>
          </cell>
        </row>
        <row r="123">
          <cell r="AR123">
            <v>-0.14648780211694112</v>
          </cell>
          <cell r="AS123">
            <v>-0.15631546935189566</v>
          </cell>
          <cell r="AT123">
            <v>-0.14098249297557663</v>
          </cell>
          <cell r="AU123">
            <v>-0.10089719583223244</v>
          </cell>
          <cell r="AV123">
            <v>0</v>
          </cell>
          <cell r="AW123">
            <v>-1.6464852335850932E-2</v>
          </cell>
          <cell r="AX123">
            <v>3.5621232060738306E-2</v>
          </cell>
          <cell r="AY123">
            <v>-0.13028433252730753</v>
          </cell>
          <cell r="AZ123">
            <v>0</v>
          </cell>
          <cell r="BA123">
            <v>1.996827320492689E-2</v>
          </cell>
          <cell r="BB123">
            <v>2.0960724880082937E-2</v>
          </cell>
          <cell r="BC123">
            <v>4.5678491207854499E-3</v>
          </cell>
        </row>
        <row r="124">
          <cell r="AR124">
            <v>1.9430996750447571E-2</v>
          </cell>
          <cell r="AS124">
            <v>1.7983018263376893E-2</v>
          </cell>
          <cell r="AT124">
            <v>3.055246037166226E-3</v>
          </cell>
          <cell r="AU124">
            <v>1.8207139754171653E-2</v>
          </cell>
          <cell r="AV124">
            <v>0</v>
          </cell>
          <cell r="AW124">
            <v>-2.5110722847507261E-2</v>
          </cell>
          <cell r="AX124">
            <v>3.5883326203853816E-3</v>
          </cell>
          <cell r="AY124">
            <v>-6.2796606107090591E-3</v>
          </cell>
          <cell r="AZ124">
            <v>0</v>
          </cell>
          <cell r="BA124">
            <v>-3.2434230354636107E-2</v>
          </cell>
          <cell r="BB124">
            <v>-3.2384814591499334E-2</v>
          </cell>
          <cell r="BC124">
            <v>-1.768223204057251E-2</v>
          </cell>
        </row>
        <row r="125">
          <cell r="AR125">
            <v>6.6256830601092886E-2</v>
          </cell>
          <cell r="AS125">
            <v>7.0267930912381704E-2</v>
          </cell>
          <cell r="AT125">
            <v>6.3862354230017182E-2</v>
          </cell>
          <cell r="AU125">
            <v>9.6196559209948518E-2</v>
          </cell>
          <cell r="AV125">
            <v>0</v>
          </cell>
          <cell r="AW125">
            <v>-1.3295544533822312E-2</v>
          </cell>
          <cell r="AX125">
            <v>1.4825898446784169E-3</v>
          </cell>
          <cell r="AY125">
            <v>0.23132336388486907</v>
          </cell>
          <cell r="AZ125">
            <v>0</v>
          </cell>
          <cell r="BA125">
            <v>4.9067245277576443E-3</v>
          </cell>
          <cell r="BB125">
            <v>4.7947382710018527E-3</v>
          </cell>
          <cell r="BC125">
            <v>4.1860189185011887E-2</v>
          </cell>
        </row>
        <row r="126">
          <cell r="AR126">
            <v>-2.1963942527682967E-3</v>
          </cell>
          <cell r="AS126">
            <v>1.724074550601018E-2</v>
          </cell>
          <cell r="AT126">
            <v>5.5683606249729234E-2</v>
          </cell>
          <cell r="AU126">
            <v>0.12810650548897051</v>
          </cell>
          <cell r="AV126">
            <v>0</v>
          </cell>
          <cell r="AW126">
            <v>7.8989608853594628E-3</v>
          </cell>
          <cell r="AX126">
            <v>4.12513465194837E-2</v>
          </cell>
          <cell r="AY126">
            <v>1.2810802340158967E-2</v>
          </cell>
          <cell r="AZ126">
            <v>0</v>
          </cell>
          <cell r="BA126">
            <v>1.4072754751377037E-2</v>
          </cell>
          <cell r="BB126">
            <v>1.9237466658429625E-2</v>
          </cell>
          <cell r="BC126">
            <v>5.7756799280737292E-2</v>
          </cell>
        </row>
        <row r="127">
          <cell r="AR127">
            <v>8.5419915008101865E-2</v>
          </cell>
          <cell r="AS127">
            <v>8.2899681989014207E-2</v>
          </cell>
          <cell r="AT127">
            <v>7.0691784911732114E-2</v>
          </cell>
          <cell r="AU127">
            <v>5.8367496042537548E-2</v>
          </cell>
          <cell r="AV127">
            <v>0</v>
          </cell>
          <cell r="AW127">
            <v>-8.8428816897867524E-3</v>
          </cell>
          <cell r="AX127">
            <v>1.5113455652312924E-2</v>
          </cell>
          <cell r="AY127">
            <v>0.1726085330788969</v>
          </cell>
          <cell r="AZ127">
            <v>0</v>
          </cell>
          <cell r="BA127">
            <v>1.7714319389230848E-2</v>
          </cell>
          <cell r="BB127">
            <v>2.4713790540234593E-2</v>
          </cell>
          <cell r="BC127">
            <v>2.3956854711897124E-2</v>
          </cell>
        </row>
        <row r="128">
          <cell r="AR128">
            <v>1.2731318480128317E-2</v>
          </cell>
          <cell r="AS128">
            <v>8.2093038777280025E-3</v>
          </cell>
          <cell r="AT128">
            <v>-4.091137429863223E-3</v>
          </cell>
          <cell r="AU128">
            <v>1.0124640460210887E-2</v>
          </cell>
          <cell r="AV128">
            <v>0</v>
          </cell>
          <cell r="AW128">
            <v>-1.9788583509513735E-2</v>
          </cell>
          <cell r="AX128">
            <v>1.5528598170498009E-2</v>
          </cell>
          <cell r="AY128">
            <v>1.8692821956367567E-3</v>
          </cell>
          <cell r="AZ128">
            <v>0</v>
          </cell>
          <cell r="BA128">
            <v>4.11277157699943E-2</v>
          </cell>
          <cell r="BB128">
            <v>5.2972403428901194E-2</v>
          </cell>
          <cell r="BC128">
            <v>9.2625258541377153E-2</v>
          </cell>
        </row>
        <row r="129">
          <cell r="AR129">
            <v>9.1392017800027814E-2</v>
          </cell>
          <cell r="AS129">
            <v>9.8040513703164356E-2</v>
          </cell>
          <cell r="AT129">
            <v>0.13006065735646777</v>
          </cell>
          <cell r="AU129">
            <v>0.12015452371008783</v>
          </cell>
          <cell r="AV129">
            <v>0</v>
          </cell>
          <cell r="AW129">
            <v>-4.7450608230514835E-4</v>
          </cell>
          <cell r="AX129">
            <v>3.0247906963614568E-2</v>
          </cell>
          <cell r="AY129">
            <v>0.10991724652632962</v>
          </cell>
          <cell r="AZ129">
            <v>0</v>
          </cell>
          <cell r="BA129">
            <v>3.4207124400742472E-2</v>
          </cell>
          <cell r="BB129">
            <v>3.8477481523320867E-2</v>
          </cell>
          <cell r="BC129">
            <v>4.8141512241138162E-2</v>
          </cell>
        </row>
        <row r="130">
          <cell r="AR130">
            <v>7.7954180576437881E-2</v>
          </cell>
          <cell r="AS130">
            <v>0.10613733646831847</v>
          </cell>
          <cell r="AT130">
            <v>0.15241921146302628</v>
          </cell>
          <cell r="AU130">
            <v>0.16588569249671647</v>
          </cell>
          <cell r="AV130">
            <v>0</v>
          </cell>
          <cell r="AW130">
            <v>1.7565059772992164E-2</v>
          </cell>
          <cell r="AX130">
            <v>-5.6669626945950347E-2</v>
          </cell>
          <cell r="AY130">
            <v>0.15193465771440451</v>
          </cell>
          <cell r="AZ130">
            <v>0</v>
          </cell>
          <cell r="BA130">
            <v>-2.5540447355512086E-2</v>
          </cell>
          <cell r="BB130">
            <v>-2.2326558198729307E-2</v>
          </cell>
          <cell r="BC130">
            <v>3.1651112923198887E-3</v>
          </cell>
        </row>
        <row r="131">
          <cell r="AR131">
            <v>-2.6075650118203342E-2</v>
          </cell>
          <cell r="AS131">
            <v>-3.2565744651859907E-2</v>
          </cell>
          <cell r="AT131">
            <v>-5.4592541776489645E-2</v>
          </cell>
          <cell r="AU131">
            <v>2.3257166114307726E-3</v>
          </cell>
          <cell r="AV131">
            <v>0</v>
          </cell>
          <cell r="AW131">
            <v>-2.205445754516977E-3</v>
          </cell>
          <cell r="AX131">
            <v>-2.740335388536097E-2</v>
          </cell>
          <cell r="AY131">
            <v>-1.8696241866533847E-2</v>
          </cell>
          <cell r="AZ131">
            <v>0</v>
          </cell>
          <cell r="BA131">
            <v>2.3112890418790943E-2</v>
          </cell>
          <cell r="BB131">
            <v>3.2131314792583243E-2</v>
          </cell>
          <cell r="BC131">
            <v>8.7808813877732872E-2</v>
          </cell>
        </row>
        <row r="132">
          <cell r="AR132">
            <v>1.1918343568706469E-2</v>
          </cell>
          <cell r="AS132">
            <v>2.0788732394366294E-2</v>
          </cell>
          <cell r="AT132">
            <v>3.5382345282527483E-2</v>
          </cell>
          <cell r="AU132">
            <v>3.624050118916422E-2</v>
          </cell>
          <cell r="AV132">
            <v>0</v>
          </cell>
          <cell r="AW132">
            <v>1.1604182606478108E-2</v>
          </cell>
          <cell r="AX132">
            <v>2.9817181933680104E-2</v>
          </cell>
          <cell r="AY132">
            <v>3.4273417544350648E-2</v>
          </cell>
          <cell r="AZ132">
            <v>0</v>
          </cell>
          <cell r="BA132">
            <v>-1.433296860045663E-2</v>
          </cell>
          <cell r="BB132">
            <v>-1.8997193924361611E-2</v>
          </cell>
          <cell r="BC132">
            <v>-6.5880964584733359E-2</v>
          </cell>
        </row>
        <row r="133">
          <cell r="AR133">
            <v>-8.0358856265592138E-3</v>
          </cell>
          <cell r="AS133">
            <v>-3.6425851316298496E-3</v>
          </cell>
          <cell r="AT133">
            <v>3.5645304074898299E-3</v>
          </cell>
          <cell r="AU133">
            <v>2.7639773283884894E-2</v>
          </cell>
          <cell r="AV133">
            <v>0</v>
          </cell>
          <cell r="AW133">
            <v>4.5380057985628941E-3</v>
          </cell>
          <cell r="AX133">
            <v>-1.5775127355499685E-2</v>
          </cell>
          <cell r="AY133">
            <v>1.1240421536952372E-2</v>
          </cell>
          <cell r="AZ133">
            <v>0</v>
          </cell>
          <cell r="BA133">
            <v>-2.0067133385024194E-2</v>
          </cell>
          <cell r="BB133">
            <v>-2.1090572818696862E-2</v>
          </cell>
          <cell r="BC133">
            <v>-2.6653235363830352E-2</v>
          </cell>
        </row>
        <row r="134">
          <cell r="AR134">
            <v>-7.2981404009382689E-2</v>
          </cell>
          <cell r="AS134">
            <v>-6.0959397330083598E-2</v>
          </cell>
          <cell r="AT134">
            <v>-4.8660280206763606E-2</v>
          </cell>
          <cell r="AU134">
            <v>-1.7268146534114015E-2</v>
          </cell>
          <cell r="AV134">
            <v>0</v>
          </cell>
          <cell r="AW134">
            <v>-2.7397833270590088E-2</v>
          </cell>
          <cell r="AX134">
            <v>1.8380736339149051E-2</v>
          </cell>
          <cell r="AY134">
            <v>-0.17159154587957814</v>
          </cell>
          <cell r="AZ134">
            <v>0</v>
          </cell>
          <cell r="BA134">
            <v>3.2131918110686719E-2</v>
          </cell>
          <cell r="BB134">
            <v>1.8533979063854344E-2</v>
          </cell>
          <cell r="BC134">
            <v>3.5208386601892183E-2</v>
          </cell>
        </row>
        <row r="135">
          <cell r="AR135">
            <v>8.9109169166557978E-2</v>
          </cell>
          <cell r="AS135">
            <v>8.4471316914909389E-2</v>
          </cell>
          <cell r="AT135">
            <v>7.8836454572275505E-2</v>
          </cell>
          <cell r="AU135">
            <v>0.10612926470995809</v>
          </cell>
          <cell r="AV135">
            <v>0</v>
          </cell>
          <cell r="AW135">
            <v>9.8056081197317457E-3</v>
          </cell>
          <cell r="AX135">
            <v>-4.2878121888435095E-2</v>
          </cell>
          <cell r="AY135">
            <v>7.683221097054993E-3</v>
          </cell>
          <cell r="AZ135">
            <v>0</v>
          </cell>
          <cell r="BA135">
            <v>5.6150556714262834E-3</v>
          </cell>
          <cell r="BB135">
            <v>9.09444600697773E-3</v>
          </cell>
          <cell r="BC135">
            <v>3.451901668613222E-2</v>
          </cell>
        </row>
        <row r="136">
          <cell r="AR136">
            <v>5.9567435510526678E-2</v>
          </cell>
          <cell r="AS136">
            <v>4.0196905001495642E-2</v>
          </cell>
          <cell r="AT136">
            <v>1.1013732167390433E-2</v>
          </cell>
          <cell r="AU136">
            <v>8.3875696093107521E-3</v>
          </cell>
          <cell r="AV136">
            <v>0</v>
          </cell>
          <cell r="AW136">
            <v>1.320272572402037E-2</v>
          </cell>
          <cell r="AX136">
            <v>3.4746330832943872E-2</v>
          </cell>
          <cell r="AY136">
            <v>-5.0817569733889068E-2</v>
          </cell>
          <cell r="AZ136">
            <v>0</v>
          </cell>
          <cell r="BA136">
            <v>3.854610514850676E-2</v>
          </cell>
          <cell r="BB136">
            <v>3.5154679815303957E-2</v>
          </cell>
          <cell r="BC136">
            <v>7.0757956106123787E-2</v>
          </cell>
        </row>
        <row r="137">
          <cell r="AR137">
            <v>4.7990415479904236E-2</v>
          </cell>
          <cell r="AS137">
            <v>6.6541166627447801E-2</v>
          </cell>
          <cell r="AT137">
            <v>0.10409119451287263</v>
          </cell>
          <cell r="AU137">
            <v>0.1119704311094547</v>
          </cell>
          <cell r="AV137">
            <v>0</v>
          </cell>
          <cell r="AW137">
            <v>-2.3539302227827408E-3</v>
          </cell>
          <cell r="AX137">
            <v>-3.9175765548716823E-3</v>
          </cell>
          <cell r="AY137">
            <v>8.9870798851545253E-2</v>
          </cell>
          <cell r="AZ137">
            <v>0</v>
          </cell>
          <cell r="BA137">
            <v>-5.3798505688521514E-3</v>
          </cell>
          <cell r="BB137">
            <v>8.0021379009538318E-3</v>
          </cell>
          <cell r="BC137">
            <v>9.0017869789438265E-3</v>
          </cell>
        </row>
        <row r="138">
          <cell r="AR138">
            <v>3.7833523867043306E-2</v>
          </cell>
          <cell r="AS138">
            <v>5.0990390272602548E-2</v>
          </cell>
          <cell r="AT138">
            <v>7.7478344562079027E-2</v>
          </cell>
          <cell r="AU138">
            <v>0.1455545934471103</v>
          </cell>
          <cell r="AV138">
            <v>0</v>
          </cell>
          <cell r="AW138">
            <v>4.7189685682986759E-3</v>
          </cell>
          <cell r="AX138">
            <v>3.1913485877653969E-2</v>
          </cell>
          <cell r="AY138">
            <v>0.12527845036319607</v>
          </cell>
          <cell r="AZ138">
            <v>0</v>
          </cell>
          <cell r="BA138">
            <v>1.1702921056884641E-2</v>
          </cell>
          <cell r="BB138">
            <v>2.6262511865161819E-2</v>
          </cell>
          <cell r="BC138">
            <v>9.3246174066680565E-2</v>
          </cell>
        </row>
        <row r="139">
          <cell r="AR139">
            <v>9.3234957913332694E-2</v>
          </cell>
          <cell r="AS139">
            <v>7.2704795670833988E-2</v>
          </cell>
          <cell r="AT139">
            <v>4.5136492211079071E-2</v>
          </cell>
          <cell r="AU139">
            <v>2.3656490783185546E-2</v>
          </cell>
          <cell r="AV139">
            <v>0</v>
          </cell>
          <cell r="AW139">
            <v>1.8451731946658168E-3</v>
          </cell>
          <cell r="AX139">
            <v>6.2934926718266393E-2</v>
          </cell>
          <cell r="AY139">
            <v>7.6782717218229601E-2</v>
          </cell>
          <cell r="AZ139">
            <v>0</v>
          </cell>
          <cell r="BA139">
            <v>-1.9929718972124366E-2</v>
          </cell>
          <cell r="BB139">
            <v>-2.4062746453164419E-2</v>
          </cell>
          <cell r="BC139">
            <v>-6.533532517985341E-2</v>
          </cell>
        </row>
        <row r="140">
          <cell r="AR140">
            <v>-9.2507747001007612E-2</v>
          </cell>
          <cell r="AS140">
            <v>-9.3413642392745966E-2</v>
          </cell>
          <cell r="AT140">
            <v>-8.8925435756649684E-2</v>
          </cell>
          <cell r="AU140">
            <v>-0.10538752137810792</v>
          </cell>
          <cell r="AV140">
            <v>0</v>
          </cell>
          <cell r="AW140">
            <v>4.5625784847216355E-3</v>
          </cell>
          <cell r="AX140">
            <v>8.2075953183409212E-3</v>
          </cell>
          <cell r="AY140">
            <v>-0.18563458187457027</v>
          </cell>
          <cell r="AZ140">
            <v>0</v>
          </cell>
          <cell r="BA140">
            <v>4.1240970252740761E-2</v>
          </cell>
          <cell r="BB140">
            <v>3.386403956753492E-2</v>
          </cell>
          <cell r="BC140">
            <v>8.2797044360340966E-2</v>
          </cell>
        </row>
        <row r="141">
          <cell r="AR141">
            <v>0.13080548863517327</v>
          </cell>
          <cell r="AS141">
            <v>0.12359388866236531</v>
          </cell>
          <cell r="AT141">
            <v>0.10434226423139803</v>
          </cell>
          <cell r="AU141">
            <v>0.113068390587308</v>
          </cell>
          <cell r="AV141">
            <v>0</v>
          </cell>
          <cell r="AW141">
            <v>3.2501354223093415E-3</v>
          </cell>
          <cell r="AX141">
            <v>0.11184417491012</v>
          </cell>
          <cell r="AY141">
            <v>6.5644569207514492E-2</v>
          </cell>
          <cell r="AZ141">
            <v>0</v>
          </cell>
          <cell r="BA141">
            <v>3.2124526035932632E-3</v>
          </cell>
          <cell r="BB141">
            <v>2.2409744971699785E-2</v>
          </cell>
          <cell r="BC141">
            <v>5.9237813896024782E-2</v>
          </cell>
        </row>
        <row r="142">
          <cell r="AR142">
            <v>5.0760480927768192E-2</v>
          </cell>
          <cell r="AS142">
            <v>5.2064210391495447E-2</v>
          </cell>
          <cell r="AT142">
            <v>4.4249382207578236E-2</v>
          </cell>
          <cell r="AU142">
            <v>6.1261494005415695E-2</v>
          </cell>
          <cell r="AV142">
            <v>0</v>
          </cell>
          <cell r="AW142">
            <v>7.3098807991027748E-3</v>
          </cell>
          <cell r="AX142">
            <v>2.6772899443576748E-3</v>
          </cell>
          <cell r="AY142">
            <v>9.1995947315096194E-2</v>
          </cell>
          <cell r="AZ142">
            <v>0</v>
          </cell>
          <cell r="BA142">
            <v>3.1084226642649204E-2</v>
          </cell>
          <cell r="BB142">
            <v>4.4848242541793759E-2</v>
          </cell>
          <cell r="BC142">
            <v>0.11230512154453542</v>
          </cell>
        </row>
        <row r="143">
          <cell r="AR143">
            <v>4.7814665279712454E-2</v>
          </cell>
          <cell r="AS143">
            <v>3.9078827229380275E-2</v>
          </cell>
          <cell r="AT143">
            <v>5.2283876056893552E-2</v>
          </cell>
          <cell r="AU143">
            <v>3.344047388280047E-2</v>
          </cell>
          <cell r="AV143">
            <v>0</v>
          </cell>
          <cell r="AW143">
            <v>-4.8653774790747839E-3</v>
          </cell>
          <cell r="AX143">
            <v>8.6289152187953189E-2</v>
          </cell>
          <cell r="AY143">
            <v>8.1664670456654376E-2</v>
          </cell>
          <cell r="AZ143">
            <v>0</v>
          </cell>
          <cell r="BA143">
            <v>-2.3977120539264707E-4</v>
          </cell>
          <cell r="BB143">
            <v>-1.0690793300814905E-3</v>
          </cell>
          <cell r="BC143">
            <v>-9.5739201893463299E-4</v>
          </cell>
        </row>
        <row r="144">
          <cell r="AR144">
            <v>5.100031969847385E-2</v>
          </cell>
          <cell r="AS144">
            <v>5.3914198121497225E-2</v>
          </cell>
          <cell r="AT144">
            <v>5.3035982008995397E-2</v>
          </cell>
          <cell r="AU144">
            <v>3.3671399594320528E-2</v>
          </cell>
          <cell r="AV144">
            <v>0</v>
          </cell>
          <cell r="AW144">
            <v>-3.8947586492645847E-3</v>
          </cell>
          <cell r="AX144">
            <v>-1.8652406247916531E-3</v>
          </cell>
          <cell r="AY144">
            <v>9.66001247660635E-2</v>
          </cell>
          <cell r="AZ144">
            <v>0</v>
          </cell>
          <cell r="BA144">
            <v>1.3006375978464657E-2</v>
          </cell>
          <cell r="BB144">
            <v>2.2440270012079155E-2</v>
          </cell>
          <cell r="BC144">
            <v>8.9641530838819872E-3</v>
          </cell>
        </row>
        <row r="145">
          <cell r="AR145">
            <v>0.11213217636322903</v>
          </cell>
          <cell r="AS145">
            <v>0.10208997257837393</v>
          </cell>
          <cell r="AT145">
            <v>8.9339740167289738E-2</v>
          </cell>
          <cell r="AU145">
            <v>0.13138704613358998</v>
          </cell>
          <cell r="AV145">
            <v>0</v>
          </cell>
          <cell r="AW145">
            <v>3.2028617777963841E-3</v>
          </cell>
          <cell r="AX145">
            <v>4.2194768231951008E-2</v>
          </cell>
          <cell r="AY145">
            <v>0.22415166254231034</v>
          </cell>
          <cell r="AZ145">
            <v>0</v>
          </cell>
          <cell r="BA145">
            <v>1.5492686422193813E-2</v>
          </cell>
          <cell r="BB145">
            <v>3.0894488405042386E-2</v>
          </cell>
          <cell r="BC145">
            <v>7.1362788202035565E-2</v>
          </cell>
        </row>
        <row r="146">
          <cell r="AR146">
            <v>3.8047390090115929E-2</v>
          </cell>
          <cell r="AS146">
            <v>4.2567499411586773E-2</v>
          </cell>
          <cell r="AT146">
            <v>5.9937101780754842E-2</v>
          </cell>
          <cell r="AU146">
            <v>9.406261889309131E-2</v>
          </cell>
          <cell r="AV146">
            <v>0</v>
          </cell>
          <cell r="AW146">
            <v>3.7316527075212935E-3</v>
          </cell>
          <cell r="AX146">
            <v>0.13569112335487965</v>
          </cell>
          <cell r="AY146">
            <v>0.1827243682834736</v>
          </cell>
          <cell r="AZ146">
            <v>0</v>
          </cell>
          <cell r="BA146">
            <v>-2.9370674933150265E-2</v>
          </cell>
          <cell r="BB146">
            <v>-3.3263219515836551E-2</v>
          </cell>
          <cell r="BC146">
            <v>-0.10456420989684556</v>
          </cell>
        </row>
        <row r="147">
          <cell r="AR147">
            <v>-0.17839659404512609</v>
          </cell>
          <cell r="AS147">
            <v>-0.17813719482697454</v>
          </cell>
          <cell r="AT147">
            <v>-0.17870835982505828</v>
          </cell>
          <cell r="AU147">
            <v>-9.3148686058721619E-2</v>
          </cell>
          <cell r="AV147">
            <v>0</v>
          </cell>
          <cell r="AW147">
            <v>-2.148050231328491E-2</v>
          </cell>
          <cell r="AX147">
            <v>-2.2509142804110538E-2</v>
          </cell>
          <cell r="AY147">
            <v>-0.23100006876025259</v>
          </cell>
          <cell r="AZ147">
            <v>0</v>
          </cell>
          <cell r="BA147">
            <v>-8.2651666378663613E-5</v>
          </cell>
          <cell r="BB147">
            <v>1.1912732755492428E-4</v>
          </cell>
          <cell r="BC147">
            <v>-2.1203525461760409E-3</v>
          </cell>
        </row>
        <row r="148">
          <cell r="AR148">
            <v>6.3701578192252528E-2</v>
          </cell>
          <cell r="AS148">
            <v>1.1321050876057059E-2</v>
          </cell>
          <cell r="AT148">
            <v>-7.3274294762770475E-2</v>
          </cell>
          <cell r="AU148">
            <v>-8.3445491251682435E-2</v>
          </cell>
          <cell r="AV148">
            <v>0</v>
          </cell>
          <cell r="AW148">
            <v>-2.0474501857480565E-2</v>
          </cell>
          <cell r="AX148">
            <v>-9.1942425170985498E-3</v>
          </cell>
          <cell r="AY148">
            <v>3.8141952954851677E-2</v>
          </cell>
          <cell r="AZ148">
            <v>0</v>
          </cell>
          <cell r="BA148">
            <v>3.3236936475116163E-3</v>
          </cell>
          <cell r="BB148">
            <v>6.4580146506618696E-3</v>
          </cell>
          <cell r="BC148">
            <v>1.4705857748286366E-2</v>
          </cell>
        </row>
        <row r="149">
          <cell r="AR149">
            <v>-9.9969850362580104E-4</v>
          </cell>
          <cell r="AS149">
            <v>-6.8097159708209176E-3</v>
          </cell>
          <cell r="AT149">
            <v>-2.3136897529364098E-2</v>
          </cell>
          <cell r="AU149">
            <v>-2.298214095275608E-2</v>
          </cell>
          <cell r="AV149">
            <v>0</v>
          </cell>
          <cell r="AW149">
            <v>-2.5427746412102215E-3</v>
          </cell>
          <cell r="AX149">
            <v>3.4335047336852442E-2</v>
          </cell>
          <cell r="AY149">
            <v>-0.1145221323325849</v>
          </cell>
          <cell r="AZ149">
            <v>0</v>
          </cell>
          <cell r="BA149">
            <v>2.5314398816027595E-2</v>
          </cell>
          <cell r="BB149">
            <v>2.6469008123171545E-2</v>
          </cell>
          <cell r="BC149">
            <v>2.5978747733836238E-2</v>
          </cell>
        </row>
        <row r="150">
          <cell r="AR150">
            <v>9.1381282165321709E-2</v>
          </cell>
          <cell r="AS150">
            <v>0.10495575566972049</v>
          </cell>
          <cell r="AT150">
            <v>0.12785695776107797</v>
          </cell>
          <cell r="AU150">
            <v>0.12975083440038637</v>
          </cell>
          <cell r="AV150">
            <v>0</v>
          </cell>
          <cell r="AW150">
            <v>2.8085032837884549E-2</v>
          </cell>
          <cell r="AX150">
            <v>-2.6729636408444835E-2</v>
          </cell>
          <cell r="AY150">
            <v>7.1013687209060095E-2</v>
          </cell>
          <cell r="AZ150">
            <v>0</v>
          </cell>
          <cell r="BA150">
            <v>2.153020041271847E-2</v>
          </cell>
          <cell r="BB150">
            <v>1.2211898752972905E-2</v>
          </cell>
          <cell r="BC150">
            <v>8.4060286195501988E-3</v>
          </cell>
        </row>
        <row r="151">
          <cell r="AR151">
            <v>3.9048741795106867E-2</v>
          </cell>
          <cell r="AS151">
            <v>5.5404306473853415E-2</v>
          </cell>
          <cell r="AT151">
            <v>7.8313114603437262E-2</v>
          </cell>
          <cell r="AU151">
            <v>5.7041779852174512E-2</v>
          </cell>
          <cell r="AV151">
            <v>0</v>
          </cell>
          <cell r="AW151">
            <v>1.7525426578129055E-2</v>
          </cell>
          <cell r="AX151">
            <v>-7.7992269356506272E-2</v>
          </cell>
          <cell r="AY151">
            <v>6.4443305589973354E-2</v>
          </cell>
          <cell r="AZ151">
            <v>0</v>
          </cell>
          <cell r="BA151">
            <v>3.5090864211694495E-2</v>
          </cell>
          <cell r="BB151">
            <v>3.6907011632744569E-2</v>
          </cell>
          <cell r="BC151">
            <v>4.7550252007092064E-2</v>
          </cell>
        </row>
        <row r="152">
          <cell r="AR152">
            <v>5.5314320932317473E-2</v>
          </cell>
          <cell r="AS152">
            <v>4.8726968174204188E-2</v>
          </cell>
          <cell r="AT152">
            <v>3.5316678208064722E-2</v>
          </cell>
          <cell r="AU152">
            <v>4.873950170679664E-2</v>
          </cell>
          <cell r="AV152">
            <v>0</v>
          </cell>
          <cell r="AW152">
            <v>1.0160670769484792E-2</v>
          </cell>
          <cell r="AX152">
            <v>3.4414072035419352E-2</v>
          </cell>
          <cell r="AY152">
            <v>6.5709845506902065E-2</v>
          </cell>
          <cell r="AZ152">
            <v>0</v>
          </cell>
          <cell r="BA152">
            <v>2.0459096396556742E-2</v>
          </cell>
          <cell r="BB152">
            <v>2.500637678769646E-2</v>
          </cell>
          <cell r="BC152">
            <v>7.4475295470779246E-2</v>
          </cell>
        </row>
        <row r="153">
          <cell r="AR153">
            <v>6.1201736106502258E-2</v>
          </cell>
          <cell r="AS153">
            <v>6.0199012921465123E-2</v>
          </cell>
          <cell r="AT153">
            <v>5.5062770117308091E-2</v>
          </cell>
          <cell r="AU153">
            <v>3.970970283090014E-2</v>
          </cell>
          <cell r="AV153">
            <v>0</v>
          </cell>
          <cell r="AW153">
            <v>1.4842376415750147E-2</v>
          </cell>
          <cell r="AX153">
            <v>5.147986706595753E-2</v>
          </cell>
          <cell r="AY153">
            <v>0.32369743862478328</v>
          </cell>
          <cell r="AZ153">
            <v>0</v>
          </cell>
          <cell r="BA153">
            <v>1.0875890801695265E-2</v>
          </cell>
          <cell r="BB153">
            <v>2.0599142671656967E-2</v>
          </cell>
          <cell r="BC153">
            <v>4.5123475931361678E-2</v>
          </cell>
        </row>
        <row r="154">
          <cell r="AR154">
            <v>2.4514708825296161E-3</v>
          </cell>
          <cell r="AS154">
            <v>1.2654795263491447E-3</v>
          </cell>
          <cell r="AT154">
            <v>9.4995659849215208E-3</v>
          </cell>
          <cell r="AU154">
            <v>1.1671357778701985E-2</v>
          </cell>
          <cell r="AV154">
            <v>0</v>
          </cell>
          <cell r="AW154">
            <v>7.2522159548751297E-3</v>
          </cell>
          <cell r="AX154">
            <v>-2.3069224309009373E-2</v>
          </cell>
          <cell r="AY154">
            <v>-2.3199450471116378E-3</v>
          </cell>
          <cell r="AZ154">
            <v>0</v>
          </cell>
          <cell r="BA154">
            <v>1.6730086459706195E-2</v>
          </cell>
          <cell r="BB154">
            <v>1.2004796813826601E-2</v>
          </cell>
          <cell r="BC154">
            <v>-1.010066798126863E-2</v>
          </cell>
        </row>
        <row r="155">
          <cell r="AR155">
            <v>3.2390078355043039E-2</v>
          </cell>
          <cell r="AS155">
            <v>3.2770605759682159E-2</v>
          </cell>
          <cell r="AT155">
            <v>3.0027534901695407E-2</v>
          </cell>
          <cell r="AU155">
            <v>5.291907413132102E-2</v>
          </cell>
          <cell r="AV155">
            <v>-5.7820872166153281E-2</v>
          </cell>
          <cell r="AW155">
            <v>-1.7480000000000051E-2</v>
          </cell>
          <cell r="AX155">
            <v>2.8968090512206279E-2</v>
          </cell>
          <cell r="AY155">
            <v>3.819706063204209E-2</v>
          </cell>
          <cell r="AZ155">
            <v>0</v>
          </cell>
          <cell r="BA155">
            <v>-1.659349910153407E-2</v>
          </cell>
          <cell r="BB155">
            <v>-4.7914617863389353E-3</v>
          </cell>
          <cell r="BC155">
            <v>-5.7926762506431695E-3</v>
          </cell>
        </row>
        <row r="156">
          <cell r="AR156">
            <v>-7.8797254181572129E-2</v>
          </cell>
          <cell r="AS156">
            <v>-8.2896270396270344E-2</v>
          </cell>
          <cell r="AT156">
            <v>-8.2035023871385171E-2</v>
          </cell>
          <cell r="AU156">
            <v>-6.7530101154407274E-2</v>
          </cell>
          <cell r="AV156">
            <v>-0.22564097173312025</v>
          </cell>
          <cell r="AW156">
            <v>-3.7861824695680779E-3</v>
          </cell>
          <cell r="AX156">
            <v>1.8948748901723045E-2</v>
          </cell>
          <cell r="AY156">
            <v>-8.9232758440908388E-2</v>
          </cell>
          <cell r="AZ156">
            <v>0</v>
          </cell>
          <cell r="BA156">
            <v>1.1973815216709927E-2</v>
          </cell>
          <cell r="BB156">
            <v>1.8730361842295373E-2</v>
          </cell>
          <cell r="BC156">
            <v>4.0058147258206667E-2</v>
          </cell>
        </row>
        <row r="157">
          <cell r="AR157">
            <v>-4.6599496221662484E-2</v>
          </cell>
          <cell r="AS157">
            <v>-4.4082605242255712E-2</v>
          </cell>
          <cell r="AT157">
            <v>-4.2343180030040894E-2</v>
          </cell>
          <cell r="AU157">
            <v>-5.3525927128134421E-2</v>
          </cell>
          <cell r="AV157">
            <v>-2.5819939183318819E-2</v>
          </cell>
          <cell r="AW157">
            <v>-1.8389865140988615E-3</v>
          </cell>
          <cell r="AX157">
            <v>-3.591239604394858E-2</v>
          </cell>
          <cell r="AY157">
            <v>-3.6984626375589191E-2</v>
          </cell>
          <cell r="AZ157">
            <v>0</v>
          </cell>
          <cell r="BA157">
            <v>4.4094991774298098E-2</v>
          </cell>
          <cell r="BB157">
            <v>4.4692736211056294E-2</v>
          </cell>
          <cell r="BC157">
            <v>4.7585737712946496E-2</v>
          </cell>
        </row>
        <row r="158">
          <cell r="AR158">
            <v>0.14235193747247932</v>
          </cell>
          <cell r="AS158">
            <v>0.13975903614457841</v>
          </cell>
          <cell r="AT158">
            <v>0.13908005505585619</v>
          </cell>
          <cell r="AU158">
            <v>0.13072345971157651</v>
          </cell>
          <cell r="AV158">
            <v>0.16004291965106887</v>
          </cell>
          <cell r="AW158">
            <v>3.1115660184237726E-3</v>
          </cell>
          <cell r="AX158">
            <v>-3.1145873141243396E-2</v>
          </cell>
          <cell r="AY158">
            <v>0.23467674822265039</v>
          </cell>
          <cell r="AZ158">
            <v>0</v>
          </cell>
          <cell r="BA158">
            <v>3.8561717586733657E-2</v>
          </cell>
          <cell r="BB158">
            <v>2.9008523981177703E-2</v>
          </cell>
          <cell r="BC158">
            <v>4.8838668146587993E-2</v>
          </cell>
        </row>
        <row r="159">
          <cell r="AR159">
            <v>3.5221701579194686E-2</v>
          </cell>
          <cell r="AS159">
            <v>4.2545746154406983E-2</v>
          </cell>
          <cell r="AT159">
            <v>6.5606324584574605E-2</v>
          </cell>
          <cell r="AU159">
            <v>7.4561270480615782E-2</v>
          </cell>
          <cell r="AV159">
            <v>0.22219419318413869</v>
          </cell>
          <cell r="AW159">
            <v>1.9182890494264804E-3</v>
          </cell>
          <cell r="AX159">
            <v>-2.5606892397530556E-2</v>
          </cell>
          <cell r="AY159">
            <v>2.6244636680866185E-2</v>
          </cell>
          <cell r="AZ159">
            <v>0</v>
          </cell>
          <cell r="BA159">
            <v>-1.5584804833834176E-2</v>
          </cell>
          <cell r="BB159">
            <v>-7.3624850036233536E-3</v>
          </cell>
          <cell r="BC159">
            <v>4.7300540813370207E-2</v>
          </cell>
        </row>
        <row r="160">
          <cell r="AR160">
            <v>3.8863871725951515E-3</v>
          </cell>
          <cell r="AS160">
            <v>1.5789547291721995E-2</v>
          </cell>
          <cell r="AT160">
            <v>5.4728292399922607E-2</v>
          </cell>
          <cell r="AU160">
            <v>6.1580366089447836E-2</v>
          </cell>
          <cell r="AV160">
            <v>-4.072967447711906E-2</v>
          </cell>
          <cell r="AW160">
            <v>7.3325729183639776E-3</v>
          </cell>
          <cell r="AX160">
            <v>-1.4477942472400196E-2</v>
          </cell>
          <cell r="AY160">
            <v>1.9290818471146443E-2</v>
          </cell>
          <cell r="AZ160">
            <v>0</v>
          </cell>
          <cell r="BA160">
            <v>-2.8830171786524916E-2</v>
          </cell>
          <cell r="BB160">
            <v>-2.1942481279350057E-2</v>
          </cell>
          <cell r="BC160">
            <v>5.3281297715850329E-2</v>
          </cell>
        </row>
        <row r="161">
          <cell r="AR161">
            <v>7.4413213561288494E-3</v>
          </cell>
          <cell r="AS161">
            <v>-7.5724198700299894E-4</v>
          </cell>
          <cell r="AT161">
            <v>-1.2626262626262652E-2</v>
          </cell>
          <cell r="AU161">
            <v>-1.2794401518736898E-2</v>
          </cell>
          <cell r="AV161">
            <v>2.5133196721311535E-2</v>
          </cell>
          <cell r="AW161">
            <v>2.0583953413134903E-2</v>
          </cell>
          <cell r="AX161">
            <v>1.179790547382753E-2</v>
          </cell>
          <cell r="AY161">
            <v>6.1685346922544237E-2</v>
          </cell>
          <cell r="AZ161">
            <v>0</v>
          </cell>
          <cell r="BA161">
            <v>1.407729075348807E-2</v>
          </cell>
          <cell r="BB161">
            <v>-3.2408987200338579E-4</v>
          </cell>
          <cell r="BC161">
            <v>-2.0924347035553681E-2</v>
          </cell>
        </row>
        <row r="162">
          <cell r="AR162">
            <v>2.9660480688472823E-2</v>
          </cell>
          <cell r="AS162">
            <v>3.2351847003871725E-2</v>
          </cell>
          <cell r="AT162">
            <v>3.7662589788390655E-2</v>
          </cell>
          <cell r="AU162">
            <v>4.1762503703304699E-2</v>
          </cell>
          <cell r="AV162">
            <v>-3.2682678180564473E-3</v>
          </cell>
          <cell r="AW162">
            <v>9.5098466537235637E-4</v>
          </cell>
          <cell r="AX162">
            <v>2.0116989004005381E-2</v>
          </cell>
          <cell r="AY162">
            <v>6.9483701589437619E-2</v>
          </cell>
          <cell r="AZ162">
            <v>0</v>
          </cell>
          <cell r="BA162">
            <v>4.2491195534415604E-2</v>
          </cell>
          <cell r="BB162">
            <v>4.7895933005847713E-2</v>
          </cell>
          <cell r="BC162">
            <v>0.1105199670074668</v>
          </cell>
        </row>
        <row r="163">
          <cell r="AR163">
            <v>0.13278954131515719</v>
          </cell>
          <cell r="AS163">
            <v>0.13121121121121115</v>
          </cell>
          <cell r="AT163">
            <v>0.13263106519705525</v>
          </cell>
          <cell r="AU163">
            <v>8.7066567389528116E-2</v>
          </cell>
          <cell r="AV163">
            <v>0.2539658664741391</v>
          </cell>
          <cell r="AW163">
            <v>4.1961917580459751E-3</v>
          </cell>
          <cell r="AX163">
            <v>7.6939899102798082E-2</v>
          </cell>
          <cell r="AY163">
            <v>0.21731587412768816</v>
          </cell>
          <cell r="AZ163">
            <v>0</v>
          </cell>
          <cell r="BA163">
            <v>2.2896761153663014E-2</v>
          </cell>
          <cell r="BB163">
            <v>3.0889001905762381E-2</v>
          </cell>
          <cell r="BC163">
            <v>0.11159839502638969</v>
          </cell>
        </row>
        <row r="164">
          <cell r="AR164">
            <v>0.15733041359650413</v>
          </cell>
          <cell r="AS164">
            <v>0.12271697578932472</v>
          </cell>
          <cell r="AT164">
            <v>5.6542660155127766E-2</v>
          </cell>
          <cell r="AU164">
            <v>8.1717494345653785E-2</v>
          </cell>
          <cell r="AV164">
            <v>0.10310828208839462</v>
          </cell>
          <cell r="AW164">
            <v>7.529467418299518E-3</v>
          </cell>
          <cell r="AX164">
            <v>4.9954509197053465E-2</v>
          </cell>
          <cell r="AY164">
            <v>0.27161013449976168</v>
          </cell>
          <cell r="AZ164">
            <v>5.7569999999999899E-2</v>
          </cell>
          <cell r="BA164">
            <v>-4.7875183192421567E-2</v>
          </cell>
          <cell r="BB164">
            <v>-4.0422674615824272E-2</v>
          </cell>
          <cell r="BC164">
            <v>-7.0842728176669145E-2</v>
          </cell>
        </row>
        <row r="165">
          <cell r="AR165">
            <v>-2.4716821928083554E-4</v>
          </cell>
          <cell r="AS165">
            <v>4.4578958983574335E-2</v>
          </cell>
          <cell r="AT165">
            <v>0.11584292346699487</v>
          </cell>
          <cell r="AU165">
            <v>0.1079627027942125</v>
          </cell>
          <cell r="AV165">
            <v>5.7108889646023453E-2</v>
          </cell>
          <cell r="AW165">
            <v>5.3603568354330111E-3</v>
          </cell>
          <cell r="AX165">
            <v>-2.9856145243811749E-3</v>
          </cell>
          <cell r="AY165">
            <v>5.06273161677675E-2</v>
          </cell>
          <cell r="AZ165">
            <v>5.2053291980672656E-2</v>
          </cell>
          <cell r="BA165">
            <v>-3.0899544354667796E-3</v>
          </cell>
          <cell r="BB165">
            <v>-1.2612065097028835E-2</v>
          </cell>
          <cell r="BC165">
            <v>3.5906616541645509E-3</v>
          </cell>
        </row>
        <row r="166">
          <cell r="AR166">
            <v>4.7630008525149314E-2</v>
          </cell>
          <cell r="AS166">
            <v>8.3421362387951614E-2</v>
          </cell>
          <cell r="AT166">
            <v>0.14449148670463896</v>
          </cell>
          <cell r="AU166">
            <v>0.1746722811139465</v>
          </cell>
          <cell r="AV166">
            <v>0.22247214126521531</v>
          </cell>
          <cell r="AW166">
            <v>1.2959719789842339E-2</v>
          </cell>
          <cell r="AX166">
            <v>6.096415878815642E-2</v>
          </cell>
          <cell r="AY166">
            <v>8.85551465749983E-2</v>
          </cell>
          <cell r="AZ166">
            <v>0.14731894087828734</v>
          </cell>
          <cell r="BA166">
            <v>-6.0934274766438756E-2</v>
          </cell>
          <cell r="BB166">
            <v>-7.6196342036095932E-2</v>
          </cell>
          <cell r="BC166">
            <v>-0.12450117702117469</v>
          </cell>
        </row>
        <row r="167">
          <cell r="AR167">
            <v>-0.13461147232823656</v>
          </cell>
          <cell r="AS167">
            <v>-0.17355210741844718</v>
          </cell>
          <cell r="AT167">
            <v>-0.22218614603404419</v>
          </cell>
          <cell r="AU167">
            <v>-0.23048438920065817</v>
          </cell>
          <cell r="AV167">
            <v>-0.22871871967329904</v>
          </cell>
          <cell r="AW167">
            <v>2.2821576763485618E-2</v>
          </cell>
          <cell r="AX167">
            <v>9.5481335975566628E-2</v>
          </cell>
          <cell r="AY167">
            <v>-0.21119557452420645</v>
          </cell>
          <cell r="AZ167">
            <v>-0.15980823012385137</v>
          </cell>
          <cell r="BA167">
            <v>-2.3628494278247758E-2</v>
          </cell>
          <cell r="BB167">
            <v>-5.3040786856465294E-3</v>
          </cell>
          <cell r="BC167">
            <v>7.4175831776993828E-2</v>
          </cell>
        </row>
        <row r="168">
          <cell r="AR168">
            <v>-6.8503455733696983E-2</v>
          </cell>
          <cell r="AS168">
            <v>-6.990932686149598E-2</v>
          </cell>
          <cell r="AT168">
            <v>-4.5370249981181221E-2</v>
          </cell>
          <cell r="AU168">
            <v>-5.1015972813726496E-2</v>
          </cell>
          <cell r="AV168">
            <v>-9.5895093604084658E-2</v>
          </cell>
          <cell r="AW168">
            <v>2.2537750732465334E-4</v>
          </cell>
          <cell r="AX168">
            <v>0.10876775903303715</v>
          </cell>
          <cell r="AY168">
            <v>-2.2432146240873863E-3</v>
          </cell>
          <cell r="AZ168">
            <v>-9.6594034665695716E-3</v>
          </cell>
          <cell r="BA168">
            <v>-8.1537625551122428E-3</v>
          </cell>
          <cell r="BB168">
            <v>-9.0933472457765951E-3</v>
          </cell>
          <cell r="BC168">
            <v>-5.2828963975334542E-2</v>
          </cell>
        </row>
        <row r="169">
          <cell r="AR169">
            <v>-4.3095093882495439E-2</v>
          </cell>
          <cell r="AS169">
            <v>-7.7676705444617578E-2</v>
          </cell>
          <cell r="AT169">
            <v>-0.11004222191955615</v>
          </cell>
          <cell r="AU169">
            <v>-0.13490405635171254</v>
          </cell>
          <cell r="AV169">
            <v>-0.17063929401732769</v>
          </cell>
          <cell r="AW169">
            <v>-1.821391016974605E-2</v>
          </cell>
          <cell r="AX169">
            <v>-0.10770455356352648</v>
          </cell>
          <cell r="AY169">
            <v>-0.15258363473023229</v>
          </cell>
          <cell r="AZ169">
            <v>-0.10471958349416766</v>
          </cell>
          <cell r="BA169">
            <v>5.1292768221192109E-2</v>
          </cell>
          <cell r="BB169">
            <v>5.3362535695017144E-2</v>
          </cell>
          <cell r="BC169">
            <v>8.1315334326832023E-2</v>
          </cell>
        </row>
        <row r="170">
          <cell r="AR170">
            <v>0.10310050532223514</v>
          </cell>
          <cell r="AS170">
            <v>0.1212720533340319</v>
          </cell>
          <cell r="AT170">
            <v>0.14215867901731771</v>
          </cell>
          <cell r="AU170">
            <v>0.13264236512214955</v>
          </cell>
          <cell r="AV170">
            <v>0.17289542857697127</v>
          </cell>
          <cell r="AW170">
            <v>9.3715334888879731E-3</v>
          </cell>
          <cell r="AX170">
            <v>-2.6191544000036981E-2</v>
          </cell>
          <cell r="AY170">
            <v>0.11821282813246703</v>
          </cell>
          <cell r="AZ170">
            <v>0.12094348749658224</v>
          </cell>
          <cell r="BA170">
            <v>2.1089305374525802E-2</v>
          </cell>
          <cell r="BB170">
            <v>1.6494030032957907E-2</v>
          </cell>
          <cell r="BC170">
            <v>1.8842348178789381E-2</v>
          </cell>
        </row>
        <row r="171">
          <cell r="AR171">
            <v>-9.3454726292031554E-2</v>
          </cell>
          <cell r="AS171">
            <v>-9.9721988599196232E-2</v>
          </cell>
          <cell r="AT171">
            <v>-9.3033096143132155E-2</v>
          </cell>
          <cell r="AU171">
            <v>-9.1438999745025673E-2</v>
          </cell>
          <cell r="AV171">
            <v>-0.22521956302409818</v>
          </cell>
          <cell r="AW171">
            <v>-1.8682734576322635E-2</v>
          </cell>
          <cell r="AX171">
            <v>8.5993378573427259E-2</v>
          </cell>
          <cell r="AY171">
            <v>5.5188776562822284E-3</v>
          </cell>
          <cell r="AZ171">
            <v>-2.8500398705380237E-2</v>
          </cell>
          <cell r="BA171">
            <v>-7.7366839331289516E-2</v>
          </cell>
          <cell r="BB171">
            <v>-7.9400871055564481E-2</v>
          </cell>
          <cell r="BC171">
            <v>-9.9623862491354354E-2</v>
          </cell>
        </row>
        <row r="172">
          <cell r="AR172">
            <v>-0.17783146257068116</v>
          </cell>
          <cell r="AS172">
            <v>-0.20182688689649797</v>
          </cell>
          <cell r="AT172">
            <v>-0.22353371122878229</v>
          </cell>
          <cell r="AU172">
            <v>-0.18608464274856362</v>
          </cell>
          <cell r="AV172">
            <v>-0.38822474596533174</v>
          </cell>
          <cell r="AW172">
            <v>-3.3983394477697937E-3</v>
          </cell>
          <cell r="AX172">
            <v>7.8593304887382809E-2</v>
          </cell>
          <cell r="AY172">
            <v>-0.23273122534471602</v>
          </cell>
          <cell r="AZ172">
            <v>-0.21003891576619638</v>
          </cell>
          <cell r="BA172">
            <v>-1.6919912400646941E-2</v>
          </cell>
          <cell r="BB172">
            <v>-2.4180063986565137E-2</v>
          </cell>
          <cell r="BC172">
            <v>-3.6929101564213362E-2</v>
          </cell>
        </row>
        <row r="173">
          <cell r="AR173">
            <v>0.13262333996278963</v>
          </cell>
          <cell r="AS173">
            <v>0.14579946680538391</v>
          </cell>
          <cell r="AT173">
            <v>0.12910203386775354</v>
          </cell>
          <cell r="AU173">
            <v>9.0240974625512393E-2</v>
          </cell>
          <cell r="AV173">
            <v>0.22988345313699488</v>
          </cell>
          <cell r="AW173">
            <v>-2.902313325841821E-2</v>
          </cell>
          <cell r="AX173">
            <v>-4.8678036430581217E-2</v>
          </cell>
          <cell r="AY173">
            <v>8.0919150886933577E-2</v>
          </cell>
          <cell r="AZ173">
            <v>0.10666699264112678</v>
          </cell>
          <cell r="BA173">
            <v>1.0746892599167834E-2</v>
          </cell>
          <cell r="BB173">
            <v>-1.359249215288294E-2</v>
          </cell>
          <cell r="BC173">
            <v>-7.9548359438204819E-2</v>
          </cell>
        </row>
        <row r="174">
          <cell r="AR174">
            <v>-1.4704716158194797E-2</v>
          </cell>
          <cell r="AS174">
            <v>-1.2116053060934884E-2</v>
          </cell>
          <cell r="AT174">
            <v>1.4296990714051327E-2</v>
          </cell>
          <cell r="AU174">
            <v>2.2460131071118106E-3</v>
          </cell>
          <cell r="AV174">
            <v>-5.3580548147307505E-2</v>
          </cell>
          <cell r="AW174">
            <v>1.3408891372016951E-2</v>
          </cell>
          <cell r="AX174">
            <v>-5.9971108750074276E-2</v>
          </cell>
          <cell r="AY174">
            <v>-5.0719515571341911E-2</v>
          </cell>
          <cell r="AZ174">
            <v>-6.3402995625856384E-3</v>
          </cell>
          <cell r="BA174">
            <v>-9.6094887296836906E-2</v>
          </cell>
          <cell r="BB174">
            <v>-0.11850949165884528</v>
          </cell>
          <cell r="BC174">
            <v>-0.17489557554528645</v>
          </cell>
        </row>
        <row r="175">
          <cell r="AR175">
            <v>-9.149966081427563E-2</v>
          </cell>
          <cell r="AS175">
            <v>-0.11453232037454586</v>
          </cell>
          <cell r="AT175">
            <v>-0.13784178449323647</v>
          </cell>
          <cell r="AU175">
            <v>-0.18759075676165271</v>
          </cell>
          <cell r="AV175">
            <v>-0.32712283594394054</v>
          </cell>
          <cell r="AW175">
            <v>2.5951012050090538E-2</v>
          </cell>
          <cell r="AX175">
            <v>0.12933503151411729</v>
          </cell>
          <cell r="AY175">
            <v>-0.23365796601440214</v>
          </cell>
          <cell r="AZ175">
            <v>-0.11265257119989336</v>
          </cell>
          <cell r="BA175">
            <v>-0.17916629186443567</v>
          </cell>
          <cell r="BB175">
            <v>-0.18934077658231652</v>
          </cell>
          <cell r="BC175">
            <v>-0.27353252941238204</v>
          </cell>
        </row>
        <row r="176">
          <cell r="AR176">
            <v>-0.22955135100930202</v>
          </cell>
          <cell r="AS176">
            <v>-0.24062540547554179</v>
          </cell>
          <cell r="AT176">
            <v>-0.25610807411839875</v>
          </cell>
          <cell r="AU176">
            <v>-0.34477227608826999</v>
          </cell>
          <cell r="AV176">
            <v>-0.3715666837450714</v>
          </cell>
          <cell r="AW176">
            <v>3.8728745250067309E-2</v>
          </cell>
          <cell r="AX176">
            <v>-0.13493001218620515</v>
          </cell>
          <cell r="AY176">
            <v>-0.36580675460117729</v>
          </cell>
          <cell r="AZ176">
            <v>-0.23708408498697131</v>
          </cell>
          <cell r="BA176">
            <v>-7.2498069422238576E-2</v>
          </cell>
          <cell r="BB176">
            <v>-6.403881533520861E-2</v>
          </cell>
          <cell r="BC176">
            <v>-7.5206381310108594E-2</v>
          </cell>
        </row>
        <row r="177">
          <cell r="AR177">
            <v>-0.11858337303086541</v>
          </cell>
          <cell r="AS177">
            <v>-0.12498932080307557</v>
          </cell>
          <cell r="AT177">
            <v>-0.11097931749083123</v>
          </cell>
          <cell r="AU177">
            <v>-0.18962072561611509</v>
          </cell>
          <cell r="AV177">
            <v>-0.32515685370954595</v>
          </cell>
          <cell r="AW177">
            <v>5.3580666617397021E-2</v>
          </cell>
          <cell r="AX177">
            <v>0.10199306630875715</v>
          </cell>
          <cell r="AY177">
            <v>-0.21307142811544422</v>
          </cell>
          <cell r="AZ177">
            <v>-9.2366048703591219E-2</v>
          </cell>
          <cell r="BA177">
            <v>9.9288107369748246E-3</v>
          </cell>
          <cell r="BB177">
            <v>3.2598224364904782E-2</v>
          </cell>
          <cell r="BC177">
            <v>7.8269446852763824E-2</v>
          </cell>
        </row>
        <row r="178">
          <cell r="AR178">
            <v>0.13066085206306588</v>
          </cell>
          <cell r="AS178">
            <v>0.15270454989259896</v>
          </cell>
          <cell r="AT178">
            <v>0.16998175042556785</v>
          </cell>
          <cell r="AU178">
            <v>0.16813529933691407</v>
          </cell>
          <cell r="AV178">
            <v>0.67654165353503526</v>
          </cell>
          <cell r="AW178">
            <v>0.11076038159371482</v>
          </cell>
          <cell r="AX178">
            <v>8.3352944199162726E-2</v>
          </cell>
          <cell r="AY178">
            <v>0.23175143992861202</v>
          </cell>
          <cell r="AZ178">
            <v>0.15792235047219294</v>
          </cell>
          <cell r="BA178">
            <v>-7.81096069404561E-2</v>
          </cell>
          <cell r="BB178">
            <v>-8.7313338011763109E-2</v>
          </cell>
          <cell r="BC178">
            <v>-6.4171764920152752E-2</v>
          </cell>
        </row>
        <row r="179">
          <cell r="AR179">
            <v>-8.7952661161383783E-2</v>
          </cell>
          <cell r="AS179">
            <v>-9.4189395222767924E-2</v>
          </cell>
          <cell r="AT179">
            <v>-0.1322305383334863</v>
          </cell>
          <cell r="AU179">
            <v>-0.12565882168762721</v>
          </cell>
          <cell r="AV179">
            <v>-0.40030703678175328</v>
          </cell>
          <cell r="AW179">
            <v>-4.556362488159138E-2</v>
          </cell>
          <cell r="AX179">
            <v>6.0205543240857917E-2</v>
          </cell>
          <cell r="AY179">
            <v>-9.6003635453575598E-2</v>
          </cell>
          <cell r="AZ179">
            <v>-8.7886505320063146E-2</v>
          </cell>
          <cell r="BA179">
            <v>-0.10118850828481607</v>
          </cell>
          <cell r="BB179">
            <v>-0.1016842617981446</v>
          </cell>
          <cell r="BC179">
            <v>-5.6244830438378912E-2</v>
          </cell>
        </row>
        <row r="180">
          <cell r="AR180">
            <v>-3.3271284766775766E-2</v>
          </cell>
          <cell r="AS180">
            <v>-4.0162708060594743E-2</v>
          </cell>
          <cell r="AT180">
            <v>-5.9634759754089717E-2</v>
          </cell>
          <cell r="AU180">
            <v>-5.531350508969135E-2</v>
          </cell>
          <cell r="AV180">
            <v>-9.1687999582048874E-2</v>
          </cell>
          <cell r="AW180">
            <v>-1.0288814635921351E-2</v>
          </cell>
          <cell r="AX180">
            <v>8.3070156127818207E-2</v>
          </cell>
          <cell r="AY180">
            <v>-4.693248628525204E-2</v>
          </cell>
          <cell r="AZ180">
            <v>-4.7929014354722743E-2</v>
          </cell>
          <cell r="BA180">
            <v>8.6359664033193395E-2</v>
          </cell>
          <cell r="BB180">
            <v>7.6003164744677498E-2</v>
          </cell>
          <cell r="BC180">
            <v>0.14384604929534572</v>
          </cell>
        </row>
        <row r="181">
          <cell r="AR181">
            <v>0.14422717415688324</v>
          </cell>
          <cell r="AS181">
            <v>0.13242242681085292</v>
          </cell>
          <cell r="AT181">
            <v>0.10249779134206083</v>
          </cell>
          <cell r="AU181">
            <v>0.12948039367093944</v>
          </cell>
          <cell r="AV181">
            <v>0.22069481191763463</v>
          </cell>
          <cell r="AW181">
            <v>6.4848241743549195E-3</v>
          </cell>
          <cell r="AX181">
            <v>-3.602403975023083E-2</v>
          </cell>
          <cell r="AY181">
            <v>0.3146026188856359</v>
          </cell>
          <cell r="AZ181">
            <v>0.10712486505937413</v>
          </cell>
          <cell r="BA181">
            <v>9.945299334572022E-2</v>
          </cell>
          <cell r="BB181">
            <v>0.11318976200163378</v>
          </cell>
          <cell r="BC181">
            <v>0.16656320807673541</v>
          </cell>
        </row>
        <row r="182">
          <cell r="AR182">
            <v>0.19398108059535679</v>
          </cell>
          <cell r="AS182">
            <v>0.19929024626303904</v>
          </cell>
          <cell r="AT182">
            <v>0.17012937816889084</v>
          </cell>
          <cell r="AU182">
            <v>0.17710489188870038</v>
          </cell>
          <cell r="AV182">
            <v>0.39579701267492839</v>
          </cell>
          <cell r="AW182">
            <v>-1.082696778478931E-2</v>
          </cell>
          <cell r="AX182">
            <v>-5.8823986034259201E-2</v>
          </cell>
          <cell r="AY182">
            <v>0.25849687454571901</v>
          </cell>
          <cell r="AZ182">
            <v>0.15344362466278794</v>
          </cell>
          <cell r="BA182">
            <v>6.7830160698133302E-2</v>
          </cell>
          <cell r="BB182">
            <v>9.1866001341995407E-2</v>
          </cell>
          <cell r="BC182">
            <v>0.17144974583809347</v>
          </cell>
        </row>
        <row r="183">
          <cell r="AR183">
            <v>0.23970990695128624</v>
          </cell>
          <cell r="AS183">
            <v>0.31066516023744173</v>
          </cell>
          <cell r="AT183">
            <v>0.36624207787033236</v>
          </cell>
          <cell r="AU183">
            <v>0.47235143483196484</v>
          </cell>
          <cell r="AV183">
            <v>0.82932181075515632</v>
          </cell>
          <cell r="AW183">
            <v>8.9645447219983687E-3</v>
          </cell>
          <cell r="AX183">
            <v>4.4455394676852888E-2</v>
          </cell>
          <cell r="AY183">
            <v>0.44974818648061721</v>
          </cell>
          <cell r="AZ183">
            <v>0.29269048692515787</v>
          </cell>
          <cell r="BA183">
            <v>-2.9581655922901184E-3</v>
          </cell>
          <cell r="BB183">
            <v>-4.0897078241693974E-3</v>
          </cell>
          <cell r="BC183">
            <v>-1.3271918416604578E-2</v>
          </cell>
        </row>
        <row r="184">
          <cell r="AR184">
            <v>-4.1722775337203921E-2</v>
          </cell>
          <cell r="AS184">
            <v>-4.1199168080564785E-2</v>
          </cell>
          <cell r="AT184">
            <v>-2.1507924211907614E-3</v>
          </cell>
          <cell r="AU184">
            <v>-4.1835212439395142E-2</v>
          </cell>
          <cell r="AV184">
            <v>-0.1796456910869163</v>
          </cell>
          <cell r="AW184">
            <v>-1.979967388772419E-2</v>
          </cell>
          <cell r="AX184">
            <v>-2.5485734054009446E-2</v>
          </cell>
          <cell r="AY184">
            <v>-5.9502372764677292E-2</v>
          </cell>
          <cell r="AZ184">
            <v>-1.363487738419622E-2</v>
          </cell>
          <cell r="BA184">
            <v>7.9348979954970922E-2</v>
          </cell>
          <cell r="BB184">
            <v>8.499952854121684E-2</v>
          </cell>
          <cell r="BC184">
            <v>0.11316259859357691</v>
          </cell>
        </row>
        <row r="185">
          <cell r="AR185">
            <v>8.5350964085788572E-2</v>
          </cell>
          <cell r="AS185">
            <v>9.1376136314985867E-2</v>
          </cell>
          <cell r="AT185">
            <v>0.10538765743303102</v>
          </cell>
          <cell r="AU185">
            <v>7.4052172611250411E-2</v>
          </cell>
          <cell r="AV185">
            <v>0.21806320998762785</v>
          </cell>
          <cell r="AW185">
            <v>6.5181966322651608E-3</v>
          </cell>
          <cell r="AX185">
            <v>1.7468180070956185E-2</v>
          </cell>
          <cell r="AY185">
            <v>0.16831978420801152</v>
          </cell>
          <cell r="AZ185">
            <v>0.10695145802716044</v>
          </cell>
          <cell r="BA185">
            <v>3.0301475757136043E-2</v>
          </cell>
          <cell r="BB185">
            <v>4.1698381529579054E-2</v>
          </cell>
          <cell r="BC185">
            <v>-3.3111430335994729E-3</v>
          </cell>
        </row>
        <row r="186">
          <cell r="AR186">
            <v>-1.8264210213524534E-2</v>
          </cell>
          <cell r="AS186">
            <v>-5.3873110518333212E-3</v>
          </cell>
          <cell r="AT186">
            <v>-4.131207138724502E-5</v>
          </cell>
          <cell r="AU186">
            <v>5.3551516503122176E-2</v>
          </cell>
          <cell r="AV186">
            <v>4.9437662745387634E-2</v>
          </cell>
          <cell r="AW186">
            <v>-3.5280626011872762E-2</v>
          </cell>
          <cell r="AX186">
            <v>2.4399913853907496E-2</v>
          </cell>
          <cell r="AY186">
            <v>-4.3806015604605952E-2</v>
          </cell>
          <cell r="AZ186">
            <v>-1.8706702070314885E-2</v>
          </cell>
          <cell r="BA186">
            <v>4.1762683417278401E-2</v>
          </cell>
          <cell r="BB186">
            <v>4.0203741407319749E-2</v>
          </cell>
          <cell r="BC186">
            <v>9.0933739951235992E-2</v>
          </cell>
        </row>
        <row r="187">
          <cell r="AR187">
            <v>9.9030343649669561E-2</v>
          </cell>
          <cell r="AS187">
            <v>8.3048485485906598E-2</v>
          </cell>
          <cell r="AT187">
            <v>0.10689526957240236</v>
          </cell>
          <cell r="AU187">
            <v>5.8582277141269401E-2</v>
          </cell>
          <cell r="AV187">
            <v>5.5221201562664968E-2</v>
          </cell>
          <cell r="AW187">
            <v>1.8110621634850776E-2</v>
          </cell>
          <cell r="AX187">
            <v>2.4204234494057619E-2</v>
          </cell>
          <cell r="AY187">
            <v>0.14610804235789443</v>
          </cell>
          <cell r="AZ187">
            <v>9.8724365234375E-2</v>
          </cell>
          <cell r="BA187">
            <v>-2.2271820815759735E-2</v>
          </cell>
          <cell r="BB187">
            <v>-1.7577274646757624E-2</v>
          </cell>
          <cell r="BC187">
            <v>1.3293065011750205E-3</v>
          </cell>
        </row>
        <row r="188">
          <cell r="AR188">
            <v>-0.10219538104418302</v>
          </cell>
          <cell r="AS188">
            <v>-9.5070465277187766E-2</v>
          </cell>
          <cell r="AT188">
            <v>-4.6759528821606278E-2</v>
          </cell>
          <cell r="AU188">
            <v>-7.848938935686256E-2</v>
          </cell>
          <cell r="AV188">
            <v>-0.23735908211593626</v>
          </cell>
          <cell r="AW188">
            <v>2.0947802197801568E-3</v>
          </cell>
          <cell r="AX188">
            <v>4.8574236266037962E-2</v>
          </cell>
          <cell r="AY188">
            <v>-6.107179343309499E-2</v>
          </cell>
          <cell r="AZ188">
            <v>-2.4979399864826113E-2</v>
          </cell>
          <cell r="BA188">
            <v>6.0821555782435865E-2</v>
          </cell>
          <cell r="BB188">
            <v>4.1369252735523165E-2</v>
          </cell>
          <cell r="BC188">
            <v>4.3005960775464702E-2</v>
          </cell>
        </row>
        <row r="189">
          <cell r="AR189">
            <v>0.12228576436819405</v>
          </cell>
          <cell r="AS189">
            <v>0.131175468483816</v>
          </cell>
          <cell r="AT189">
            <v>0.1384829832886969</v>
          </cell>
          <cell r="AU189">
            <v>0.12585145879600601</v>
          </cell>
          <cell r="AV189">
            <v>0.12396405064398319</v>
          </cell>
          <cell r="AW189">
            <v>9.3896713615024829E-3</v>
          </cell>
          <cell r="AX189">
            <v>9.8037291457730102E-2</v>
          </cell>
          <cell r="AY189">
            <v>0.25673203498713204</v>
          </cell>
          <cell r="AZ189">
            <v>0.11273276295923496</v>
          </cell>
          <cell r="BA189">
            <v>2.1605848665936955E-2</v>
          </cell>
          <cell r="BB189">
            <v>1.8279308408433836E-2</v>
          </cell>
          <cell r="BC189">
            <v>3.9614360926971237E-2</v>
          </cell>
        </row>
        <row r="190">
          <cell r="AR190">
            <v>2.1515033190160127E-2</v>
          </cell>
          <cell r="AS190">
            <v>3.587183379186043E-2</v>
          </cell>
          <cell r="AT190">
            <v>3.5685298042398506E-2</v>
          </cell>
          <cell r="AU190">
            <v>6.7573550005571192E-2</v>
          </cell>
          <cell r="AV190">
            <v>-4.2801556420233311E-3</v>
          </cell>
          <cell r="AW190">
            <v>-1.1237480903072528E-2</v>
          </cell>
          <cell r="AX190">
            <v>-5.9894192902768539E-2</v>
          </cell>
          <cell r="AY190">
            <v>7.5271904305833859E-2</v>
          </cell>
          <cell r="AZ190">
            <v>2.2221653311487177E-2</v>
          </cell>
          <cell r="BA190">
            <v>-3.8613402922863638E-2</v>
          </cell>
          <cell r="BB190">
            <v>-4.1139774995620382E-2</v>
          </cell>
          <cell r="BC190">
            <v>-5.5609859864054867E-2</v>
          </cell>
        </row>
        <row r="191">
          <cell r="AR191">
            <v>-6.3548794006345277E-2</v>
          </cell>
          <cell r="AS191">
            <v>-3.9231623413048089E-2</v>
          </cell>
          <cell r="AT191">
            <v>-2.4951849638042201E-2</v>
          </cell>
          <cell r="AU191">
            <v>5.3597975689090305E-4</v>
          </cell>
          <cell r="AV191">
            <v>-9.667838999609224E-2</v>
          </cell>
          <cell r="AW191">
            <v>9.305040516412566E-3</v>
          </cell>
          <cell r="AX191">
            <v>-2.9534044946717519E-2</v>
          </cell>
          <cell r="AY191">
            <v>-9.5182271024372378E-2</v>
          </cell>
          <cell r="AZ191">
            <v>-2.194728977267979E-2</v>
          </cell>
          <cell r="BA191">
            <v>3.3233078003175764E-2</v>
          </cell>
          <cell r="BB191">
            <v>1.4495247083909479E-2</v>
          </cell>
          <cell r="BC191">
            <v>3.729433943786109E-3</v>
          </cell>
        </row>
        <row r="192">
          <cell r="AR192">
            <v>2.394024123925953E-2</v>
          </cell>
          <cell r="AS192">
            <v>-9.5322069442127511E-4</v>
          </cell>
          <cell r="AT192">
            <v>5.10853943451961E-4</v>
          </cell>
          <cell r="AU192">
            <v>-1.9423087224858304E-2</v>
          </cell>
          <cell r="AV192">
            <v>-7.4385706869700585E-2</v>
          </cell>
          <cell r="AW192">
            <v>-9.5254294948120544E-3</v>
          </cell>
          <cell r="AX192">
            <v>2.8766854175788836E-2</v>
          </cell>
          <cell r="AY192">
            <v>4.3408197046333807E-2</v>
          </cell>
          <cell r="AZ192">
            <v>-6.2052954130319415E-3</v>
          </cell>
          <cell r="BA192">
            <v>6.2010564741858953E-2</v>
          </cell>
          <cell r="BB192">
            <v>6.248738165676504E-2</v>
          </cell>
          <cell r="BC192">
            <v>8.0812121574311835E-2</v>
          </cell>
        </row>
        <row r="193">
          <cell r="AR193">
            <v>5.4514650189356084E-2</v>
          </cell>
          <cell r="AS193">
            <v>3.6471626553443048E-2</v>
          </cell>
          <cell r="AT193">
            <v>5.8507161919285622E-2</v>
          </cell>
          <cell r="AU193">
            <v>5.2097230528591831E-2</v>
          </cell>
          <cell r="AV193">
            <v>1.0398897015867048E-2</v>
          </cell>
          <cell r="AW193">
            <v>1.0853511935428495E-2</v>
          </cell>
          <cell r="AX193">
            <v>-2.693840921451951E-2</v>
          </cell>
          <cell r="AY193">
            <v>8.7764999613340944E-2</v>
          </cell>
          <cell r="AZ193">
            <v>4.3158608961530787E-2</v>
          </cell>
          <cell r="BA193">
            <v>1.5908127745156486E-2</v>
          </cell>
          <cell r="BB193">
            <v>6.9876563228410404E-4</v>
          </cell>
          <cell r="BC193">
            <v>1.2338824841046314E-2</v>
          </cell>
        </row>
        <row r="194">
          <cell r="AR194">
            <v>-1.2805972970418633E-2</v>
          </cell>
          <cell r="AS194">
            <v>-9.0904906563560317E-4</v>
          </cell>
          <cell r="AT194">
            <v>3.530312190478635E-2</v>
          </cell>
          <cell r="AU194">
            <v>2.3472921010846859E-2</v>
          </cell>
          <cell r="AV194">
            <v>3.8877838937971143E-2</v>
          </cell>
          <cell r="AW194">
            <v>1.3183378070741769E-2</v>
          </cell>
          <cell r="AX194">
            <v>4.085440923761996E-2</v>
          </cell>
          <cell r="AY194">
            <v>-5.0286705516973784E-2</v>
          </cell>
          <cell r="AZ194">
            <v>4.0870768014754422E-2</v>
          </cell>
          <cell r="BA194">
            <v>-7.9490021905620156E-2</v>
          </cell>
          <cell r="BB194">
            <v>-9.4837403581723989E-2</v>
          </cell>
          <cell r="BC194">
            <v>-8.7525540033061233E-2</v>
          </cell>
        </row>
        <row r="195">
          <cell r="AR195">
            <v>-4.8355751280455772E-2</v>
          </cell>
          <cell r="AS195">
            <v>-4.4261445436222235E-2</v>
          </cell>
          <cell r="AT195">
            <v>-4.8431083859825752E-2</v>
          </cell>
          <cell r="AU195">
            <v>-7.1172229639519302E-2</v>
          </cell>
          <cell r="AV195">
            <v>-0.13397448741067253</v>
          </cell>
          <cell r="AW195">
            <v>1.274355276836836E-3</v>
          </cell>
          <cell r="AX195">
            <v>0.10274919158874773</v>
          </cell>
          <cell r="AY195">
            <v>-0.1539716827786809</v>
          </cell>
          <cell r="AZ195">
            <v>-7.506723619680411E-3</v>
          </cell>
          <cell r="BA195">
            <v>-5.302529849576898E-2</v>
          </cell>
          <cell r="BB195">
            <v>-3.3913665406388627E-2</v>
          </cell>
          <cell r="BC195">
            <v>-7.1726117762032082E-3</v>
          </cell>
        </row>
        <row r="196">
          <cell r="AR196">
            <v>5.6577200112671422E-2</v>
          </cell>
          <cell r="AS196">
            <v>5.7181075413945237E-2</v>
          </cell>
          <cell r="AT196">
            <v>5.8841194711930722E-2</v>
          </cell>
          <cell r="AU196">
            <v>6.0150181402114811E-2</v>
          </cell>
          <cell r="AV196">
            <v>5.6065396776432408E-2</v>
          </cell>
          <cell r="AW196">
            <v>9.1100914358441809E-3</v>
          </cell>
          <cell r="AX196">
            <v>-7.0588734416585641E-3</v>
          </cell>
          <cell r="AY196">
            <v>-4.5554631429661763E-3</v>
          </cell>
          <cell r="AZ196">
            <v>7.0342947772792153E-2</v>
          </cell>
          <cell r="BA196">
            <v>7.0085755089138724E-2</v>
          </cell>
          <cell r="BB196">
            <v>8.1335803590790734E-2</v>
          </cell>
          <cell r="BC196">
            <v>8.3983765796326715E-2</v>
          </cell>
        </row>
        <row r="197">
          <cell r="AR197">
            <v>3.432418021860828E-2</v>
          </cell>
          <cell r="AS197">
            <v>3.1267454717475829E-2</v>
          </cell>
          <cell r="AT197">
            <v>4.8073840234789333E-2</v>
          </cell>
          <cell r="AU197">
            <v>5.5758482952742661E-2</v>
          </cell>
          <cell r="AV197">
            <v>8.7337520081787634E-2</v>
          </cell>
          <cell r="AW197">
            <v>-2.6419728500780115E-2</v>
          </cell>
          <cell r="AX197">
            <v>-4.3901264483567681E-2</v>
          </cell>
          <cell r="AY197">
            <v>7.742649841149718E-2</v>
          </cell>
          <cell r="AZ197">
            <v>4.2919797165982709E-2</v>
          </cell>
          <cell r="BA197">
            <v>-4.2025663784819423E-2</v>
          </cell>
          <cell r="BB197">
            <v>-3.692658487057987E-2</v>
          </cell>
          <cell r="BC197">
            <v>-1.9084331222626538E-2</v>
          </cell>
        </row>
        <row r="198">
          <cell r="AR198">
            <v>7.4010659744276897E-3</v>
          </cell>
          <cell r="AS198">
            <v>1.7674367193544871E-2</v>
          </cell>
          <cell r="AT198">
            <v>3.3408830190899241E-2</v>
          </cell>
          <cell r="AU198">
            <v>5.5705813305387819E-2</v>
          </cell>
          <cell r="AV198">
            <v>4.8130736512201899E-3</v>
          </cell>
          <cell r="AW198">
            <v>5.7955204036408414E-3</v>
          </cell>
          <cell r="AX198">
            <v>6.1614832296116084E-2</v>
          </cell>
          <cell r="AY198">
            <v>-6.8991526322613739E-3</v>
          </cell>
          <cell r="AZ198">
            <v>4.6215577498375682E-2</v>
          </cell>
          <cell r="BA198">
            <v>8.968932842413202E-2</v>
          </cell>
          <cell r="BB198">
            <v>9.3630296293866211E-2</v>
          </cell>
          <cell r="BC198">
            <v>0.11126495145928783</v>
          </cell>
        </row>
        <row r="199">
          <cell r="AR199">
            <v>0.12272814496011386</v>
          </cell>
          <cell r="AS199">
            <v>9.0225808904191407E-2</v>
          </cell>
          <cell r="AT199">
            <v>6.1520858001639311E-2</v>
          </cell>
          <cell r="AU199">
            <v>6.4943469766604478E-2</v>
          </cell>
          <cell r="AV199">
            <v>0.1404700902305891</v>
          </cell>
          <cell r="AW199">
            <v>-6.4400230485039955E-4</v>
          </cell>
          <cell r="AX199">
            <v>3.282760794069306E-3</v>
          </cell>
          <cell r="AY199">
            <v>0.12029819997721503</v>
          </cell>
          <cell r="AZ199">
            <v>8.9590129253279027E-2</v>
          </cell>
          <cell r="BA199">
            <v>3.8638562155802747E-2</v>
          </cell>
          <cell r="BB199">
            <v>3.7497956748399286E-2</v>
          </cell>
          <cell r="BC199">
            <v>2.912351931406465E-2</v>
          </cell>
        </row>
        <row r="200">
          <cell r="AR200">
            <v>-4.2077676856463464E-3</v>
          </cell>
          <cell r="AS200">
            <v>6.8044153981030586E-3</v>
          </cell>
          <cell r="AT200">
            <v>1.8619517243968264E-2</v>
          </cell>
          <cell r="AU200">
            <v>2.5672131447161517E-2</v>
          </cell>
          <cell r="AV200">
            <v>-3.3111935924985292E-2</v>
          </cell>
          <cell r="AW200">
            <v>3.5273368606703048E-3</v>
          </cell>
          <cell r="AX200">
            <v>2.8944026601805728E-2</v>
          </cell>
          <cell r="AY200">
            <v>-3.3844406827778006E-2</v>
          </cell>
          <cell r="AZ200">
            <v>3.9207826533553813E-3</v>
          </cell>
          <cell r="BA200">
            <v>2.0259346511988241E-3</v>
          </cell>
          <cell r="BB200">
            <v>-2.1119351090589822E-2</v>
          </cell>
          <cell r="BC200">
            <v>-2.6357608053899195E-2</v>
          </cell>
        </row>
        <row r="201">
          <cell r="AR201">
            <v>-2.5606656259450356E-2</v>
          </cell>
          <cell r="AS201">
            <v>-3.4959775972451701E-2</v>
          </cell>
          <cell r="AT201">
            <v>-3.8801114018416016E-2</v>
          </cell>
          <cell r="AU201">
            <v>-7.8683770316895663E-2</v>
          </cell>
          <cell r="AV201">
            <v>-0.19759571673906462</v>
          </cell>
          <cell r="AW201">
            <v>-6.184939840475856E-3</v>
          </cell>
          <cell r="AX201">
            <v>4.3703563646380061E-2</v>
          </cell>
          <cell r="AY201">
            <v>-4.7759177963239918E-2</v>
          </cell>
          <cell r="AZ201">
            <v>-2.2808943900978318E-2</v>
          </cell>
          <cell r="BA201">
            <v>6.7903664704024536E-2</v>
          </cell>
          <cell r="BB201">
            <v>7.3855179757466471E-2</v>
          </cell>
          <cell r="BC201">
            <v>7.1477304317778545E-2</v>
          </cell>
        </row>
        <row r="202">
          <cell r="AR202">
            <v>3.2998372728950454E-2</v>
          </cell>
          <cell r="AS202">
            <v>1.8661690215942439E-2</v>
          </cell>
          <cell r="AT202">
            <v>-2.2966156003352056E-2</v>
          </cell>
          <cell r="AU202">
            <v>1.3514689669844593E-3</v>
          </cell>
          <cell r="AV202">
            <v>-3.978345713206588E-2</v>
          </cell>
          <cell r="AW202">
            <v>1.7684067335487219E-2</v>
          </cell>
          <cell r="AX202">
            <v>-9.6837672350247317E-5</v>
          </cell>
          <cell r="AY202">
            <v>0.10548337624177329</v>
          </cell>
          <cell r="AZ202">
            <v>-5.5480361611930373E-3</v>
          </cell>
          <cell r="BA202">
            <v>2.2060831203134068E-2</v>
          </cell>
          <cell r="BB202">
            <v>2.2826100891715662E-2</v>
          </cell>
          <cell r="BC202">
            <v>-2.6940770362582245E-2</v>
          </cell>
        </row>
        <row r="203">
          <cell r="AR203">
            <v>-0.12024165259191899</v>
          </cell>
          <cell r="AS203">
            <v>-0.12383991303122432</v>
          </cell>
          <cell r="AT203">
            <v>-0.12813095638524497</v>
          </cell>
          <cell r="AU203">
            <v>-0.14143989492567288</v>
          </cell>
          <cell r="AV203">
            <v>-0.2611773960928282</v>
          </cell>
          <cell r="AW203">
            <v>-5.7477025898079459E-3</v>
          </cell>
          <cell r="AX203">
            <v>-3.0621190846124691E-2</v>
          </cell>
          <cell r="AY203">
            <v>-0.11663837188714021</v>
          </cell>
          <cell r="AZ203">
            <v>-0.1097821690645403</v>
          </cell>
          <cell r="BA203">
            <v>3.7340960983207383E-2</v>
          </cell>
          <cell r="BB203">
            <v>3.5455119337643559E-2</v>
          </cell>
          <cell r="BC203">
            <v>-9.1777228781219078E-3</v>
          </cell>
        </row>
        <row r="204">
          <cell r="AR204">
            <v>1.9401166654360313E-2</v>
          </cell>
          <cell r="AS204">
            <v>9.0989510931378526E-3</v>
          </cell>
          <cell r="AT204">
            <v>-2.1430775957408499E-2</v>
          </cell>
          <cell r="AU204">
            <v>-2.6780014679373743E-2</v>
          </cell>
          <cell r="AV204">
            <v>-2.5022182786157976E-2</v>
          </cell>
          <cell r="AW204">
            <v>8.3352939199408116E-3</v>
          </cell>
          <cell r="AX204">
            <v>4.7910860033803182E-2</v>
          </cell>
          <cell r="AY204">
            <v>6.640397480610627E-3</v>
          </cell>
          <cell r="AZ204">
            <v>1.6933140058991825E-2</v>
          </cell>
          <cell r="BA204">
            <v>1.0899323114779147E-3</v>
          </cell>
          <cell r="BB204">
            <v>-9.4025679502310888E-3</v>
          </cell>
          <cell r="BC204">
            <v>5.8952030960618185E-2</v>
          </cell>
        </row>
        <row r="205">
          <cell r="AR205">
            <v>5.5004255473263042E-2</v>
          </cell>
          <cell r="AS205">
            <v>5.653782660670581E-2</v>
          </cell>
          <cell r="AT205">
            <v>6.8276047860911682E-2</v>
          </cell>
          <cell r="AU205">
            <v>5.469287270499712E-2</v>
          </cell>
          <cell r="AV205">
            <v>0.17145977429923565</v>
          </cell>
          <cell r="AW205">
            <v>2.0465984467184395E-2</v>
          </cell>
          <cell r="AX205">
            <v>-9.7079570823842554E-3</v>
          </cell>
          <cell r="AY205">
            <v>1.6559417363377404E-2</v>
          </cell>
          <cell r="AZ205">
            <v>5.0442873251023146E-2</v>
          </cell>
          <cell r="BA205">
            <v>2.8736969164929071E-2</v>
          </cell>
          <cell r="BB205">
            <v>4.3116317564002138E-2</v>
          </cell>
          <cell r="BC205">
            <v>3.1237249290472668E-2</v>
          </cell>
        </row>
        <row r="206">
          <cell r="AR206">
            <v>-2.1412449258073618E-2</v>
          </cell>
          <cell r="AS206">
            <v>-1.4310190622946029E-2</v>
          </cell>
          <cell r="AT206">
            <v>-1.1071336310292113E-3</v>
          </cell>
          <cell r="AU206">
            <v>2.3805088135537389E-2</v>
          </cell>
          <cell r="AV206">
            <v>-9.1982597886886341E-2</v>
          </cell>
          <cell r="AW206">
            <v>-1.2052915237628636E-2</v>
          </cell>
          <cell r="AX206">
            <v>7.6549956082475168E-2</v>
          </cell>
          <cell r="AY206">
            <v>-2.2170450460415325E-2</v>
          </cell>
          <cell r="AZ206">
            <v>-8.5738975452998023E-4</v>
          </cell>
          <cell r="BA206">
            <v>-1.2764174975642528E-2</v>
          </cell>
          <cell r="BB206">
            <v>-1.9732755910476185E-2</v>
          </cell>
          <cell r="BC206">
            <v>-2.583188318214602E-2</v>
          </cell>
        </row>
        <row r="207">
          <cell r="AR207">
            <v>-1.9171066248048763E-2</v>
          </cell>
          <cell r="AS207">
            <v>-1.2211253593956584E-2</v>
          </cell>
          <cell r="AT207">
            <v>-2.1305156340439835E-3</v>
          </cell>
          <cell r="AU207">
            <v>-2.4565487897884042E-3</v>
          </cell>
          <cell r="AV207">
            <v>-1.1806981519507098E-2</v>
          </cell>
          <cell r="AW207">
            <v>-4.1327778879851618E-3</v>
          </cell>
          <cell r="AX207">
            <v>1.0350400626623069E-2</v>
          </cell>
          <cell r="AY207">
            <v>-3.7465681595909017E-2</v>
          </cell>
          <cell r="AZ207">
            <v>4.8582065852686984E-3</v>
          </cell>
          <cell r="BA207">
            <v>-1.8029971344012741E-2</v>
          </cell>
          <cell r="BB207">
            <v>-1.5434437266540479E-2</v>
          </cell>
          <cell r="BC207">
            <v>-1.4962959040282775E-2</v>
          </cell>
        </row>
        <row r="208">
          <cell r="AR208">
            <v>6.294706723891208E-3</v>
          </cell>
          <cell r="AS208">
            <v>9.4072336092798636E-4</v>
          </cell>
          <cell r="AT208">
            <v>-9.4658636520709161E-3</v>
          </cell>
          <cell r="AU208">
            <v>-1.4161281409528992E-2</v>
          </cell>
          <cell r="AV208">
            <v>-4.6926406926406927E-2</v>
          </cell>
          <cell r="AW208">
            <v>8.6318515321548439E-4</v>
          </cell>
          <cell r="AX208">
            <v>-3.874858040005269E-2</v>
          </cell>
          <cell r="AY208">
            <v>-2.424364100216192E-2</v>
          </cell>
          <cell r="AZ208">
            <v>1.0167029774872827E-2</v>
          </cell>
          <cell r="BA208">
            <v>-1.9630299596291367E-2</v>
          </cell>
          <cell r="BB208">
            <v>-1.7866979401519378E-2</v>
          </cell>
          <cell r="BC208">
            <v>-3.7608421214317955E-3</v>
          </cell>
        </row>
        <row r="209">
          <cell r="AR209">
            <v>-1.9618993460335465E-2</v>
          </cell>
          <cell r="AS209">
            <v>-1.7956457801218462E-2</v>
          </cell>
          <cell r="AT209">
            <v>-2.3361283811564881E-3</v>
          </cell>
          <cell r="AU209">
            <v>8.914334227669185E-3</v>
          </cell>
          <cell r="AV209">
            <v>-3.4520348837209225E-3</v>
          </cell>
          <cell r="AW209">
            <v>5.7717185789629699E-3</v>
          </cell>
          <cell r="AX209">
            <v>8.2067893597018049E-2</v>
          </cell>
          <cell r="AY209">
            <v>-7.648763596672814E-2</v>
          </cell>
          <cell r="AZ209">
            <v>-1.6907633730063543E-2</v>
          </cell>
          <cell r="BA209">
            <v>-5.3361024278700042E-2</v>
          </cell>
          <cell r="BB209">
            <v>-7.0038103485894787E-2</v>
          </cell>
          <cell r="BC209">
            <v>-8.8997458413134334E-2</v>
          </cell>
        </row>
        <row r="210">
          <cell r="AR210">
            <v>-8.6426914153132306E-2</v>
          </cell>
          <cell r="AS210">
            <v>-8.3306123827645684E-2</v>
          </cell>
          <cell r="AT210">
            <v>-8.3860453208614572E-2</v>
          </cell>
          <cell r="AU210">
            <v>-9.9038767551122731E-2</v>
          </cell>
          <cell r="AV210">
            <v>-0.13600729261622613</v>
          </cell>
          <cell r="AW210">
            <v>9.8611523366642917E-3</v>
          </cell>
          <cell r="AX210">
            <v>0.200113467342657</v>
          </cell>
          <cell r="AY210">
            <v>-9.6524404160281629E-2</v>
          </cell>
          <cell r="AZ210">
            <v>-3.5974486755863788E-2</v>
          </cell>
          <cell r="BA210">
            <v>-7.8807629537912094E-2</v>
          </cell>
          <cell r="BB210">
            <v>-8.5973098868640796E-2</v>
          </cell>
          <cell r="BC210">
            <v>-0.14562586638304209</v>
          </cell>
        </row>
        <row r="211">
          <cell r="AR211">
            <v>-3.7797619047619024E-2</v>
          </cell>
          <cell r="AS211">
            <v>-4.1194821783880786E-2</v>
          </cell>
          <cell r="AT211">
            <v>-5.1071109687357397E-2</v>
          </cell>
          <cell r="AU211">
            <v>-2.4241662251199614E-2</v>
          </cell>
          <cell r="AV211">
            <v>-5.1276640641485405E-2</v>
          </cell>
          <cell r="AW211">
            <v>-8.883082952318655E-3</v>
          </cell>
          <cell r="AX211">
            <v>-5.2204609526421031E-2</v>
          </cell>
          <cell r="AY211">
            <v>-0.1565471572147743</v>
          </cell>
          <cell r="AZ211">
            <v>-1.0781387181738267E-2</v>
          </cell>
          <cell r="BA211">
            <v>0.10939265127312425</v>
          </cell>
          <cell r="BB211">
            <v>0.10371958864923125</v>
          </cell>
          <cell r="BC211">
            <v>0.13255632130116091</v>
          </cell>
        </row>
        <row r="212">
          <cell r="AR212">
            <v>8.4225177853386901E-2</v>
          </cell>
          <cell r="AS212">
            <v>6.8546320967411312E-2</v>
          </cell>
          <cell r="AT212">
            <v>3.5080158593346011E-2</v>
          </cell>
          <cell r="AU212">
            <v>6.5162369038670898E-2</v>
          </cell>
          <cell r="AV212">
            <v>0.13901245551601416</v>
          </cell>
          <cell r="AW212">
            <v>-1.8946882825886413E-2</v>
          </cell>
          <cell r="AX212">
            <v>2.8781350858659183E-2</v>
          </cell>
          <cell r="AY212">
            <v>0.1097978393411061</v>
          </cell>
          <cell r="AZ212">
            <v>6.1303606929849375E-2</v>
          </cell>
          <cell r="BA212">
            <v>-4.965743993017413E-3</v>
          </cell>
          <cell r="BB212">
            <v>-2.3842046531546646E-2</v>
          </cell>
          <cell r="BC212">
            <v>-6.6592222253195166E-2</v>
          </cell>
        </row>
        <row r="213">
          <cell r="AR213">
            <v>-6.1069428199203024E-2</v>
          </cell>
          <cell r="AS213">
            <v>-7.0047353593478467E-2</v>
          </cell>
          <cell r="AT213">
            <v>-6.9163405223859775E-2</v>
          </cell>
          <cell r="AU213">
            <v>-0.12988378288857838</v>
          </cell>
          <cell r="AV213">
            <v>-0.14840851396211674</v>
          </cell>
          <cell r="AW213">
            <v>2.206697343230446E-2</v>
          </cell>
          <cell r="AX213">
            <v>7.7025758740917993E-2</v>
          </cell>
          <cell r="AY213">
            <v>-9.4372961945609068E-2</v>
          </cell>
          <cell r="AZ213">
            <v>-4.673053507633429E-2</v>
          </cell>
          <cell r="BA213">
            <v>6.6051671365814357E-3</v>
          </cell>
          <cell r="BB213">
            <v>-1.7813502929664438E-4</v>
          </cell>
          <cell r="BC213">
            <v>-1.1956885178416421E-2</v>
          </cell>
        </row>
        <row r="214">
          <cell r="AR214">
            <v>-6.0787749273322089E-2</v>
          </cell>
          <cell r="AS214">
            <v>-7.118547929665342E-2</v>
          </cell>
          <cell r="AT214">
            <v>-9.1180176083375031E-2</v>
          </cell>
          <cell r="AU214">
            <v>-0.10081098973849723</v>
          </cell>
          <cell r="AV214">
            <v>-0.16028433845448298</v>
          </cell>
          <cell r="AW214">
            <v>1.4722313506408069E-2</v>
          </cell>
          <cell r="AX214">
            <v>-9.8294910371408029E-2</v>
          </cell>
          <cell r="AY214">
            <v>-0.11486750150768033</v>
          </cell>
          <cell r="AZ214">
            <v>-7.4616286169458812E-2</v>
          </cell>
          <cell r="BA214">
            <v>4.8232990621072114E-2</v>
          </cell>
          <cell r="BB214">
            <v>5.047739368033155E-2</v>
          </cell>
          <cell r="BC214">
            <v>0.11361998459076639</v>
          </cell>
        </row>
        <row r="215">
          <cell r="AR215">
            <v>0.12917452957351583</v>
          </cell>
          <cell r="AS215">
            <v>0.14297015961138104</v>
          </cell>
          <cell r="AT215">
            <v>0.17929620211631536</v>
          </cell>
          <cell r="AU215">
            <v>0.1776031217213645</v>
          </cell>
          <cell r="AV215">
            <v>0.2760786455488804</v>
          </cell>
          <cell r="AW215">
            <v>1.9593237904009353E-2</v>
          </cell>
          <cell r="AX215">
            <v>5.4438232943220255E-2</v>
          </cell>
          <cell r="AY215">
            <v>0.26834595807783268</v>
          </cell>
          <cell r="AZ215">
            <v>0.10824605443776214</v>
          </cell>
          <cell r="BA215">
            <v>4.3315377100114461E-2</v>
          </cell>
          <cell r="BB215">
            <v>4.9400061347672608E-2</v>
          </cell>
          <cell r="BC215">
            <v>6.0084799929324584E-2</v>
          </cell>
        </row>
        <row r="216">
          <cell r="AR216">
            <v>1.9873178371564437E-2</v>
          </cell>
          <cell r="AS216">
            <v>3.0649293876212846E-2</v>
          </cell>
          <cell r="AT216">
            <v>6.6134327527683556E-2</v>
          </cell>
          <cell r="AU216">
            <v>5.2314858232517469E-2</v>
          </cell>
          <cell r="AV216">
            <v>8.8594050930879575E-2</v>
          </cell>
          <cell r="AW216">
            <v>5.6220817584093918E-3</v>
          </cell>
          <cell r="AX216">
            <v>-1.6042000639243437E-2</v>
          </cell>
          <cell r="AY216">
            <v>1.2971418640291832E-2</v>
          </cell>
          <cell r="AZ216">
            <v>5.0126599603093069E-2</v>
          </cell>
          <cell r="BA216">
            <v>2.6457649948878004E-2</v>
          </cell>
          <cell r="BB216">
            <v>1.3406785739648264E-2</v>
          </cell>
          <cell r="BC216">
            <v>-3.3269056699822386E-2</v>
          </cell>
        </row>
        <row r="217">
          <cell r="AR217">
            <v>-4.0919518704060076E-3</v>
          </cell>
          <cell r="AS217">
            <v>7.5405007363760213E-4</v>
          </cell>
          <cell r="AT217">
            <v>1.3485477178423189E-2</v>
          </cell>
          <cell r="AU217">
            <v>2.3646490902339279E-2</v>
          </cell>
          <cell r="AV217">
            <v>-4.4230391193237684E-2</v>
          </cell>
          <cell r="AW217">
            <v>-1.0991787744788484E-2</v>
          </cell>
          <cell r="AX217">
            <v>1.3108019744060062E-2</v>
          </cell>
          <cell r="AY217">
            <v>-5.0987303864990396E-2</v>
          </cell>
          <cell r="AZ217">
            <v>7.8524648919877649E-3</v>
          </cell>
          <cell r="BA217">
            <v>-5.0358795652463151E-3</v>
          </cell>
          <cell r="BB217">
            <v>-1.0659017328317089E-2</v>
          </cell>
          <cell r="BC217">
            <v>-1.167299009888656E-2</v>
          </cell>
        </row>
        <row r="218">
          <cell r="AR218">
            <v>-1.4808477030406775E-2</v>
          </cell>
          <cell r="AS218">
            <v>-1.781278329153857E-2</v>
          </cell>
          <cell r="AT218">
            <v>-4.163689384137037E-2</v>
          </cell>
          <cell r="AU218">
            <v>3.235776368675447E-3</v>
          </cell>
          <cell r="AV218">
            <v>-6.9518716577540163E-2</v>
          </cell>
          <cell r="AW218">
            <v>-7.6647930505879813E-4</v>
          </cell>
          <cell r="AX218">
            <v>2.1753180703684594E-2</v>
          </cell>
          <cell r="AY218">
            <v>-2.8022023173637889E-2</v>
          </cell>
          <cell r="AZ218">
            <v>-1.1476787792577214E-2</v>
          </cell>
          <cell r="BA218">
            <v>-6.5399388898968569E-2</v>
          </cell>
          <cell r="BB218">
            <v>-8.5368853915020582E-2</v>
          </cell>
          <cell r="BC218">
            <v>-0.11162569279368462</v>
          </cell>
        </row>
        <row r="219">
          <cell r="AR219">
            <v>-7.5880629491425045E-2</v>
          </cell>
          <cell r="AS219">
            <v>-7.6558866540407111E-2</v>
          </cell>
          <cell r="AT219">
            <v>-8.845004198152806E-2</v>
          </cell>
          <cell r="AU219">
            <v>-8.5652299681804989E-2</v>
          </cell>
          <cell r="AV219">
            <v>-9.5269672855879728E-2</v>
          </cell>
          <cell r="AW219">
            <v>2.4705957555612335E-2</v>
          </cell>
          <cell r="AX219">
            <v>2.7944387235668167E-2</v>
          </cell>
          <cell r="AY219">
            <v>-0.10224890091308758</v>
          </cell>
          <cell r="AZ219">
            <v>-7.5743205677469949E-2</v>
          </cell>
          <cell r="BA219">
            <v>3.87001620764309E-2</v>
          </cell>
          <cell r="BB219">
            <v>5.1453848144521031E-2</v>
          </cell>
          <cell r="BC219">
            <v>3.9064967510921367E-2</v>
          </cell>
        </row>
        <row r="220">
          <cell r="AR220">
            <v>9.0259418374091238E-2</v>
          </cell>
          <cell r="AS220">
            <v>8.5398304754734644E-2</v>
          </cell>
          <cell r="AT220">
            <v>9.4003993898619687E-2</v>
          </cell>
          <cell r="AU220">
            <v>7.0074978645322528E-2</v>
          </cell>
          <cell r="AV220">
            <v>0.11409723918885906</v>
          </cell>
          <cell r="AW220">
            <v>4.8345341692399568E-3</v>
          </cell>
          <cell r="AX220">
            <v>-1.3949760704008773E-2</v>
          </cell>
          <cell r="AY220">
            <v>8.5981202795095468E-2</v>
          </cell>
          <cell r="AZ220">
            <v>9.2530342167651547E-2</v>
          </cell>
          <cell r="BA220">
            <v>1.4275066361093547E-2</v>
          </cell>
          <cell r="BB220">
            <v>1.3132986466658503E-2</v>
          </cell>
          <cell r="BC220">
            <v>2.0226893674186286E-2</v>
          </cell>
        </row>
        <row r="221">
          <cell r="AR221">
            <v>-7.2178229075892109E-3</v>
          </cell>
          <cell r="AS221">
            <v>-9.3400942380825747E-3</v>
          </cell>
          <cell r="AT221">
            <v>-2.5878327405970403E-2</v>
          </cell>
          <cell r="AU221">
            <v>-3.9897705771050229E-2</v>
          </cell>
          <cell r="AV221">
            <v>-3.4429824561403533E-2</v>
          </cell>
          <cell r="AW221">
            <v>7.1082691830144373E-3</v>
          </cell>
          <cell r="AX221">
            <v>2.409678052731179E-3</v>
          </cell>
          <cell r="AY221">
            <v>-4.1659440147074123E-2</v>
          </cell>
          <cell r="AZ221">
            <v>-1.7489312087057951E-2</v>
          </cell>
          <cell r="BA221">
            <v>2.5093460768457199E-2</v>
          </cell>
          <cell r="BB221">
            <v>2.5857809735380544E-2</v>
          </cell>
          <cell r="BC221">
            <v>-2.8901347092904484E-3</v>
          </cell>
        </row>
        <row r="222">
          <cell r="AR222">
            <v>2.5283846961168255E-3</v>
          </cell>
          <cell r="AS222">
            <v>-3.3197725653995036E-3</v>
          </cell>
          <cell r="AT222">
            <v>-2.1711772759331227E-2</v>
          </cell>
          <cell r="AU222">
            <v>-2.408043233921997E-2</v>
          </cell>
          <cell r="AV222">
            <v>-9.9704746763570329E-2</v>
          </cell>
          <cell r="AW222">
            <v>1.9664046848512751E-2</v>
          </cell>
          <cell r="AX222">
            <v>5.8801988198180721E-2</v>
          </cell>
          <cell r="AY222">
            <v>-7.9176921963225677E-2</v>
          </cell>
          <cell r="AZ222">
            <v>-1.2229694092826926E-2</v>
          </cell>
          <cell r="BA222">
            <v>2.6514926807930994E-2</v>
          </cell>
          <cell r="BB222">
            <v>2.7920242603522771E-2</v>
          </cell>
          <cell r="BC222">
            <v>6.0539727517508579E-2</v>
          </cell>
        </row>
        <row r="223">
          <cell r="AR223">
            <v>8.8517725434213768E-2</v>
          </cell>
          <cell r="AS223">
            <v>9.564933020033406E-2</v>
          </cell>
          <cell r="AT223">
            <v>0.11913176234432643</v>
          </cell>
          <cell r="AU223">
            <v>0.10262680444900218</v>
          </cell>
          <cell r="AV223">
            <v>0.24142280524722515</v>
          </cell>
          <cell r="AW223">
            <v>-1.6927122691412499E-3</v>
          </cell>
          <cell r="AX223">
            <v>1.1011808264989043E-3</v>
          </cell>
          <cell r="AY223">
            <v>9.1605903972012959E-2</v>
          </cell>
          <cell r="AZ223">
            <v>9.340897713999663E-2</v>
          </cell>
          <cell r="BA223">
            <v>-1.678306267873475E-2</v>
          </cell>
          <cell r="BB223">
            <v>-6.4732675424189479E-3</v>
          </cell>
          <cell r="BC223">
            <v>-5.9636493334093155E-3</v>
          </cell>
        </row>
        <row r="224">
          <cell r="AR224">
            <v>-1.2896062110932416E-2</v>
          </cell>
          <cell r="AS224">
            <v>-1.0855746802418631E-2</v>
          </cell>
          <cell r="AT224">
            <v>-1.0673437036194944E-2</v>
          </cell>
          <cell r="AU224">
            <v>-1.8371726999570681E-2</v>
          </cell>
          <cell r="AV224">
            <v>-3.271692745376964E-2</v>
          </cell>
          <cell r="AW224">
            <v>4.1178429769583857E-3</v>
          </cell>
          <cell r="AX224">
            <v>-1.8877795426722632E-2</v>
          </cell>
          <cell r="AY224">
            <v>-3.13636527312664E-2</v>
          </cell>
          <cell r="AZ224">
            <v>-1.3459895006714628E-2</v>
          </cell>
          <cell r="BA224">
            <v>5.5811455183887304E-3</v>
          </cell>
          <cell r="BB224">
            <v>1.3344989625276638E-2</v>
          </cell>
          <cell r="BC224">
            <v>1.2769550953204645E-2</v>
          </cell>
        </row>
        <row r="225">
          <cell r="AR225">
            <v>4.0017360342246677E-2</v>
          </cell>
          <cell r="AS225">
            <v>4.7207662304279197E-2</v>
          </cell>
          <cell r="AT225">
            <v>5.0597841005572963E-2</v>
          </cell>
          <cell r="AU225">
            <v>7.2151123808413153E-2</v>
          </cell>
          <cell r="AV225">
            <v>0.13613445378151257</v>
          </cell>
          <cell r="AW225">
            <v>5.7594306908301807E-3</v>
          </cell>
          <cell r="AX225">
            <v>1.9242150713550954E-2</v>
          </cell>
          <cell r="AY225">
            <v>1.4275092936802958E-2</v>
          </cell>
          <cell r="AZ225">
            <v>3.8641215233734316E-2</v>
          </cell>
          <cell r="BA225">
            <v>1.0063896048015497E-2</v>
          </cell>
          <cell r="BB225">
            <v>1.9344517139446404E-2</v>
          </cell>
          <cell r="BC225">
            <v>4.9015471646495445E-2</v>
          </cell>
        </row>
        <row r="226">
          <cell r="AR226">
            <v>1.3609381786593433E-2</v>
          </cell>
          <cell r="AS226">
            <v>2.1589951014396869E-2</v>
          </cell>
          <cell r="AT226">
            <v>4.5432725902790905E-2</v>
          </cell>
          <cell r="AU226">
            <v>2.5232475936701304E-2</v>
          </cell>
          <cell r="AV226">
            <v>7.045118343195278E-2</v>
          </cell>
          <cell r="AW226">
            <v>1.4301133297355495E-2</v>
          </cell>
          <cell r="AX226">
            <v>-3.4310203214707125E-2</v>
          </cell>
          <cell r="AY226">
            <v>8.4646679372526012E-2</v>
          </cell>
          <cell r="AZ226">
            <v>4.6377933992612919E-2</v>
          </cell>
          <cell r="BA226">
            <v>5.0000261452946226E-2</v>
          </cell>
          <cell r="BB226">
            <v>5.1248141859486118E-2</v>
          </cell>
          <cell r="BC226">
            <v>1.3942873586877624E-2</v>
          </cell>
        </row>
        <row r="227">
          <cell r="AR227">
            <v>8.0744767554212782E-3</v>
          </cell>
          <cell r="AS227">
            <v>-2.1520203919602743E-3</v>
          </cell>
          <cell r="AT227">
            <v>-2.8485905260098754E-2</v>
          </cell>
          <cell r="AU227">
            <v>-3.3893810003712832E-2</v>
          </cell>
          <cell r="AV227">
            <v>6.5641734323718115E-3</v>
          </cell>
          <cell r="AW227">
            <v>1.2119062398392E-2</v>
          </cell>
          <cell r="AX227">
            <v>-2.2466976467487854E-2</v>
          </cell>
          <cell r="AY227">
            <v>-6.9271968506597781E-2</v>
          </cell>
          <cell r="AZ227">
            <v>-9.1946824560904528E-3</v>
          </cell>
          <cell r="BA227">
            <v>1.064353929180295E-2</v>
          </cell>
          <cell r="BB227">
            <v>2.1510153822239531E-3</v>
          </cell>
          <cell r="BC227">
            <v>-1.2419783355933189E-2</v>
          </cell>
        </row>
        <row r="228">
          <cell r="AR228">
            <v>-4.6541866008768196E-2</v>
          </cell>
          <cell r="AS228">
            <v>-5.7821562428023943E-2</v>
          </cell>
          <cell r="AT228">
            <v>-8.7951468450304993E-2</v>
          </cell>
          <cell r="AU228">
            <v>-0.10279180849895697</v>
          </cell>
          <cell r="AV228">
            <v>-0.15290887249013219</v>
          </cell>
          <cell r="AW228">
            <v>1.4836015303291372E-2</v>
          </cell>
          <cell r="AX228">
            <v>-2.1410011975048215E-2</v>
          </cell>
          <cell r="AY228">
            <v>-0.13636611178680991</v>
          </cell>
          <cell r="AZ228">
            <v>-6.728724932482899E-2</v>
          </cell>
          <cell r="BA228">
            <v>3.509146543274988E-2</v>
          </cell>
          <cell r="BB228">
            <v>2.3939398724593941E-2</v>
          </cell>
          <cell r="BC228">
            <v>-1.7006952060023006E-2</v>
          </cell>
        </row>
        <row r="229">
          <cell r="AR229">
            <v>-2.6749654702169501E-3</v>
          </cell>
          <cell r="AS229">
            <v>-7.589310517250869E-3</v>
          </cell>
          <cell r="AT229">
            <v>-1.7783112930310541E-2</v>
          </cell>
          <cell r="AU229">
            <v>-1.9857114446127255E-2</v>
          </cell>
          <cell r="AV229">
            <v>-4.3557536466774738E-2</v>
          </cell>
          <cell r="AW229">
            <v>-1.2662234884457391E-3</v>
          </cell>
          <cell r="AX229">
            <v>-9.8550265325569875E-5</v>
          </cell>
          <cell r="AY229">
            <v>-6.6862848134524477E-2</v>
          </cell>
          <cell r="AZ229">
            <v>-2.1870379497289316E-2</v>
          </cell>
          <cell r="BA229">
            <v>1.7154017692436296E-2</v>
          </cell>
          <cell r="BB229">
            <v>3.2202825031141691E-2</v>
          </cell>
          <cell r="BC229">
            <v>7.9290999796468586E-3</v>
          </cell>
        </row>
        <row r="230">
          <cell r="AR230">
            <v>5.1705700862492154E-2</v>
          </cell>
          <cell r="AS230">
            <v>5.138167323539955E-2</v>
          </cell>
          <cell r="AT230">
            <v>5.6933156133754492E-2</v>
          </cell>
          <cell r="AU230">
            <v>1.6388581061043572E-2</v>
          </cell>
          <cell r="AV230">
            <v>3.5585680999788094E-2</v>
          </cell>
          <cell r="AW230">
            <v>1.8239446765595746E-2</v>
          </cell>
          <cell r="AX230">
            <v>-8.9085727540389903E-2</v>
          </cell>
          <cell r="AY230">
            <v>-8.6948686759470428E-3</v>
          </cell>
          <cell r="AZ230">
            <v>7.5644013352648365E-2</v>
          </cell>
          <cell r="BA230">
            <v>1.9130749513642131E-2</v>
          </cell>
          <cell r="BB230">
            <v>1.2654316084428352E-3</v>
          </cell>
          <cell r="BC230">
            <v>-2.518489721945405E-2</v>
          </cell>
        </row>
        <row r="231">
          <cell r="AR231">
            <v>-1.00094176869161E-2</v>
          </cell>
          <cell r="AS231">
            <v>-7.614402402530307E-3</v>
          </cell>
          <cell r="AT231">
            <v>-1.2384526923708838E-2</v>
          </cell>
          <cell r="AU231">
            <v>-3.1235123389486863E-2</v>
          </cell>
          <cell r="AV231">
            <v>-0.12211086111679281</v>
          </cell>
          <cell r="AW231">
            <v>3.095817533533296E-2</v>
          </cell>
          <cell r="AX231">
            <v>6.768032473084773E-3</v>
          </cell>
          <cell r="AY231">
            <v>-1.5065442646791549E-2</v>
          </cell>
          <cell r="AZ231">
            <v>-1.0891205059140319E-2</v>
          </cell>
          <cell r="BA231">
            <v>-1.6424299611359494E-2</v>
          </cell>
          <cell r="BB231">
            <v>-2.4241176453921875E-2</v>
          </cell>
          <cell r="BC231">
            <v>-6.3186143339773349E-2</v>
          </cell>
        </row>
        <row r="232">
          <cell r="AR232">
            <v>-6.8105669018234671E-3</v>
          </cell>
          <cell r="AS232">
            <v>-1.872598888245014E-2</v>
          </cell>
          <cell r="AT232">
            <v>-3.889905439469743E-2</v>
          </cell>
          <cell r="AU232">
            <v>-5.538559086946182E-2</v>
          </cell>
          <cell r="AV232">
            <v>-5.4753028890959898E-2</v>
          </cell>
          <cell r="AW232">
            <v>-1.1144049187527427E-2</v>
          </cell>
          <cell r="AX232">
            <v>-7.2855385827961805E-2</v>
          </cell>
          <cell r="AY232">
            <v>-7.3364863306032979E-2</v>
          </cell>
          <cell r="AZ232">
            <v>-3.2411792564527531E-2</v>
          </cell>
          <cell r="BA232">
            <v>5.300297701683232E-2</v>
          </cell>
          <cell r="BB232">
            <v>5.2937768359563986E-2</v>
          </cell>
          <cell r="BC232">
            <v>1.098922913278888E-2</v>
          </cell>
        </row>
        <row r="233">
          <cell r="AR233">
            <v>-2.8988701187519617E-2</v>
          </cell>
          <cell r="AS233">
            <v>-4.7691954374952217E-2</v>
          </cell>
          <cell r="AT233">
            <v>-9.7695410792027815E-2</v>
          </cell>
          <cell r="AU233">
            <v>-0.12330721082042595</v>
          </cell>
          <cell r="AV233">
            <v>-0.21000739462657136</v>
          </cell>
          <cell r="AW233">
            <v>-3.8611003164381152E-2</v>
          </cell>
          <cell r="AX233">
            <v>7.2981705164826938E-2</v>
          </cell>
          <cell r="AY233">
            <v>-0.15301879746047553</v>
          </cell>
          <cell r="AZ233">
            <v>-9.1345712625041986E-2</v>
          </cell>
          <cell r="BA233">
            <v>-2.6257282974025187E-2</v>
          </cell>
          <cell r="BB233">
            <v>-2.0859121508519318E-2</v>
          </cell>
          <cell r="BC233">
            <v>-1.6781642297069133E-2</v>
          </cell>
        </row>
        <row r="234">
          <cell r="AR234">
            <v>-3.0919105772672206E-2</v>
          </cell>
          <cell r="AS234">
            <v>-2.7273771244832323E-2</v>
          </cell>
          <cell r="AT234">
            <v>-1.1250793088693145E-2</v>
          </cell>
          <cell r="AU234">
            <v>1.4604827440996893E-2</v>
          </cell>
          <cell r="AV234">
            <v>-3.4321372854914212E-2</v>
          </cell>
          <cell r="AW234">
            <v>-9.0371011982098848E-3</v>
          </cell>
          <cell r="AX234">
            <v>0.16134324640410558</v>
          </cell>
          <cell r="AY234">
            <v>0.17193333137364419</v>
          </cell>
          <cell r="AZ234">
            <v>-3.1175302158031326E-2</v>
          </cell>
          <cell r="BA234">
            <v>3.3614095898850671E-2</v>
          </cell>
          <cell r="BB234">
            <v>5.0404561719015195E-2</v>
          </cell>
          <cell r="BC234">
            <v>6.5347729804333898E-2</v>
          </cell>
        </row>
        <row r="235">
          <cell r="AR235">
            <v>4.1309732918974884E-2</v>
          </cell>
          <cell r="AS235">
            <v>4.4306711528244946E-2</v>
          </cell>
          <cell r="AT235">
            <v>5.0186164854761683E-2</v>
          </cell>
          <cell r="AU235">
            <v>4.446666415122813E-2</v>
          </cell>
          <cell r="AV235">
            <v>-4.8465266558965769E-3</v>
          </cell>
          <cell r="AW235">
            <v>3.6128430744126749E-3</v>
          </cell>
          <cell r="AX235">
            <v>-0.12437384649664507</v>
          </cell>
          <cell r="AY235">
            <v>3.5567372328684677E-2</v>
          </cell>
          <cell r="AZ235">
            <v>4.6703964972026224E-2</v>
          </cell>
          <cell r="BA235">
            <v>4.3594739942225624E-2</v>
          </cell>
          <cell r="BB235">
            <v>3.9381438655096801E-2</v>
          </cell>
          <cell r="BC235">
            <v>4.8731452399003672E-2</v>
          </cell>
        </row>
        <row r="236">
          <cell r="AR236">
            <v>9.1201633203864985E-2</v>
          </cell>
          <cell r="AS236">
            <v>9.0461009744737808E-2</v>
          </cell>
          <cell r="AT236">
            <v>8.3817061820145256E-2</v>
          </cell>
          <cell r="AU236">
            <v>0.12809999458121846</v>
          </cell>
          <cell r="AV236">
            <v>0.14870129870129878</v>
          </cell>
          <cell r="AW236">
            <v>4.0643325785287843E-3</v>
          </cell>
          <cell r="AX236">
            <v>2.8287384733838294E-3</v>
          </cell>
          <cell r="AY236">
            <v>0.11979847890326001</v>
          </cell>
          <cell r="AZ236">
            <v>6.5768068789216816E-2</v>
          </cell>
          <cell r="BA236">
            <v>2.5817127973269294E-2</v>
          </cell>
          <cell r="BB236">
            <v>1.8235666503687353E-2</v>
          </cell>
          <cell r="BC236">
            <v>-1.4544318887654728E-2</v>
          </cell>
        </row>
        <row r="237">
          <cell r="AR237">
            <v>-1.4166349568746739E-2</v>
          </cell>
          <cell r="AS237">
            <v>-3.8565208376529769E-3</v>
          </cell>
          <cell r="AT237">
            <v>1.413362701908949E-2</v>
          </cell>
          <cell r="AU237">
            <v>3.1206468657433373E-2</v>
          </cell>
          <cell r="AV237">
            <v>-9.3273035613341548E-3</v>
          </cell>
          <cell r="AW237">
            <v>-5.5802926039437706E-3</v>
          </cell>
          <cell r="AX237">
            <v>-5.280236105514402E-2</v>
          </cell>
          <cell r="AY237">
            <v>2.7037549749091561E-2</v>
          </cell>
          <cell r="AZ237">
            <v>-1.2429132141299482E-2</v>
          </cell>
          <cell r="BA237">
            <v>2.6142561646483431E-2</v>
          </cell>
          <cell r="BB237">
            <v>2.1534339872612662E-2</v>
          </cell>
          <cell r="BC237">
            <v>-1.4376563792663943E-2</v>
          </cell>
        </row>
        <row r="238">
          <cell r="AR238">
            <v>1.3477327372001469E-2</v>
          </cell>
          <cell r="AS238">
            <v>2.4321455332611874E-2</v>
          </cell>
          <cell r="AT238">
            <v>4.8998060762766693E-2</v>
          </cell>
          <cell r="AU238">
            <v>7.4964287932426599E-2</v>
          </cell>
          <cell r="AV238">
            <v>7.9315263908701805E-2</v>
          </cell>
          <cell r="AW238">
            <v>1.4828598842787644E-2</v>
          </cell>
          <cell r="AX238">
            <v>-2.6706159383329431E-2</v>
          </cell>
          <cell r="AY238">
            <v>5.0419106187608032E-2</v>
          </cell>
          <cell r="AZ238">
            <v>2.3814780935558222E-2</v>
          </cell>
          <cell r="BA238">
            <v>-3.4421675585422862E-2</v>
          </cell>
          <cell r="BB238">
            <v>-3.6813382403734218E-2</v>
          </cell>
          <cell r="BC238">
            <v>-6.471293675979839E-2</v>
          </cell>
        </row>
        <row r="239">
          <cell r="AR239">
            <v>-4.758277593963478E-2</v>
          </cell>
          <cell r="AS239">
            <v>-5.5412750825501567E-2</v>
          </cell>
          <cell r="AT239">
            <v>-8.1279270396844905E-2</v>
          </cell>
          <cell r="AU239">
            <v>-8.9409521608504794E-2</v>
          </cell>
          <cell r="AV239">
            <v>-0.20010573618821037</v>
          </cell>
          <cell r="AW239">
            <v>4.6700856659886991E-3</v>
          </cell>
          <cell r="AX239">
            <v>6.1923632252607996E-2</v>
          </cell>
          <cell r="AY239">
            <v>-0.11314058865987653</v>
          </cell>
          <cell r="AZ239">
            <v>-7.4927598742991042E-2</v>
          </cell>
          <cell r="BA239">
            <v>4.6857544906208748E-2</v>
          </cell>
          <cell r="BB239">
            <v>5.059233267651142E-2</v>
          </cell>
          <cell r="BC239">
            <v>3.3336230092297248E-2</v>
          </cell>
        </row>
        <row r="240">
          <cell r="AR240">
            <v>3.6597354127095194E-2</v>
          </cell>
          <cell r="AS240">
            <v>3.6086521603510668E-2</v>
          </cell>
          <cell r="AT240">
            <v>4.3020994030451343E-2</v>
          </cell>
          <cell r="AU240">
            <v>3.727673614415794E-2</v>
          </cell>
          <cell r="AV240">
            <v>1.5862524785194898E-2</v>
          </cell>
          <cell r="AW240">
            <v>-1.6540238407575236E-3</v>
          </cell>
          <cell r="AX240">
            <v>5.8034404718104726E-2</v>
          </cell>
          <cell r="AY240">
            <v>-2.3059706553930304E-2</v>
          </cell>
          <cell r="AZ240">
            <v>9.7582095517219081E-3</v>
          </cell>
          <cell r="BA240">
            <v>7.4591503667749137E-3</v>
          </cell>
          <cell r="BB240">
            <v>2.0159294042370046E-3</v>
          </cell>
          <cell r="BC240">
            <v>3.0920479164550985E-2</v>
          </cell>
        </row>
        <row r="241">
          <cell r="AR241">
            <v>8.0302823296819925E-2</v>
          </cell>
          <cell r="AS241">
            <v>8.6487552685671654E-2</v>
          </cell>
          <cell r="AT241">
            <v>0.1044474740199608</v>
          </cell>
          <cell r="AU241">
            <v>0.13365549302667001</v>
          </cell>
          <cell r="AV241">
            <v>0.21893298633702019</v>
          </cell>
          <cell r="AW241">
            <v>7.4840036563070811E-3</v>
          </cell>
          <cell r="AX241">
            <v>-8.4109214560031509E-2</v>
          </cell>
          <cell r="AY241">
            <v>0.17048110522296533</v>
          </cell>
          <cell r="AZ241">
            <v>0.12533394900887229</v>
          </cell>
          <cell r="BA241">
            <v>7.6584570481998959E-3</v>
          </cell>
          <cell r="BB241">
            <v>1.0795761400725912E-2</v>
          </cell>
          <cell r="BC241">
            <v>3.7227763004448189E-3</v>
          </cell>
        </row>
        <row r="242">
          <cell r="AR242">
            <v>-3.9056397437899903E-3</v>
          </cell>
          <cell r="AS242">
            <v>5.3699226998671357E-3</v>
          </cell>
          <cell r="AT242">
            <v>2.7686234322779057E-2</v>
          </cell>
          <cell r="AU242">
            <v>6.3966977823342042E-2</v>
          </cell>
          <cell r="AV242">
            <v>-4.1366426474512941E-2</v>
          </cell>
          <cell r="AW242">
            <v>9.5265097816841227E-3</v>
          </cell>
          <cell r="AX242">
            <v>6.1994898064361426E-3</v>
          </cell>
          <cell r="AY242">
            <v>-2.5187821273230493E-2</v>
          </cell>
          <cell r="AZ242">
            <v>-1.6413142237462486E-3</v>
          </cell>
          <cell r="BA242">
            <v>2.2744604943543578E-2</v>
          </cell>
          <cell r="BB242">
            <v>2.0617384209003164E-2</v>
          </cell>
          <cell r="BC242">
            <v>3.5132459149462392E-2</v>
          </cell>
        </row>
        <row r="243">
          <cell r="AR243">
            <v>9.9734122005138204E-2</v>
          </cell>
          <cell r="AS243">
            <v>0.1236943897965197</v>
          </cell>
          <cell r="AT243">
            <v>0.17467889700341654</v>
          </cell>
          <cell r="AU243">
            <v>0.25789233460963068</v>
          </cell>
          <cell r="AV243">
            <v>0.375</v>
          </cell>
          <cell r="AW243">
            <v>1.075661405381112E-2</v>
          </cell>
          <cell r="AX243">
            <v>-4.4563778135811694E-2</v>
          </cell>
          <cell r="AY243">
            <v>0.28128422504360517</v>
          </cell>
          <cell r="AZ243">
            <v>0.17960837272113417</v>
          </cell>
          <cell r="BA243">
            <v>2.4173375761356919E-2</v>
          </cell>
          <cell r="BB243">
            <v>1.8319473600437286E-2</v>
          </cell>
          <cell r="BC243">
            <v>2.7021288153002088E-2</v>
          </cell>
        </row>
        <row r="244">
          <cell r="AR244">
            <v>3.6971137521222497E-2</v>
          </cell>
          <cell r="AS244">
            <v>4.8750782346871357E-2</v>
          </cell>
          <cell r="AT244">
            <v>7.7305963382401144E-2</v>
          </cell>
          <cell r="AU244">
            <v>9.4219624048782924E-2</v>
          </cell>
          <cell r="AV244">
            <v>8.4025106296821139E-2</v>
          </cell>
          <cell r="AW244">
            <v>3.0287032148712534E-3</v>
          </cell>
          <cell r="AX244">
            <v>8.2172235957743256E-2</v>
          </cell>
          <cell r="AY244">
            <v>6.9489513256826285E-2</v>
          </cell>
          <cell r="AZ244">
            <v>4.1785918717802017E-2</v>
          </cell>
          <cell r="BA244">
            <v>-1.305641916253153E-2</v>
          </cell>
          <cell r="BB244">
            <v>-1.5731313041317363E-2</v>
          </cell>
          <cell r="BC244">
            <v>2.0157323575938024E-2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onthly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Passive Portfolio"/>
      <sheetName val="Corel"/>
      <sheetName val="Variance"/>
      <sheetName val="Data"/>
      <sheetName val="Annual"/>
      <sheetName val="Monthly"/>
      <sheetName val="MSCI NA"/>
      <sheetName val="MSCI World"/>
      <sheetName val="MSCI EM"/>
      <sheetName val="CNX NIFTY"/>
      <sheetName val="GOLD"/>
      <sheetName val="GSEC"/>
      <sheetName val="CNX METAL"/>
      <sheetName val="CNX 500"/>
      <sheetName val="CNX 100"/>
      <sheetName val="NIFTY JUNIOR"/>
      <sheetName val="CNX MIDCAP"/>
      <sheetName val="CNX REALTY"/>
      <sheetName val="NIFTY DIV OPPT"/>
      <sheetName val="NIFTY MIDCAP 50"/>
      <sheetName val="CNX SMALLCAP"/>
      <sheetName val="NIFTY DIVIDEND"/>
      <sheetName val="BSE30"/>
      <sheetName val="VIX"/>
      <sheetName val="NIFTY DI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2">
          <cell r="AR2">
            <v>-2.8393088224099805E-2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-3.2680017651328996E-2</v>
          </cell>
          <cell r="AY2">
            <v>0</v>
          </cell>
          <cell r="AZ2">
            <v>0</v>
          </cell>
          <cell r="BA2">
            <v>1.6502547414434021E-2</v>
          </cell>
          <cell r="BB2">
            <v>2.7452186414591573E-3</v>
          </cell>
          <cell r="BC2">
            <v>3.4224537580242131E-2</v>
          </cell>
        </row>
        <row r="3">
          <cell r="AR3">
            <v>3.2469793516487266E-2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2.6326749970597918E-2</v>
          </cell>
          <cell r="AY3">
            <v>0</v>
          </cell>
          <cell r="AZ3">
            <v>0</v>
          </cell>
          <cell r="BA3">
            <v>-3.0104209676624416E-2</v>
          </cell>
          <cell r="BB3">
            <v>-2.6010911194732644E-3</v>
          </cell>
          <cell r="BC3">
            <v>-2.7564044384834396E-2</v>
          </cell>
        </row>
        <row r="4">
          <cell r="AR4">
            <v>6.4077702645734647E-2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-4.6369196831275161E-3</v>
          </cell>
          <cell r="AY4">
            <v>0</v>
          </cell>
          <cell r="AZ4">
            <v>0</v>
          </cell>
          <cell r="BA4">
            <v>3.4648400791772893E-2</v>
          </cell>
          <cell r="BB4">
            <v>1.9188559320582943E-2</v>
          </cell>
          <cell r="BC4">
            <v>6.2178306122942839E-2</v>
          </cell>
        </row>
        <row r="5">
          <cell r="AR5">
            <v>3.6464193461483552E-2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-1.9198643415634375E-3</v>
          </cell>
          <cell r="AY5">
            <v>0</v>
          </cell>
          <cell r="AZ5">
            <v>0</v>
          </cell>
          <cell r="BA5">
            <v>4.0532749727441253E-2</v>
          </cell>
          <cell r="BB5">
            <v>3.0288695427801882E-2</v>
          </cell>
          <cell r="BC5">
            <v>0.1241129731691164</v>
          </cell>
        </row>
        <row r="6">
          <cell r="AR6">
            <v>4.4523270747966581E-2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5.6514794428974557E-3</v>
          </cell>
          <cell r="AY6">
            <v>0</v>
          </cell>
          <cell r="AZ6">
            <v>0</v>
          </cell>
          <cell r="BA6">
            <v>-1.8438054497772582E-2</v>
          </cell>
          <cell r="BB6">
            <v>-2.6100771674988588E-2</v>
          </cell>
          <cell r="BC6">
            <v>1.136463977233082E-2</v>
          </cell>
        </row>
        <row r="7">
          <cell r="AR7">
            <v>-4.5004098600620601E-2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1.8440580251727567E-2</v>
          </cell>
          <cell r="AY7">
            <v>0</v>
          </cell>
          <cell r="AZ7">
            <v>0</v>
          </cell>
          <cell r="BA7">
            <v>2.1034399572390283E-2</v>
          </cell>
          <cell r="BB7">
            <v>2.8627814966904808E-2</v>
          </cell>
          <cell r="BC7">
            <v>-1.8038352431305915E-2</v>
          </cell>
        </row>
        <row r="8">
          <cell r="AR8">
            <v>-1.6438923078102019E-2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-2.4708773097697367E-2</v>
          </cell>
          <cell r="AY8">
            <v>0</v>
          </cell>
          <cell r="AZ8">
            <v>0</v>
          </cell>
          <cell r="BA8">
            <v>-3.5181105791169398E-2</v>
          </cell>
          <cell r="BB8">
            <v>-4.3194183397709751E-2</v>
          </cell>
          <cell r="BC8">
            <v>-5.1994315490288989E-2</v>
          </cell>
        </row>
        <row r="9">
          <cell r="AR9">
            <v>-3.3692281319640305E-2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-7.1603295128090938E-3</v>
          </cell>
          <cell r="AY9">
            <v>0</v>
          </cell>
          <cell r="AZ9">
            <v>0</v>
          </cell>
          <cell r="BA9">
            <v>1.5045259822834112E-2</v>
          </cell>
          <cell r="BB9">
            <v>9.8709234045737393E-3</v>
          </cell>
          <cell r="BC9">
            <v>-8.0316357704377173E-2</v>
          </cell>
        </row>
        <row r="10">
          <cell r="AR10">
            <v>-4.6768913187220762E-2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6.724592702764598E-3</v>
          </cell>
          <cell r="AY10">
            <v>0</v>
          </cell>
          <cell r="AZ10">
            <v>0</v>
          </cell>
          <cell r="BA10">
            <v>2.3269363738929627E-2</v>
          </cell>
          <cell r="BB10">
            <v>-1.4827746286325549E-2</v>
          </cell>
          <cell r="BC10">
            <v>-0.10639204901657573</v>
          </cell>
        </row>
        <row r="11">
          <cell r="AR11">
            <v>-0.10183227028947506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-1.8227107392969955E-2</v>
          </cell>
          <cell r="AY11">
            <v>0</v>
          </cell>
          <cell r="AZ11">
            <v>0</v>
          </cell>
          <cell r="BA11">
            <v>4.0520788949954589E-2</v>
          </cell>
          <cell r="BB11">
            <v>1.4773247980740978E-2</v>
          </cell>
          <cell r="BC11">
            <v>-2.5647069828352187E-2</v>
          </cell>
        </row>
        <row r="12">
          <cell r="AR12">
            <v>-3.2097649186256683E-2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1.2972168923663929E-4</v>
          </cell>
          <cell r="AY12">
            <v>0</v>
          </cell>
          <cell r="AZ12">
            <v>0</v>
          </cell>
          <cell r="BA12">
            <v>2.790588151662976E-2</v>
          </cell>
          <cell r="BB12">
            <v>4.8403021760096365E-2</v>
          </cell>
          <cell r="BC12">
            <v>6.3534914441951695E-3</v>
          </cell>
        </row>
        <row r="13">
          <cell r="AR13">
            <v>-2.1709092324459056E-2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4.5346577308817304E-2</v>
          </cell>
          <cell r="AY13">
            <v>0</v>
          </cell>
          <cell r="AZ13">
            <v>0</v>
          </cell>
          <cell r="BA13">
            <v>3.0866171908880302E-2</v>
          </cell>
          <cell r="BB13">
            <v>3.5048438213153954E-2</v>
          </cell>
          <cell r="BC13">
            <v>4.4861435726210486E-2</v>
          </cell>
        </row>
        <row r="14">
          <cell r="AR14">
            <v>-9.6213334394302574E-2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-1.0597777752223703E-2</v>
          </cell>
          <cell r="AY14">
            <v>0</v>
          </cell>
          <cell r="AZ14">
            <v>0</v>
          </cell>
          <cell r="BA14">
            <v>3.9437428764899529E-2</v>
          </cell>
          <cell r="BB14">
            <v>8.7453597919646686E-3</v>
          </cell>
          <cell r="BC14">
            <v>5.319937623028359E-2</v>
          </cell>
        </row>
        <row r="15">
          <cell r="AR15">
            <v>0.11392850854023595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-1.3373745234134704E-2</v>
          </cell>
          <cell r="AY15">
            <v>0</v>
          </cell>
          <cell r="AZ15">
            <v>0</v>
          </cell>
          <cell r="BA15">
            <v>2.4431303262795856E-2</v>
          </cell>
          <cell r="BB15">
            <v>-1.1390278981793234E-4</v>
          </cell>
          <cell r="BC15">
            <v>2.957841226689073E-3</v>
          </cell>
        </row>
        <row r="16">
          <cell r="AR16">
            <v>-7.277505532722095E-2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1.8092634414388353E-3</v>
          </cell>
          <cell r="AY16">
            <v>0</v>
          </cell>
          <cell r="AZ16">
            <v>0</v>
          </cell>
          <cell r="BA16">
            <v>3.331329539249861E-2</v>
          </cell>
          <cell r="BB16">
            <v>5.0230694818433674E-2</v>
          </cell>
          <cell r="BC16">
            <v>2.2446834624652912E-2</v>
          </cell>
        </row>
        <row r="17">
          <cell r="AR17">
            <v>5.8604155567394844E-2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-3.3399393554162105E-3</v>
          </cell>
          <cell r="AY17">
            <v>0</v>
          </cell>
          <cell r="AZ17">
            <v>0</v>
          </cell>
          <cell r="BA17">
            <v>3.4105242299653504E-4</v>
          </cell>
          <cell r="BB17">
            <v>-2.2098615018216639E-2</v>
          </cell>
          <cell r="BC17">
            <v>-2.3555150533507652E-2</v>
          </cell>
        </row>
        <row r="18">
          <cell r="AR18">
            <v>-2.2304982385505712E-2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1.2175789887666211E-2</v>
          </cell>
          <cell r="AY18">
            <v>0</v>
          </cell>
          <cell r="AZ18">
            <v>0</v>
          </cell>
          <cell r="BA18">
            <v>4.2430995349427736E-2</v>
          </cell>
          <cell r="BB18">
            <v>2.9321460455149717E-2</v>
          </cell>
          <cell r="BC18">
            <v>-4.746065579163683E-3</v>
          </cell>
        </row>
        <row r="19">
          <cell r="AR19">
            <v>5.7878806597071897E-2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6.216234581075808E-2</v>
          </cell>
          <cell r="AY19">
            <v>0</v>
          </cell>
          <cell r="AZ19">
            <v>0</v>
          </cell>
          <cell r="BA19">
            <v>-6.4802695889587536E-4</v>
          </cell>
          <cell r="BB19">
            <v>-1.5558633640805342E-2</v>
          </cell>
          <cell r="BC19">
            <v>-3.8280067502914017E-2</v>
          </cell>
        </row>
        <row r="20">
          <cell r="AR20">
            <v>-2.2353925804819097E-2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1.9092164630680974E-2</v>
          </cell>
          <cell r="AY20">
            <v>0</v>
          </cell>
          <cell r="AZ20">
            <v>0</v>
          </cell>
          <cell r="BA20">
            <v>4.3853677652279988E-2</v>
          </cell>
          <cell r="BB20">
            <v>3.4911853545827487E-2</v>
          </cell>
          <cell r="BC20">
            <v>-1.7833270319309369E-2</v>
          </cell>
        </row>
        <row r="21">
          <cell r="AR21">
            <v>-0.13093899003573606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2.2996828941841851E-2</v>
          </cell>
          <cell r="AY21">
            <v>0</v>
          </cell>
          <cell r="AZ21">
            <v>0</v>
          </cell>
          <cell r="BA21">
            <v>1.5050210182157908E-2</v>
          </cell>
          <cell r="BB21">
            <v>2.9423316938131938E-2</v>
          </cell>
          <cell r="BC21">
            <v>4.4352023929464135E-2</v>
          </cell>
        </row>
        <row r="22">
          <cell r="AR22">
            <v>4.004352557127322E-2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9.5352192525441914E-3</v>
          </cell>
          <cell r="AY22">
            <v>0</v>
          </cell>
          <cell r="AZ22">
            <v>0</v>
          </cell>
          <cell r="BA22">
            <v>3.6729442107285459E-2</v>
          </cell>
          <cell r="BB22">
            <v>1.8268276468395905E-2</v>
          </cell>
          <cell r="BC22">
            <v>7.1081764134255376E-2</v>
          </cell>
        </row>
        <row r="23">
          <cell r="AR23">
            <v>-4.2367374808647495E-2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9.9792579775221935E-2</v>
          </cell>
          <cell r="AY23">
            <v>0</v>
          </cell>
          <cell r="AZ23">
            <v>0</v>
          </cell>
          <cell r="BA23">
            <v>9.6452854055764092E-3</v>
          </cell>
          <cell r="BB23">
            <v>6.273978071893227E-3</v>
          </cell>
          <cell r="BC23">
            <v>-1.5899544386502429E-2</v>
          </cell>
        </row>
        <row r="24">
          <cell r="AR24">
            <v>0.14942383329116549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-8.0439177405535522E-2</v>
          </cell>
          <cell r="AY24">
            <v>0</v>
          </cell>
          <cell r="AZ24">
            <v>0</v>
          </cell>
          <cell r="BA24">
            <v>1.0837335560659911E-2</v>
          </cell>
          <cell r="BB24">
            <v>1.682377128039847E-2</v>
          </cell>
          <cell r="BC24">
            <v>7.7887483958190007E-3</v>
          </cell>
        </row>
        <row r="25">
          <cell r="AR25">
            <v>-4.6724764124986828E-3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-2.473875829792882E-2</v>
          </cell>
          <cell r="AY25">
            <v>0</v>
          </cell>
          <cell r="AZ25">
            <v>0</v>
          </cell>
          <cell r="BA25">
            <v>1.6376902511603397E-2</v>
          </cell>
          <cell r="BB25">
            <v>2.369524751757468E-2</v>
          </cell>
          <cell r="BC25">
            <v>3.998260037986956E-2</v>
          </cell>
        </row>
        <row r="26">
          <cell r="AR26">
            <v>0.14380780056292708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1.2715690482032693E-2</v>
          </cell>
          <cell r="AY26">
            <v>0</v>
          </cell>
          <cell r="AZ26">
            <v>0</v>
          </cell>
          <cell r="BA26">
            <v>2.6353341876739655E-2</v>
          </cell>
          <cell r="BB26">
            <v>1.0440315760971153E-3</v>
          </cell>
          <cell r="BC26">
            <v>-4.4652407270823202E-3</v>
          </cell>
        </row>
        <row r="27">
          <cell r="AR27">
            <v>-2.5477651029124804E-2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3.8262643754165548E-3</v>
          </cell>
          <cell r="AY27">
            <v>0</v>
          </cell>
          <cell r="AZ27">
            <v>0</v>
          </cell>
          <cell r="BA27">
            <v>4.3768955777667706E-3</v>
          </cell>
          <cell r="BB27">
            <v>5.2360405629290341E-3</v>
          </cell>
          <cell r="BC27">
            <v>6.2444174683329301E-3</v>
          </cell>
        </row>
        <row r="28">
          <cell r="AR28">
            <v>1.1723646595185322E-4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-2.4119193348044798E-2</v>
          </cell>
          <cell r="AY28">
            <v>0</v>
          </cell>
          <cell r="AZ28">
            <v>0</v>
          </cell>
          <cell r="BA28">
            <v>-4.3094650188679862E-2</v>
          </cell>
          <cell r="BB28">
            <v>-3.515892018208433E-2</v>
          </cell>
          <cell r="BC28">
            <v>-6.8343609709143216E-2</v>
          </cell>
        </row>
        <row r="29">
          <cell r="AR29">
            <v>-6.5256988277727634E-2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2.9723086674156463E-2</v>
          </cell>
          <cell r="AY29">
            <v>0</v>
          </cell>
          <cell r="AZ29">
            <v>0</v>
          </cell>
          <cell r="BA29">
            <v>2.3763732316279373E-2</v>
          </cell>
          <cell r="BB29">
            <v>1.1685292985069928E-2</v>
          </cell>
          <cell r="BC29">
            <v>2.5596726684296911E-2</v>
          </cell>
        </row>
        <row r="30">
          <cell r="AR30">
            <v>3.0869259041299557E-4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5.1457441086648625E-3</v>
          </cell>
          <cell r="AY30">
            <v>0</v>
          </cell>
          <cell r="AZ30">
            <v>0</v>
          </cell>
          <cell r="BA30">
            <v>5.5380836265722211E-2</v>
          </cell>
          <cell r="BB30">
            <v>3.933832143913607E-2</v>
          </cell>
          <cell r="BC30">
            <v>8.6628750604598181E-3</v>
          </cell>
        </row>
        <row r="31">
          <cell r="AR31">
            <v>-9.7092434543613493E-2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-2.0574879929760925E-2</v>
          </cell>
          <cell r="AY31">
            <v>0</v>
          </cell>
          <cell r="AZ31">
            <v>0</v>
          </cell>
          <cell r="BA31">
            <v>2.853553995060909E-2</v>
          </cell>
          <cell r="BB31">
            <v>7.1617293018322314E-3</v>
          </cell>
          <cell r="BC31">
            <v>-2.6669907600320175E-2</v>
          </cell>
        </row>
        <row r="32">
          <cell r="AR32">
            <v>-3.1604131286915083E-2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-2.773137694899952E-3</v>
          </cell>
          <cell r="AY32">
            <v>0</v>
          </cell>
          <cell r="AZ32">
            <v>0</v>
          </cell>
          <cell r="BA32">
            <v>7.5649842525255639E-2</v>
          </cell>
          <cell r="BB32">
            <v>5.6216420431266956E-2</v>
          </cell>
          <cell r="BC32">
            <v>1.6755714492002749E-2</v>
          </cell>
        </row>
        <row r="33">
          <cell r="AR33">
            <v>-9.5325804032293626E-2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-1.6349812312241752E-2</v>
          </cell>
          <cell r="AY33">
            <v>0</v>
          </cell>
          <cell r="AZ33">
            <v>0</v>
          </cell>
          <cell r="BA33">
            <v>-1.9620953087705506E-2</v>
          </cell>
          <cell r="BB33">
            <v>-1.5845274706727919E-2</v>
          </cell>
          <cell r="BC33">
            <v>4.5229892163383134E-3</v>
          </cell>
        </row>
        <row r="34">
          <cell r="AR34">
            <v>0.14544346235903682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-9.7836057299627299E-4</v>
          </cell>
          <cell r="AY34">
            <v>0</v>
          </cell>
          <cell r="AZ34">
            <v>0</v>
          </cell>
          <cell r="BA34">
            <v>6.7620988226671841E-2</v>
          </cell>
          <cell r="BB34">
            <v>1.2223278356432221E-2</v>
          </cell>
          <cell r="BC34">
            <v>6.820967889488605E-2</v>
          </cell>
        </row>
        <row r="35">
          <cell r="AR35">
            <v>9.2065350433718773E-3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3.7300000000000111E-2</v>
          </cell>
          <cell r="AX35">
            <v>-6.639874220124653E-2</v>
          </cell>
          <cell r="AY35">
            <v>0</v>
          </cell>
          <cell r="AZ35">
            <v>0</v>
          </cell>
          <cell r="BA35">
            <v>6.443401169329066E-3</v>
          </cell>
          <cell r="BB35">
            <v>1.1672333330766227E-2</v>
          </cell>
          <cell r="BC35">
            <v>4.2825355450605951E-2</v>
          </cell>
        </row>
        <row r="36">
          <cell r="AR36">
            <v>0.16320396540814164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4.8202063048297106E-4</v>
          </cell>
          <cell r="AX36">
            <v>4.1823914905874338E-2</v>
          </cell>
          <cell r="AY36">
            <v>0</v>
          </cell>
          <cell r="AZ36">
            <v>0</v>
          </cell>
          <cell r="BA36">
            <v>-4.4858537383549724E-2</v>
          </cell>
          <cell r="BB36">
            <v>-1.9607983066741053E-2</v>
          </cell>
          <cell r="BC36">
            <v>-2.6267850850211105E-2</v>
          </cell>
        </row>
        <row r="37">
          <cell r="AR37">
            <v>-0.12040437009837257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1.9271535941414175E-3</v>
          </cell>
          <cell r="AX37">
            <v>-2.411748160483318E-2</v>
          </cell>
          <cell r="AY37">
            <v>0</v>
          </cell>
          <cell r="AZ37">
            <v>0</v>
          </cell>
          <cell r="BA37">
            <v>6.3775151386188833E-2</v>
          </cell>
          <cell r="BB37">
            <v>3.286188815854918E-2</v>
          </cell>
          <cell r="BC37">
            <v>1.7665351988271905E-3</v>
          </cell>
        </row>
        <row r="38">
          <cell r="AR38">
            <v>0.10189146008349237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2.5100980957876606E-2</v>
          </cell>
          <cell r="AX38">
            <v>-3.3359139870582366E-2</v>
          </cell>
          <cell r="AY38">
            <v>0</v>
          </cell>
          <cell r="AZ38">
            <v>0</v>
          </cell>
          <cell r="BA38">
            <v>5.8264170006170346E-2</v>
          </cell>
          <cell r="BB38">
            <v>6.1901810888257636E-2</v>
          </cell>
          <cell r="BC38">
            <v>2.862036872623519E-2</v>
          </cell>
        </row>
        <row r="39">
          <cell r="AR39">
            <v>-3.7885874649203899E-3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8.4435688150863442E-4</v>
          </cell>
          <cell r="AX39">
            <v>1.4496031076481675E-2</v>
          </cell>
          <cell r="AY39">
            <v>0</v>
          </cell>
          <cell r="AZ39">
            <v>0</v>
          </cell>
          <cell r="BA39">
            <v>4.4304745398087597E-2</v>
          </cell>
          <cell r="BB39">
            <v>5.0037276204508041E-2</v>
          </cell>
          <cell r="BC39">
            <v>5.3517031190241315E-2</v>
          </cell>
        </row>
        <row r="40">
          <cell r="AR40">
            <v>0.12723602047044458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2.2028496437945133E-2</v>
          </cell>
          <cell r="AX40">
            <v>-2.9659649614472094E-2</v>
          </cell>
          <cell r="AY40">
            <v>0</v>
          </cell>
          <cell r="AZ40">
            <v>0</v>
          </cell>
          <cell r="BA40">
            <v>7.8552835626755302E-2</v>
          </cell>
          <cell r="BB40">
            <v>4.6208001105658258E-2</v>
          </cell>
          <cell r="BC40">
            <v>1.4927924173829599E-2</v>
          </cell>
        </row>
        <row r="41">
          <cell r="AR41">
            <v>2.6615019367737025E-2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3.7512611207924484E-2</v>
          </cell>
          <cell r="AX41">
            <v>-2.9446207734519447E-2</v>
          </cell>
          <cell r="AY41">
            <v>0</v>
          </cell>
          <cell r="AZ41">
            <v>0</v>
          </cell>
          <cell r="BA41">
            <v>-5.8842122254402995E-2</v>
          </cell>
          <cell r="BB41">
            <v>-6.6749902332343902E-2</v>
          </cell>
          <cell r="BC41">
            <v>-0.12724929471414881</v>
          </cell>
        </row>
        <row r="42">
          <cell r="AR42">
            <v>-0.10361895488477768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1.32602545968874E-3</v>
          </cell>
          <cell r="AX42">
            <v>1.9983249128833647E-2</v>
          </cell>
          <cell r="AY42">
            <v>0</v>
          </cell>
          <cell r="AZ42">
            <v>0</v>
          </cell>
          <cell r="BA42">
            <v>5.2724590541707084E-2</v>
          </cell>
          <cell r="BB42">
            <v>5.4487013502642734E-2</v>
          </cell>
          <cell r="BC42">
            <v>2.7708053594950544E-2</v>
          </cell>
        </row>
        <row r="43">
          <cell r="AR43">
            <v>9.052231375033859E-3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-6.1799240752180573E-4</v>
          </cell>
          <cell r="AX43">
            <v>3.1286028841334579E-2</v>
          </cell>
          <cell r="AY43">
            <v>0</v>
          </cell>
          <cell r="AZ43">
            <v>0</v>
          </cell>
          <cell r="BA43">
            <v>-2.8093109246833503E-2</v>
          </cell>
          <cell r="BB43">
            <v>-5.2478644791424389E-2</v>
          </cell>
          <cell r="BC43">
            <v>-0.16408746076105318</v>
          </cell>
        </row>
        <row r="44">
          <cell r="AR44">
            <v>-2.7541042432941643E-2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3.5335689045936425E-2</v>
          </cell>
          <cell r="AX44">
            <v>-6.415079774999588E-2</v>
          </cell>
          <cell r="AY44">
            <v>0</v>
          </cell>
          <cell r="AZ44">
            <v>0</v>
          </cell>
          <cell r="BA44">
            <v>4.4669203980540306E-2</v>
          </cell>
          <cell r="BB44">
            <v>1.7854582144813058E-2</v>
          </cell>
          <cell r="BC44">
            <v>-3.648763790066134E-2</v>
          </cell>
        </row>
        <row r="45">
          <cell r="AR45">
            <v>-4.7370848708486957E-2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1.5017064846416295E-2</v>
          </cell>
          <cell r="AX45">
            <v>1.2575458850041743E-2</v>
          </cell>
          <cell r="AY45">
            <v>0</v>
          </cell>
          <cell r="AZ45">
            <v>0</v>
          </cell>
          <cell r="BA45">
            <v>1.5462877254443397E-2</v>
          </cell>
          <cell r="BB45">
            <v>1.234393969805736E-2</v>
          </cell>
          <cell r="BC45">
            <v>2.4098010392122449E-2</v>
          </cell>
        </row>
        <row r="46">
          <cell r="AR46">
            <v>4.7014961506802733E-2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-1.2020847343644836E-2</v>
          </cell>
          <cell r="AX46">
            <v>-1.5605199204039355E-2</v>
          </cell>
          <cell r="AY46">
            <v>0</v>
          </cell>
          <cell r="AZ46">
            <v>0</v>
          </cell>
          <cell r="BA46">
            <v>1.1627482025556413E-2</v>
          </cell>
          <cell r="BB46">
            <v>2.8026139845659159E-2</v>
          </cell>
          <cell r="BC46">
            <v>-7.8430265917919906E-2</v>
          </cell>
        </row>
        <row r="47">
          <cell r="AR47">
            <v>-9.6744358120606777E-2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-2.6886752318556972E-2</v>
          </cell>
          <cell r="AX47">
            <v>3.0195250557417008E-2</v>
          </cell>
          <cell r="AY47">
            <v>0</v>
          </cell>
          <cell r="AZ47">
            <v>0</v>
          </cell>
          <cell r="BA47">
            <v>7.1013592227665123E-2</v>
          </cell>
          <cell r="BB47">
            <v>6.7805373314468342E-2</v>
          </cell>
          <cell r="BC47">
            <v>0.10437569534463575</v>
          </cell>
        </row>
        <row r="48">
          <cell r="AR48">
            <v>0.1245136186770428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2.8853720381218917E-3</v>
          </cell>
          <cell r="AX48">
            <v>5.331906698410549E-3</v>
          </cell>
          <cell r="AY48">
            <v>0</v>
          </cell>
          <cell r="AZ48">
            <v>0</v>
          </cell>
          <cell r="BA48">
            <v>5.31087250667861E-2</v>
          </cell>
          <cell r="BB48">
            <v>4.2378861623456832E-2</v>
          </cell>
          <cell r="BC48">
            <v>4.3395964842558588E-2</v>
          </cell>
        </row>
        <row r="49">
          <cell r="AR49">
            <v>4.7259151338553851E-2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3.060156931124669E-2</v>
          </cell>
          <cell r="AX49">
            <v>8.6266321336521123E-3</v>
          </cell>
          <cell r="AY49">
            <v>0</v>
          </cell>
          <cell r="AZ49">
            <v>0</v>
          </cell>
          <cell r="BA49">
            <v>1.1569626253607357E-2</v>
          </cell>
          <cell r="BB49">
            <v>9.9210077944495989E-3</v>
          </cell>
          <cell r="BC49">
            <v>-1.0893365835683566E-2</v>
          </cell>
        </row>
        <row r="50">
          <cell r="AR50">
            <v>3.0475610816451004E-2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1.8695541832332463E-2</v>
          </cell>
          <cell r="AX50">
            <v>2.5926980500749375E-2</v>
          </cell>
          <cell r="AY50">
            <v>0</v>
          </cell>
          <cell r="AZ50">
            <v>0</v>
          </cell>
          <cell r="BA50">
            <v>-1.9535204348876234E-2</v>
          </cell>
          <cell r="BB50">
            <v>-1.2385534914004959E-2</v>
          </cell>
          <cell r="BC50">
            <v>-0.13704074523170273</v>
          </cell>
        </row>
        <row r="51">
          <cell r="AR51">
            <v>-0.11087204151373253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-1.0131207440624457E-2</v>
          </cell>
          <cell r="AX51">
            <v>-1.2019717051469869E-2</v>
          </cell>
          <cell r="AY51">
            <v>0</v>
          </cell>
          <cell r="AZ51">
            <v>0</v>
          </cell>
          <cell r="BA51">
            <v>3.925773170510416E-2</v>
          </cell>
          <cell r="BB51">
            <v>2.3877768391669996E-2</v>
          </cell>
          <cell r="BC51">
            <v>-0.10489612087752442</v>
          </cell>
        </row>
        <row r="52">
          <cell r="AR52">
            <v>-0.10581257413997625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1.2248322147651036E-2</v>
          </cell>
          <cell r="AX52">
            <v>3.9456405970252462E-2</v>
          </cell>
          <cell r="AY52">
            <v>0</v>
          </cell>
          <cell r="AZ52">
            <v>0</v>
          </cell>
          <cell r="BA52">
            <v>-1.2362434511473341E-2</v>
          </cell>
          <cell r="BB52">
            <v>-1.4596199320445757E-3</v>
          </cell>
          <cell r="BC52">
            <v>3.1706355647274309E-2</v>
          </cell>
        </row>
        <row r="53">
          <cell r="AR53">
            <v>-3.8471743167949102E-2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7.1274656058346597E-3</v>
          </cell>
          <cell r="AX53">
            <v>-2.81134825917011E-2</v>
          </cell>
          <cell r="AY53">
            <v>0</v>
          </cell>
          <cell r="AZ53">
            <v>0</v>
          </cell>
          <cell r="BA53">
            <v>-0.14218965652599402</v>
          </cell>
          <cell r="BB53">
            <v>-0.13320853284706402</v>
          </cell>
          <cell r="BC53">
            <v>-0.28913975691322957</v>
          </cell>
        </row>
        <row r="54">
          <cell r="AR54">
            <v>-7.8863134657836675E-2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6.5832784726782556E-4</v>
          </cell>
          <cell r="AX54">
            <v>-2.5186283681752242E-2</v>
          </cell>
          <cell r="AY54">
            <v>0</v>
          </cell>
          <cell r="AZ54">
            <v>0</v>
          </cell>
          <cell r="BA54">
            <v>6.4416810381415557E-2</v>
          </cell>
          <cell r="BB54">
            <v>1.7859052286145927E-2</v>
          </cell>
          <cell r="BC54">
            <v>6.3434853126689505E-2</v>
          </cell>
        </row>
        <row r="55">
          <cell r="AR55">
            <v>7.4291534359836042E-3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1.5296052631578849E-2</v>
          </cell>
          <cell r="AX55">
            <v>6.7860478314950123E-2</v>
          </cell>
          <cell r="AY55">
            <v>0</v>
          </cell>
          <cell r="AZ55">
            <v>0</v>
          </cell>
          <cell r="BA55">
            <v>7.8416508075279667E-2</v>
          </cell>
          <cell r="BB55">
            <v>9.0574279631048027E-2</v>
          </cell>
          <cell r="BC55">
            <v>0.10530180730592797</v>
          </cell>
        </row>
        <row r="56">
          <cell r="AR56">
            <v>-2.087421944692236E-2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7.2898104649277151E-4</v>
          </cell>
          <cell r="AX56">
            <v>-2.2850234065015407E-2</v>
          </cell>
          <cell r="AY56">
            <v>0</v>
          </cell>
          <cell r="AZ56">
            <v>0</v>
          </cell>
          <cell r="BA56">
            <v>6.6920362680819245E-2</v>
          </cell>
          <cell r="BB56">
            <v>5.9626123769915607E-2</v>
          </cell>
          <cell r="BC56">
            <v>8.3168359442244766E-2</v>
          </cell>
        </row>
        <row r="57">
          <cell r="AR57">
            <v>-7.9567541302235645E-3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9.2270335896398326E-3</v>
          </cell>
          <cell r="AX57">
            <v>8.6237746721109509E-3</v>
          </cell>
          <cell r="AY57">
            <v>0</v>
          </cell>
          <cell r="AZ57">
            <v>0</v>
          </cell>
          <cell r="BA57">
            <v>5.7444243296688402E-2</v>
          </cell>
          <cell r="BB57">
            <v>4.9004712350699808E-2</v>
          </cell>
          <cell r="BC57">
            <v>-1.4492321751395587E-2</v>
          </cell>
        </row>
        <row r="58">
          <cell r="AR58">
            <v>9.0797771383089421E-2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8.5812815783141705E-3</v>
          </cell>
          <cell r="AX58">
            <v>-2.0566445024117197E-2</v>
          </cell>
          <cell r="AY58">
            <v>0</v>
          </cell>
          <cell r="AZ58">
            <v>0</v>
          </cell>
          <cell r="BA58">
            <v>4.4619530181610356E-2</v>
          </cell>
          <cell r="BB58">
            <v>2.203548154898316E-2</v>
          </cell>
          <cell r="BC58">
            <v>-1.6134153101849513E-2</v>
          </cell>
        </row>
        <row r="59">
          <cell r="AR59">
            <v>5.5399640772339609E-2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5.8047073791347437E-3</v>
          </cell>
          <cell r="AX59">
            <v>-3.0090707758347879E-3</v>
          </cell>
          <cell r="AY59">
            <v>0</v>
          </cell>
          <cell r="AZ59">
            <v>0</v>
          </cell>
          <cell r="BA59">
            <v>-2.8937629815234955E-2</v>
          </cell>
          <cell r="BB59">
            <v>-2.646285144125915E-2</v>
          </cell>
          <cell r="BC59">
            <v>9.7270634154336122E-3</v>
          </cell>
        </row>
        <row r="60">
          <cell r="AR60">
            <v>8.0465883103759905E-2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5.6130919440271487E-3</v>
          </cell>
          <cell r="AX60">
            <v>-8.4511422286648319E-4</v>
          </cell>
          <cell r="AY60">
            <v>0</v>
          </cell>
          <cell r="AZ60">
            <v>0</v>
          </cell>
          <cell r="BA60">
            <v>4.161200103596574E-2</v>
          </cell>
          <cell r="BB60">
            <v>4.1783301533031114E-2</v>
          </cell>
          <cell r="BC60">
            <v>0.13179033874015555</v>
          </cell>
        </row>
        <row r="61">
          <cell r="AR61">
            <v>4.6908840322898326E-2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1.6194968553459033E-2</v>
          </cell>
          <cell r="AX61">
            <v>-2.2948692198911713E-2</v>
          </cell>
          <cell r="AY61">
            <v>0</v>
          </cell>
          <cell r="AZ61">
            <v>0</v>
          </cell>
          <cell r="BA61">
            <v>3.8519016224203062E-2</v>
          </cell>
          <cell r="BB61">
            <v>3.9560817729571651E-2</v>
          </cell>
          <cell r="BC61">
            <v>0.12372090521588297</v>
          </cell>
        </row>
        <row r="62">
          <cell r="AR62">
            <v>-8.716911937561711E-2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1.361596781680352E-2</v>
          </cell>
          <cell r="AX62">
            <v>2.9570877323671363E-2</v>
          </cell>
          <cell r="AY62">
            <v>0</v>
          </cell>
          <cell r="AZ62">
            <v>0</v>
          </cell>
          <cell r="BA62">
            <v>-2.3393103746642718E-2</v>
          </cell>
          <cell r="BB62">
            <v>-3.6406675242893427E-2</v>
          </cell>
          <cell r="BC62">
            <v>-5.8174783614535208E-3</v>
          </cell>
        </row>
        <row r="63">
          <cell r="AR63">
            <v>0.15766160185423628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1.1906579148221574E-2</v>
          </cell>
          <cell r="AX63">
            <v>-6.4393650660612978E-2</v>
          </cell>
          <cell r="AY63">
            <v>0</v>
          </cell>
          <cell r="AZ63">
            <v>0</v>
          </cell>
          <cell r="BA63">
            <v>5.3371595356203283E-2</v>
          </cell>
          <cell r="BB63">
            <v>4.6781981802460404E-2</v>
          </cell>
          <cell r="BC63">
            <v>0.11349179443253088</v>
          </cell>
        </row>
        <row r="64">
          <cell r="AR64">
            <v>5.2856380138814885E-2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7.0146326746114429E-3</v>
          </cell>
          <cell r="AX64">
            <v>-6.6511725927305143E-3</v>
          </cell>
          <cell r="AY64">
            <v>0</v>
          </cell>
          <cell r="AZ64">
            <v>0</v>
          </cell>
          <cell r="BA64">
            <v>-3.0904427934152379E-2</v>
          </cell>
          <cell r="BB64">
            <v>-2.8616335291976602E-3</v>
          </cell>
          <cell r="BC64">
            <v>-2.7165502568102795E-2</v>
          </cell>
        </row>
        <row r="65">
          <cell r="AR65">
            <v>8.9925625422582645E-2</v>
          </cell>
          <cell r="AS65">
            <v>0.10546607798022523</v>
          </cell>
          <cell r="AT65">
            <v>0</v>
          </cell>
          <cell r="AU65">
            <v>0</v>
          </cell>
          <cell r="AV65">
            <v>0</v>
          </cell>
          <cell r="AW65">
            <v>1.5878960377499807E-2</v>
          </cell>
          <cell r="AX65">
            <v>-2.8672897143092846E-2</v>
          </cell>
          <cell r="AY65">
            <v>0</v>
          </cell>
          <cell r="AZ65">
            <v>0</v>
          </cell>
          <cell r="BA65">
            <v>-6.6595753494372856E-3</v>
          </cell>
          <cell r="BB65">
            <v>-1.6354403044144261E-3</v>
          </cell>
          <cell r="BC65">
            <v>9.098148148148244E-3</v>
          </cell>
        </row>
        <row r="66">
          <cell r="AR66">
            <v>9.39050868486353E-2</v>
          </cell>
          <cell r="AS66">
            <v>0.11829892557799404</v>
          </cell>
          <cell r="AT66">
            <v>0</v>
          </cell>
          <cell r="AU66">
            <v>0</v>
          </cell>
          <cell r="AV66">
            <v>0</v>
          </cell>
          <cell r="AW66">
            <v>9.9535500995353576E-3</v>
          </cell>
          <cell r="AX66">
            <v>9.0719390695115365E-4</v>
          </cell>
          <cell r="AY66">
            <v>0</v>
          </cell>
          <cell r="AZ66">
            <v>0</v>
          </cell>
          <cell r="BA66">
            <v>-2.7509677547469358E-2</v>
          </cell>
          <cell r="BB66">
            <v>-9.5617495251254514E-3</v>
          </cell>
          <cell r="BC66">
            <v>-3.3842099564517669E-2</v>
          </cell>
        </row>
        <row r="67">
          <cell r="AR67">
            <v>-5.3165095342737612E-3</v>
          </cell>
          <cell r="AS67">
            <v>2.1780684104627746E-2</v>
          </cell>
          <cell r="AT67">
            <v>0</v>
          </cell>
          <cell r="AU67">
            <v>0</v>
          </cell>
          <cell r="AV67">
            <v>0</v>
          </cell>
          <cell r="AW67">
            <v>1.1169513797634645E-2</v>
          </cell>
          <cell r="AX67">
            <v>0.2103572753620544</v>
          </cell>
          <cell r="AY67">
            <v>0</v>
          </cell>
          <cell r="AZ67">
            <v>0</v>
          </cell>
          <cell r="BA67">
            <v>6.5515127259287542E-2</v>
          </cell>
          <cell r="BB67">
            <v>5.211756501571041E-2</v>
          </cell>
          <cell r="BC67">
            <v>2.1292680332477332E-2</v>
          </cell>
        </row>
        <row r="68">
          <cell r="AR68">
            <v>-9.4925883694412794E-2</v>
          </cell>
          <cell r="AS68">
            <v>-9.4520750258455188E-2</v>
          </cell>
          <cell r="AT68">
            <v>0</v>
          </cell>
          <cell r="AU68">
            <v>0</v>
          </cell>
          <cell r="AV68">
            <v>0</v>
          </cell>
          <cell r="AW68">
            <v>9.0246191610714455E-3</v>
          </cell>
          <cell r="AX68">
            <v>-5.7002884926369068E-2</v>
          </cell>
          <cell r="AY68">
            <v>0</v>
          </cell>
          <cell r="AZ68">
            <v>0</v>
          </cell>
          <cell r="BA68">
            <v>2.2195925025841445E-2</v>
          </cell>
          <cell r="BB68">
            <v>2.8262721710169636E-2</v>
          </cell>
          <cell r="BC68">
            <v>8.966452289643323E-2</v>
          </cell>
        </row>
        <row r="69">
          <cell r="AR69">
            <v>9.3503937007874072E-2</v>
          </cell>
          <cell r="AS69">
            <v>0.14010764964932321</v>
          </cell>
          <cell r="AT69">
            <v>0</v>
          </cell>
          <cell r="AU69">
            <v>0</v>
          </cell>
          <cell r="AV69">
            <v>0</v>
          </cell>
          <cell r="AW69">
            <v>6.6542644533487127E-3</v>
          </cell>
          <cell r="AX69">
            <v>-7.0775353512225747E-3</v>
          </cell>
          <cell r="AY69">
            <v>0</v>
          </cell>
          <cell r="AZ69">
            <v>0</v>
          </cell>
          <cell r="BA69">
            <v>7.270405951309078E-2</v>
          </cell>
          <cell r="BB69">
            <v>8.1067950195466976E-2</v>
          </cell>
          <cell r="BC69">
            <v>0.12718021891369236</v>
          </cell>
        </row>
        <row r="70">
          <cell r="AR70">
            <v>0.14649864986498651</v>
          </cell>
          <cell r="AS70">
            <v>0.23180734382451118</v>
          </cell>
          <cell r="AT70">
            <v>0</v>
          </cell>
          <cell r="AU70">
            <v>0</v>
          </cell>
          <cell r="AV70">
            <v>0</v>
          </cell>
          <cell r="AW70">
            <v>1.2438695003198497E-2</v>
          </cell>
          <cell r="AX70">
            <v>5.955905990764121E-3</v>
          </cell>
          <cell r="AY70">
            <v>0</v>
          </cell>
          <cell r="AZ70">
            <v>0</v>
          </cell>
          <cell r="BA70">
            <v>-5.1179905107744506E-2</v>
          </cell>
          <cell r="BB70">
            <v>-5.7152787883026912E-2</v>
          </cell>
          <cell r="BC70">
            <v>5.959961054319507E-3</v>
          </cell>
        </row>
        <row r="71">
          <cell r="AR71">
            <v>-2.6818238914709247E-2</v>
          </cell>
          <cell r="AS71">
            <v>3.3796600983314606E-2</v>
          </cell>
          <cell r="AT71">
            <v>0</v>
          </cell>
          <cell r="AU71">
            <v>0</v>
          </cell>
          <cell r="AV71">
            <v>0</v>
          </cell>
          <cell r="AW71">
            <v>1.509407469811852E-2</v>
          </cell>
          <cell r="AX71">
            <v>-2.2595711171670807E-2</v>
          </cell>
          <cell r="AY71">
            <v>0</v>
          </cell>
          <cell r="AZ71">
            <v>0</v>
          </cell>
          <cell r="BA71">
            <v>-2.0138697174918341E-2</v>
          </cell>
          <cell r="BB71">
            <v>2.8215411464092011E-3</v>
          </cell>
          <cell r="BC71">
            <v>1.3207033113918465E-2</v>
          </cell>
        </row>
        <row r="72">
          <cell r="AR72">
            <v>0.10532429816069699</v>
          </cell>
          <cell r="AS72">
            <v>0.1709481725584181</v>
          </cell>
          <cell r="AT72">
            <v>0</v>
          </cell>
          <cell r="AU72">
            <v>0</v>
          </cell>
          <cell r="AV72">
            <v>0</v>
          </cell>
          <cell r="AW72">
            <v>2.0333356387025381E-2</v>
          </cell>
          <cell r="AX72">
            <v>3.4476345622914684E-2</v>
          </cell>
          <cell r="AY72">
            <v>0</v>
          </cell>
          <cell r="AZ72">
            <v>0</v>
          </cell>
          <cell r="BA72">
            <v>9.9370345323152698E-2</v>
          </cell>
          <cell r="BB72">
            <v>6.9243189973859254E-2</v>
          </cell>
          <cell r="BC72">
            <v>4.8802808427064193E-3</v>
          </cell>
        </row>
        <row r="73">
          <cell r="AR73">
            <v>-0.10390027442050564</v>
          </cell>
          <cell r="AS73">
            <v>-0.17618727813489399</v>
          </cell>
          <cell r="AT73">
            <v>0</v>
          </cell>
          <cell r="AU73">
            <v>0</v>
          </cell>
          <cell r="AV73">
            <v>0</v>
          </cell>
          <cell r="AW73">
            <v>1.0641903341693126E-2</v>
          </cell>
          <cell r="AX73">
            <v>-5.1881395366290994E-2</v>
          </cell>
          <cell r="AY73">
            <v>0</v>
          </cell>
          <cell r="AZ73">
            <v>0</v>
          </cell>
          <cell r="BA73">
            <v>-3.2508341788582862E-2</v>
          </cell>
          <cell r="BB73">
            <v>-4.2168342557048044E-2</v>
          </cell>
          <cell r="BC73">
            <v>-9.4792741594495689E-2</v>
          </cell>
        </row>
        <row r="74">
          <cell r="AR74">
            <v>-0.13116142694249877</v>
          </cell>
          <cell r="AS74">
            <v>-0.22755611456610692</v>
          </cell>
          <cell r="AT74">
            <v>0</v>
          </cell>
          <cell r="AU74">
            <v>0</v>
          </cell>
          <cell r="AV74">
            <v>0</v>
          </cell>
          <cell r="AW74">
            <v>1.1468812877263534E-2</v>
          </cell>
          <cell r="AX74">
            <v>-6.5797660994185714E-3</v>
          </cell>
          <cell r="AY74">
            <v>0</v>
          </cell>
          <cell r="AZ74">
            <v>0</v>
          </cell>
          <cell r="BA74">
            <v>-2.6045734183946401E-2</v>
          </cell>
          <cell r="BB74">
            <v>-2.5193990990858839E-2</v>
          </cell>
          <cell r="BC74">
            <v>-4.1341926295640596E-2</v>
          </cell>
        </row>
        <row r="75">
          <cell r="AR75">
            <v>1.1661479620533211E-2</v>
          </cell>
          <cell r="AS75">
            <v>-4.6034777364559187E-2</v>
          </cell>
          <cell r="AT75">
            <v>0</v>
          </cell>
          <cell r="AU75">
            <v>0</v>
          </cell>
          <cell r="AV75">
            <v>0</v>
          </cell>
          <cell r="AW75">
            <v>-6.2993170214176164E-3</v>
          </cell>
          <cell r="AX75">
            <v>1.0142605744596578E-2</v>
          </cell>
          <cell r="AY75">
            <v>0</v>
          </cell>
          <cell r="AZ75">
            <v>0</v>
          </cell>
          <cell r="BA75">
            <v>2.8728842893585016E-2</v>
          </cell>
          <cell r="BB75">
            <v>3.3810431739232705E-2</v>
          </cell>
          <cell r="BC75">
            <v>3.5224908896691831E-2</v>
          </cell>
        </row>
        <row r="76">
          <cell r="AR76">
            <v>0.10841363973313567</v>
          </cell>
          <cell r="AS76">
            <v>0.15488357391212726</v>
          </cell>
          <cell r="AT76">
            <v>0</v>
          </cell>
          <cell r="AU76">
            <v>0</v>
          </cell>
          <cell r="AV76">
            <v>0</v>
          </cell>
          <cell r="AW76">
            <v>4.6710262912053047E-4</v>
          </cell>
          <cell r="AX76">
            <v>5.8082828945563936E-2</v>
          </cell>
          <cell r="AY76">
            <v>0</v>
          </cell>
          <cell r="AZ76">
            <v>0</v>
          </cell>
          <cell r="BA76">
            <v>-1.5449750056171552E-2</v>
          </cell>
          <cell r="BB76">
            <v>-2.8028300441192089E-2</v>
          </cell>
          <cell r="BC76">
            <v>-5.14295306320941E-2</v>
          </cell>
        </row>
        <row r="77">
          <cell r="AR77">
            <v>-0.11262330713927438</v>
          </cell>
          <cell r="AS77">
            <v>-0.13151172338290296</v>
          </cell>
          <cell r="AT77">
            <v>0</v>
          </cell>
          <cell r="AU77">
            <v>0</v>
          </cell>
          <cell r="AV77">
            <v>0</v>
          </cell>
          <cell r="AW77">
            <v>-1.0004668845461251E-2</v>
          </cell>
          <cell r="AX77">
            <v>-2.4838747533469929E-2</v>
          </cell>
          <cell r="AY77">
            <v>0</v>
          </cell>
          <cell r="AZ77">
            <v>0</v>
          </cell>
          <cell r="BA77">
            <v>5.3904112089378398E-2</v>
          </cell>
          <cell r="BB77">
            <v>3.2654665309387099E-2</v>
          </cell>
          <cell r="BC77">
            <v>4.9167586173395339E-3</v>
          </cell>
        </row>
        <row r="78">
          <cell r="AR78">
            <v>7.604476768285795E-2</v>
          </cell>
          <cell r="AS78">
            <v>0.10573034298019834</v>
          </cell>
          <cell r="AT78">
            <v>0</v>
          </cell>
          <cell r="AU78">
            <v>0</v>
          </cell>
          <cell r="AV78">
            <v>0</v>
          </cell>
          <cell r="AW78">
            <v>4.9181432325000607E-3</v>
          </cell>
          <cell r="AX78">
            <v>9.2724781828972258E-3</v>
          </cell>
          <cell r="AY78">
            <v>0</v>
          </cell>
          <cell r="AZ78">
            <v>0</v>
          </cell>
          <cell r="BA78">
            <v>-5.6759461273766076E-2</v>
          </cell>
          <cell r="BB78">
            <v>-5.3055092568779605E-2</v>
          </cell>
          <cell r="BC78">
            <v>-8.731591941025163E-2</v>
          </cell>
        </row>
        <row r="79">
          <cell r="AR79">
            <v>-0.10208369812642271</v>
          </cell>
          <cell r="AS79">
            <v>-0.11894356830704911</v>
          </cell>
          <cell r="AT79">
            <v>0</v>
          </cell>
          <cell r="AU79">
            <v>0</v>
          </cell>
          <cell r="AV79">
            <v>0</v>
          </cell>
          <cell r="AW79">
            <v>4.8940734781441897E-3</v>
          </cell>
          <cell r="AX79">
            <v>-9.5193587962054682E-3</v>
          </cell>
          <cell r="AY79">
            <v>0</v>
          </cell>
          <cell r="AZ79">
            <v>0</v>
          </cell>
          <cell r="BA79">
            <v>-1.1061247110666583E-2</v>
          </cell>
          <cell r="BB79">
            <v>-1.6629708228176332E-2</v>
          </cell>
          <cell r="BC79">
            <v>-7.2502998180284273E-2</v>
          </cell>
        </row>
        <row r="80">
          <cell r="AR80">
            <v>-6.3338533541341668E-2</v>
          </cell>
          <cell r="AS80">
            <v>-6.5667457407806773E-2</v>
          </cell>
          <cell r="AT80">
            <v>0</v>
          </cell>
          <cell r="AU80">
            <v>0</v>
          </cell>
          <cell r="AV80">
            <v>0</v>
          </cell>
          <cell r="AW80">
            <v>6.6048435519381332E-3</v>
          </cell>
          <cell r="AX80">
            <v>-9.0373509453739453E-3</v>
          </cell>
          <cell r="AY80">
            <v>0</v>
          </cell>
          <cell r="AZ80">
            <v>0</v>
          </cell>
          <cell r="BA80">
            <v>-7.9438596587147581E-2</v>
          </cell>
          <cell r="BB80">
            <v>-6.058401580943118E-2</v>
          </cell>
          <cell r="BC80">
            <v>-8.743384489879158E-2</v>
          </cell>
        </row>
        <row r="81">
          <cell r="AR81">
            <v>6.279147235176552E-2</v>
          </cell>
          <cell r="AS81">
            <v>8.0496249278707355E-2</v>
          </cell>
          <cell r="AT81">
            <v>0</v>
          </cell>
          <cell r="AU81">
            <v>0</v>
          </cell>
          <cell r="AV81">
            <v>0</v>
          </cell>
          <cell r="AW81">
            <v>1.5111346765641631E-2</v>
          </cell>
          <cell r="AX81">
            <v>1.6212745438522136E-2</v>
          </cell>
          <cell r="AY81">
            <v>0</v>
          </cell>
          <cell r="AZ81">
            <v>0</v>
          </cell>
          <cell r="BA81">
            <v>-4.2712886992746224E-4</v>
          </cell>
          <cell r="BB81">
            <v>1.6318262254412907E-2</v>
          </cell>
          <cell r="BC81">
            <v>2.414326388857857E-2</v>
          </cell>
        </row>
        <row r="82">
          <cell r="AR82">
            <v>-1.7160319699106807E-2</v>
          </cell>
          <cell r="AS82">
            <v>-3.0440587449933276E-2</v>
          </cell>
          <cell r="AT82">
            <v>0</v>
          </cell>
          <cell r="AU82">
            <v>0</v>
          </cell>
          <cell r="AV82">
            <v>0</v>
          </cell>
          <cell r="AW82">
            <v>2.4614781927396301E-2</v>
          </cell>
          <cell r="AX82">
            <v>1.5586245380371899E-2</v>
          </cell>
          <cell r="AY82">
            <v>0</v>
          </cell>
          <cell r="AZ82">
            <v>0</v>
          </cell>
          <cell r="BA82">
            <v>3.7118406103769264E-2</v>
          </cell>
          <cell r="BB82">
            <v>1.9422294971584986E-2</v>
          </cell>
          <cell r="BC82">
            <v>0.13770002422221594</v>
          </cell>
        </row>
        <row r="83">
          <cell r="AR83">
            <v>8.359244199952176E-2</v>
          </cell>
          <cell r="AS83">
            <v>6.4114568989259269E-2</v>
          </cell>
          <cell r="AT83">
            <v>-1.6789224228061617E-2</v>
          </cell>
          <cell r="AU83">
            <v>0</v>
          </cell>
          <cell r="AV83">
            <v>0</v>
          </cell>
          <cell r="AW83">
            <v>2.3768559230229913E-2</v>
          </cell>
          <cell r="AX83">
            <v>-3.0626652673939159E-2</v>
          </cell>
          <cell r="AY83">
            <v>0</v>
          </cell>
          <cell r="AZ83">
            <v>0</v>
          </cell>
          <cell r="BA83">
            <v>-9.2520466024275216E-2</v>
          </cell>
          <cell r="BB83">
            <v>-8.4400110365613346E-2</v>
          </cell>
          <cell r="BC83">
            <v>-7.8301132233259629E-2</v>
          </cell>
        </row>
        <row r="84">
          <cell r="AR84">
            <v>-8.0932936026201219E-4</v>
          </cell>
          <cell r="AS84">
            <v>-1.6294839277395279E-2</v>
          </cell>
          <cell r="AT84">
            <v>-9.7032317521644762E-3</v>
          </cell>
          <cell r="AU84">
            <v>0</v>
          </cell>
          <cell r="AV84">
            <v>0</v>
          </cell>
          <cell r="AW84">
            <v>3.4171542387650966E-2</v>
          </cell>
          <cell r="AX84">
            <v>-1.7473613598594229E-3</v>
          </cell>
          <cell r="AY84">
            <v>0</v>
          </cell>
          <cell r="AZ84">
            <v>0</v>
          </cell>
          <cell r="BA84">
            <v>-6.4893410778794069E-2</v>
          </cell>
          <cell r="BB84">
            <v>-6.5493036689262318E-2</v>
          </cell>
          <cell r="BC84">
            <v>-9.8219488238134089E-2</v>
          </cell>
        </row>
        <row r="85">
          <cell r="AR85">
            <v>-0.16196016346968078</v>
          </cell>
          <cell r="AS85">
            <v>-0.22164574146767557</v>
          </cell>
          <cell r="AT85">
            <v>-0.25340479982819397</v>
          </cell>
          <cell r="AU85">
            <v>0</v>
          </cell>
          <cell r="AV85">
            <v>0</v>
          </cell>
          <cell r="AW85">
            <v>-7.8242551910924218E-3</v>
          </cell>
          <cell r="AX85">
            <v>-3.7084480341427972E-2</v>
          </cell>
          <cell r="AY85">
            <v>0</v>
          </cell>
          <cell r="AZ85">
            <v>0</v>
          </cell>
          <cell r="BA85">
            <v>7.7650293499520906E-2</v>
          </cell>
          <cell r="BB85">
            <v>7.4165333931696997E-2</v>
          </cell>
          <cell r="BC85">
            <v>4.9411775565493921E-2</v>
          </cell>
        </row>
        <row r="86">
          <cell r="AR86">
            <v>-7.9079167032758413E-4</v>
          </cell>
          <cell r="AS86">
            <v>1.8388318009735061E-2</v>
          </cell>
          <cell r="AT86">
            <v>6.1964403427816617E-3</v>
          </cell>
          <cell r="AU86">
            <v>0</v>
          </cell>
          <cell r="AV86">
            <v>0</v>
          </cell>
          <cell r="AW86">
            <v>1.2920837124658746E-2</v>
          </cell>
          <cell r="AX86">
            <v>3.520267467555227E-2</v>
          </cell>
          <cell r="AY86">
            <v>0</v>
          </cell>
          <cell r="AZ86">
            <v>0</v>
          </cell>
          <cell r="BA86">
            <v>6.5269308989512886E-3</v>
          </cell>
          <cell r="BB86">
            <v>-1.2420305911001406E-2</v>
          </cell>
          <cell r="BC86">
            <v>1.1936228697086326E-2</v>
          </cell>
        </row>
        <row r="87">
          <cell r="AR87">
            <v>9.5409778403094947E-3</v>
          </cell>
          <cell r="AS87">
            <v>3.5183218268720173E-2</v>
          </cell>
          <cell r="AT87">
            <v>8.2297026872498513E-2</v>
          </cell>
          <cell r="AU87">
            <v>0</v>
          </cell>
          <cell r="AV87">
            <v>0</v>
          </cell>
          <cell r="AW87">
            <v>2.4014852078093396E-2</v>
          </cell>
          <cell r="AX87">
            <v>9.3913208191087616E-3</v>
          </cell>
          <cell r="AY87">
            <v>0</v>
          </cell>
          <cell r="AZ87">
            <v>0</v>
          </cell>
          <cell r="BA87">
            <v>-2.3486598851993334E-2</v>
          </cell>
          <cell r="BB87">
            <v>-3.1189345735460505E-2</v>
          </cell>
          <cell r="BC87">
            <v>-2.0526839614236181E-2</v>
          </cell>
        </row>
        <row r="88">
          <cell r="AR88">
            <v>-4.1200296154348615E-2</v>
          </cell>
          <cell r="AS88">
            <v>-7.7529819161215929E-2</v>
          </cell>
          <cell r="AT88">
            <v>-0.11235843761349762</v>
          </cell>
          <cell r="AU88">
            <v>0</v>
          </cell>
          <cell r="AV88">
            <v>0</v>
          </cell>
          <cell r="AW88">
            <v>2.6083396689864813E-2</v>
          </cell>
          <cell r="AX88">
            <v>1.3911595824315004E-2</v>
          </cell>
          <cell r="AY88">
            <v>0</v>
          </cell>
          <cell r="AZ88">
            <v>0</v>
          </cell>
          <cell r="BA88">
            <v>-9.1404784535999983E-3</v>
          </cell>
          <cell r="BB88">
            <v>-1.3168482425087946E-2</v>
          </cell>
          <cell r="BC88">
            <v>-6.3190543382764086E-2</v>
          </cell>
        </row>
        <row r="89">
          <cell r="AR89">
            <v>-3.4158528276175271E-2</v>
          </cell>
          <cell r="AS89">
            <v>-3.6079249217935372E-2</v>
          </cell>
          <cell r="AT89">
            <v>-9.3066507960124945E-2</v>
          </cell>
          <cell r="AU89">
            <v>0</v>
          </cell>
          <cell r="AV89">
            <v>0</v>
          </cell>
          <cell r="AW89">
            <v>1.2767170133941352E-2</v>
          </cell>
          <cell r="AX89">
            <v>-4.1493435711128512E-3</v>
          </cell>
          <cell r="AY89">
            <v>0</v>
          </cell>
          <cell r="AZ89">
            <v>0</v>
          </cell>
          <cell r="BA89">
            <v>-6.5927671497822748E-2</v>
          </cell>
          <cell r="BB89">
            <v>-4.7805024322910228E-2</v>
          </cell>
          <cell r="BC89">
            <v>-9.8638247483718855E-3</v>
          </cell>
        </row>
        <row r="90">
          <cell r="AR90">
            <v>-1.4203075765414241E-2</v>
          </cell>
          <cell r="AS90">
            <v>-1.9760565411798492E-2</v>
          </cell>
          <cell r="AT90">
            <v>-2.0506931342800794E-4</v>
          </cell>
          <cell r="AU90">
            <v>0</v>
          </cell>
          <cell r="AV90">
            <v>0</v>
          </cell>
          <cell r="AW90">
            <v>1.339411334346341E-2</v>
          </cell>
          <cell r="AX90">
            <v>2.3028662744369655E-2</v>
          </cell>
          <cell r="AY90">
            <v>0</v>
          </cell>
          <cell r="AZ90">
            <v>0</v>
          </cell>
          <cell r="BA90">
            <v>-7.7106105652561596E-2</v>
          </cell>
          <cell r="BB90">
            <v>-8.7983741245264979E-2</v>
          </cell>
          <cell r="BC90">
            <v>-0.15477953047825188</v>
          </cell>
        </row>
        <row r="91">
          <cell r="AR91">
            <v>-0.13162539955154806</v>
          </cell>
          <cell r="AS91">
            <v>-0.14729252501471457</v>
          </cell>
          <cell r="AT91">
            <v>-0.10917394812049597</v>
          </cell>
          <cell r="AU91">
            <v>0</v>
          </cell>
          <cell r="AV91">
            <v>0</v>
          </cell>
          <cell r="AW91">
            <v>2.7211639917810171E-3</v>
          </cell>
          <cell r="AX91">
            <v>8.2118627599946592E-2</v>
          </cell>
          <cell r="AY91">
            <v>0</v>
          </cell>
          <cell r="AZ91">
            <v>0</v>
          </cell>
          <cell r="BA91">
            <v>1.4128609805238446E-2</v>
          </cell>
          <cell r="BB91">
            <v>1.9255720535282572E-2</v>
          </cell>
          <cell r="BC91">
            <v>6.2058895108298762E-2</v>
          </cell>
        </row>
        <row r="92">
          <cell r="AR92">
            <v>9.2187671684430317E-2</v>
          </cell>
          <cell r="AS92">
            <v>9.2666091458153632E-2</v>
          </cell>
          <cell r="AT92">
            <v>0.10895359724929787</v>
          </cell>
          <cell r="AU92">
            <v>0</v>
          </cell>
          <cell r="AV92">
            <v>0</v>
          </cell>
          <cell r="AW92">
            <v>2.3870181657067002E-2</v>
          </cell>
          <cell r="AX92">
            <v>-3.4008993070541282E-2</v>
          </cell>
          <cell r="AY92">
            <v>0</v>
          </cell>
          <cell r="AZ92">
            <v>0</v>
          </cell>
          <cell r="BA92">
            <v>7.7644012397288353E-2</v>
          </cell>
          <cell r="BB92">
            <v>5.9310560033893234E-2</v>
          </cell>
          <cell r="BC92">
            <v>0.10440336367318248</v>
          </cell>
        </row>
        <row r="93">
          <cell r="AR93">
            <v>7.1830985915493084E-2</v>
          </cell>
          <cell r="AS93">
            <v>0.11410296904611505</v>
          </cell>
          <cell r="AT93">
            <v>0.15562322652086635</v>
          </cell>
          <cell r="AU93">
            <v>0</v>
          </cell>
          <cell r="AV93">
            <v>0</v>
          </cell>
          <cell r="AW93">
            <v>4.3598204143452168E-2</v>
          </cell>
          <cell r="AX93">
            <v>-1.6377458618600849E-2</v>
          </cell>
          <cell r="AY93">
            <v>0</v>
          </cell>
          <cell r="AZ93">
            <v>0</v>
          </cell>
          <cell r="BA93">
            <v>6.7102312961477839E-3</v>
          </cell>
          <cell r="BB93">
            <v>6.4083609577110234E-3</v>
          </cell>
          <cell r="BC93">
            <v>7.9375227691097505E-2</v>
          </cell>
        </row>
        <row r="94">
          <cell r="AR94">
            <v>-9.4800075089169766E-3</v>
          </cell>
          <cell r="AS94">
            <v>-9.284853639520918E-3</v>
          </cell>
          <cell r="AT94">
            <v>-4.282052510540435E-2</v>
          </cell>
          <cell r="AU94">
            <v>0</v>
          </cell>
          <cell r="AV94">
            <v>0</v>
          </cell>
          <cell r="AW94">
            <v>-2.0732908308713771E-3</v>
          </cell>
          <cell r="AX94">
            <v>6.3871051424582159E-3</v>
          </cell>
          <cell r="AY94">
            <v>0</v>
          </cell>
          <cell r="AZ94">
            <v>0</v>
          </cell>
          <cell r="BA94">
            <v>-1.3843935185276712E-2</v>
          </cell>
          <cell r="BB94">
            <v>-3.0187366044669095E-2</v>
          </cell>
          <cell r="BC94">
            <v>3.3887886773643405E-2</v>
          </cell>
        </row>
        <row r="95">
          <cell r="AR95">
            <v>2.4969203070217105E-2</v>
          </cell>
          <cell r="AS95">
            <v>2.8902561167549079E-2</v>
          </cell>
          <cell r="AT95">
            <v>6.7661081426050984E-2</v>
          </cell>
          <cell r="AU95">
            <v>0</v>
          </cell>
          <cell r="AV95">
            <v>0</v>
          </cell>
          <cell r="AW95">
            <v>2.4048200280475829E-2</v>
          </cell>
          <cell r="AX95">
            <v>3.2937998043790495E-2</v>
          </cell>
          <cell r="AY95">
            <v>0</v>
          </cell>
          <cell r="AZ95">
            <v>0</v>
          </cell>
          <cell r="BA95">
            <v>-1.9179373726547766E-2</v>
          </cell>
          <cell r="BB95">
            <v>-8.4982723689261963E-3</v>
          </cell>
          <cell r="BC95">
            <v>1.6428565251606297E-2</v>
          </cell>
        </row>
        <row r="96">
          <cell r="AR96">
            <v>8.9076873295428127E-2</v>
          </cell>
          <cell r="AS96">
            <v>9.8734529272701987E-2</v>
          </cell>
          <cell r="AT96">
            <v>0.10826300984528836</v>
          </cell>
          <cell r="AU96">
            <v>0</v>
          </cell>
          <cell r="AV96">
            <v>0</v>
          </cell>
          <cell r="AW96">
            <v>1.3187259078920599E-2</v>
          </cell>
          <cell r="AX96">
            <v>4.479703565122839E-2</v>
          </cell>
          <cell r="AY96">
            <v>0</v>
          </cell>
          <cell r="AZ96">
            <v>0</v>
          </cell>
          <cell r="BA96">
            <v>3.7244167670045236E-2</v>
          </cell>
          <cell r="BB96">
            <v>4.4416662545386787E-2</v>
          </cell>
          <cell r="BC96">
            <v>6.0151399455914856E-2</v>
          </cell>
        </row>
        <row r="97">
          <cell r="AR97">
            <v>-3.3149405772495699E-2</v>
          </cell>
          <cell r="AS97">
            <v>-5.0626502974306931E-3</v>
          </cell>
          <cell r="AT97">
            <v>4.7706674281121408E-2</v>
          </cell>
          <cell r="AU97">
            <v>0</v>
          </cell>
          <cell r="AV97">
            <v>0</v>
          </cell>
          <cell r="AW97">
            <v>2.5680816980376386E-2</v>
          </cell>
          <cell r="AX97">
            <v>2.1777871729654619E-2</v>
          </cell>
          <cell r="AY97">
            <v>0</v>
          </cell>
          <cell r="AZ97">
            <v>0</v>
          </cell>
          <cell r="BA97">
            <v>-6.2722900220417821E-2</v>
          </cell>
          <cell r="BB97">
            <v>-3.3593586538779197E-2</v>
          </cell>
          <cell r="BC97">
            <v>6.4904188577263877E-3</v>
          </cell>
        </row>
        <row r="98">
          <cell r="AR98">
            <v>-4.0080776153474718E-2</v>
          </cell>
          <cell r="AS98">
            <v>-1.0049612008650288E-2</v>
          </cell>
          <cell r="AT98">
            <v>9.7347276618080514E-2</v>
          </cell>
          <cell r="AU98">
            <v>0</v>
          </cell>
          <cell r="AV98">
            <v>0</v>
          </cell>
          <cell r="AW98">
            <v>-8.1019083410610593E-3</v>
          </cell>
          <cell r="AX98">
            <v>2.3708672152221499E-2</v>
          </cell>
          <cell r="AY98">
            <v>0</v>
          </cell>
          <cell r="AZ98">
            <v>0</v>
          </cell>
          <cell r="BA98">
            <v>-6.280571881262409E-3</v>
          </cell>
          <cell r="BB98">
            <v>2.3181066807660411E-3</v>
          </cell>
          <cell r="BC98">
            <v>-1.5933038579760916E-2</v>
          </cell>
        </row>
        <row r="99">
          <cell r="AR99">
            <v>-4.8980151833897367E-2</v>
          </cell>
          <cell r="AS99">
            <v>-3.4823952711385275E-2</v>
          </cell>
          <cell r="AT99">
            <v>-2.7347486937964294E-2</v>
          </cell>
          <cell r="AU99">
            <v>0</v>
          </cell>
          <cell r="AV99">
            <v>0</v>
          </cell>
          <cell r="AW99">
            <v>-1.3039413472420325E-2</v>
          </cell>
          <cell r="AX99">
            <v>6.3721454402607902E-2</v>
          </cell>
          <cell r="AY99">
            <v>0</v>
          </cell>
          <cell r="AZ99">
            <v>0</v>
          </cell>
          <cell r="BA99">
            <v>-7.5450641855783762E-2</v>
          </cell>
          <cell r="BB99">
            <v>-6.0469408133451918E-2</v>
          </cell>
          <cell r="BC99">
            <v>-7.5021927647877407E-2</v>
          </cell>
        </row>
        <row r="100">
          <cell r="AR100">
            <v>2.8083673960086708E-2</v>
          </cell>
          <cell r="AS100">
            <v>4.3403008920250397E-2</v>
          </cell>
          <cell r="AT100">
            <v>5.3301052591758769E-2</v>
          </cell>
          <cell r="AU100">
            <v>0</v>
          </cell>
          <cell r="AV100">
            <v>0</v>
          </cell>
          <cell r="AW100">
            <v>1.4208794495961685E-2</v>
          </cell>
          <cell r="AX100">
            <v>-4.8490438541321512E-2</v>
          </cell>
          <cell r="AY100">
            <v>0</v>
          </cell>
          <cell r="AZ100">
            <v>0</v>
          </cell>
          <cell r="BA100">
            <v>-7.3465143269868527E-2</v>
          </cell>
          <cell r="BB100">
            <v>-8.4166201142668151E-2</v>
          </cell>
          <cell r="BC100">
            <v>-7.605670199043868E-2</v>
          </cell>
        </row>
        <row r="101">
          <cell r="AR101">
            <v>-0.10407409139810098</v>
          </cell>
          <cell r="AS101">
            <v>-9.8060482327421261E-2</v>
          </cell>
          <cell r="AT101">
            <v>-0.13395286195286205</v>
          </cell>
          <cell r="AU101">
            <v>0</v>
          </cell>
          <cell r="AV101">
            <v>0</v>
          </cell>
          <cell r="AW101">
            <v>1.5681069655409718E-2</v>
          </cell>
          <cell r="AX101">
            <v>-3.5131481882629378E-2</v>
          </cell>
          <cell r="AY101">
            <v>0</v>
          </cell>
          <cell r="AZ101">
            <v>0</v>
          </cell>
          <cell r="BA101">
            <v>5.0542941199522851E-3</v>
          </cell>
          <cell r="BB101">
            <v>2.0796146238923896E-3</v>
          </cell>
          <cell r="BC101">
            <v>1.540875509299533E-2</v>
          </cell>
        </row>
        <row r="102">
          <cell r="AR102">
            <v>5.8264592252271097E-2</v>
          </cell>
          <cell r="AS102">
            <v>4.6190846714295741E-2</v>
          </cell>
          <cell r="AT102">
            <v>2.4425644853611983E-2</v>
          </cell>
          <cell r="AU102">
            <v>0</v>
          </cell>
          <cell r="AV102">
            <v>0</v>
          </cell>
          <cell r="AW102">
            <v>1.3890233278482267E-2</v>
          </cell>
          <cell r="AX102">
            <v>2.8437393900120345E-2</v>
          </cell>
          <cell r="AY102">
            <v>0</v>
          </cell>
          <cell r="AZ102">
            <v>0</v>
          </cell>
          <cell r="BA102">
            <v>-0.11161008009459172</v>
          </cell>
          <cell r="BB102">
            <v>-0.10975482731114317</v>
          </cell>
          <cell r="BC102">
            <v>-0.10789114947572853</v>
          </cell>
        </row>
        <row r="103">
          <cell r="AR103">
            <v>-5.7523433645781941E-2</v>
          </cell>
          <cell r="AS103">
            <v>-7.3360378634212298E-2</v>
          </cell>
          <cell r="AT103">
            <v>-8.6801198235032184E-2</v>
          </cell>
          <cell r="AU103">
            <v>0</v>
          </cell>
          <cell r="AV103">
            <v>0</v>
          </cell>
          <cell r="AW103">
            <v>2.8163635495728201E-3</v>
          </cell>
          <cell r="AX103">
            <v>2.8908657412390459E-2</v>
          </cell>
          <cell r="AY103">
            <v>0</v>
          </cell>
          <cell r="AZ103">
            <v>0</v>
          </cell>
          <cell r="BA103">
            <v>8.8478912089684725E-2</v>
          </cell>
          <cell r="BB103">
            <v>7.3987241349008581E-2</v>
          </cell>
          <cell r="BC103">
            <v>6.4887763191978864E-2</v>
          </cell>
        </row>
        <row r="104">
          <cell r="AR104">
            <v>-3.9258793969849659E-3</v>
          </cell>
          <cell r="AS104">
            <v>1.4520248084640697E-2</v>
          </cell>
          <cell r="AT104">
            <v>-9.719066880922056E-3</v>
          </cell>
          <cell r="AU104">
            <v>0</v>
          </cell>
          <cell r="AV104">
            <v>0</v>
          </cell>
          <cell r="AW104">
            <v>2.146801218583394E-2</v>
          </cell>
          <cell r="AX104">
            <v>-6.5225764424482469E-3</v>
          </cell>
          <cell r="AY104">
            <v>0</v>
          </cell>
          <cell r="AZ104">
            <v>0</v>
          </cell>
          <cell r="BA104">
            <v>6.0139901293157161E-2</v>
          </cell>
          <cell r="BB104">
            <v>5.4139440811776796E-2</v>
          </cell>
          <cell r="BC104">
            <v>6.8833511064371189E-2</v>
          </cell>
        </row>
        <row r="105">
          <cell r="AR105">
            <v>0.12239213831520313</v>
          </cell>
          <cell r="AS105">
            <v>9.0046029919447435E-2</v>
          </cell>
          <cell r="AT105">
            <v>9.6286846169341356E-2</v>
          </cell>
          <cell r="AU105">
            <v>0</v>
          </cell>
          <cell r="AV105">
            <v>0</v>
          </cell>
          <cell r="AW105">
            <v>1.3514143249918398E-2</v>
          </cell>
          <cell r="AX105">
            <v>-1.1449037200855883E-2</v>
          </cell>
          <cell r="AY105">
            <v>0</v>
          </cell>
          <cell r="AZ105">
            <v>0</v>
          </cell>
          <cell r="BA105">
            <v>-5.8428886724043894E-2</v>
          </cell>
          <cell r="BB105">
            <v>-4.826504172673407E-2</v>
          </cell>
          <cell r="BC105">
            <v>-3.3225592879014942E-2</v>
          </cell>
        </row>
        <row r="106">
          <cell r="AR106">
            <v>3.0199456877984865E-2</v>
          </cell>
          <cell r="AS106">
            <v>2.5534441805225683E-2</v>
          </cell>
          <cell r="AT106">
            <v>2.0803985218758259E-2</v>
          </cell>
          <cell r="AU106">
            <v>0</v>
          </cell>
          <cell r="AV106">
            <v>0</v>
          </cell>
          <cell r="AW106">
            <v>2.3035541863993814E-2</v>
          </cell>
          <cell r="AX106">
            <v>8.9898375818525889E-2</v>
          </cell>
          <cell r="AY106">
            <v>0</v>
          </cell>
          <cell r="AZ106">
            <v>0</v>
          </cell>
          <cell r="BA106">
            <v>-2.2097032754877954E-2</v>
          </cell>
          <cell r="BB106">
            <v>-3.0214838470243977E-2</v>
          </cell>
          <cell r="BC106">
            <v>-4.3538948454736603E-3</v>
          </cell>
        </row>
        <row r="107">
          <cell r="AR107">
            <v>-4.0767168113439167E-2</v>
          </cell>
          <cell r="AS107">
            <v>-2.612108344592412E-2</v>
          </cell>
          <cell r="AT107">
            <v>-2.5599999999998957E-3</v>
          </cell>
          <cell r="AU107">
            <v>0</v>
          </cell>
          <cell r="AV107">
            <v>0</v>
          </cell>
          <cell r="AW107">
            <v>-4.8988764044943789E-3</v>
          </cell>
          <cell r="AX107">
            <v>5.9789419379107089E-2</v>
          </cell>
          <cell r="AY107">
            <v>0</v>
          </cell>
          <cell r="AZ107">
            <v>0</v>
          </cell>
          <cell r="BA107">
            <v>-1.3137132896384074E-2</v>
          </cell>
          <cell r="BB107">
            <v>-1.712254987187134E-2</v>
          </cell>
          <cell r="BC107">
            <v>-2.6989911920365262E-2</v>
          </cell>
        </row>
        <row r="108">
          <cell r="AR108">
            <v>3.3639723301430724E-3</v>
          </cell>
          <cell r="AS108">
            <v>6.3420757085286272E-3</v>
          </cell>
          <cell r="AT108">
            <v>-6.5968880333654445E-3</v>
          </cell>
          <cell r="AU108">
            <v>0</v>
          </cell>
          <cell r="AV108">
            <v>0</v>
          </cell>
          <cell r="AW108">
            <v>1.4588320310735758E-2</v>
          </cell>
          <cell r="AX108">
            <v>-6.6715258344019368E-2</v>
          </cell>
          <cell r="AY108">
            <v>0</v>
          </cell>
          <cell r="AZ108">
            <v>0</v>
          </cell>
          <cell r="BA108">
            <v>8.3674766150729774E-3</v>
          </cell>
          <cell r="BB108">
            <v>-2.7475723208525427E-3</v>
          </cell>
          <cell r="BC108">
            <v>-2.8354659054370179E-2</v>
          </cell>
        </row>
        <row r="109">
          <cell r="AR109">
            <v>-7.0406573169004116E-2</v>
          </cell>
          <cell r="AS109">
            <v>-7.2802468325346203E-2</v>
          </cell>
          <cell r="AT109">
            <v>-8.8004359849020108E-2</v>
          </cell>
          <cell r="AU109">
            <v>0</v>
          </cell>
          <cell r="AV109">
            <v>0</v>
          </cell>
          <cell r="AW109">
            <v>-9.3482905982905651E-3</v>
          </cell>
          <cell r="AX109">
            <v>-3.6536334379212776E-2</v>
          </cell>
          <cell r="AY109">
            <v>0</v>
          </cell>
          <cell r="AZ109">
            <v>0</v>
          </cell>
          <cell r="BA109">
            <v>8.2711544186171881E-2</v>
          </cell>
          <cell r="BB109">
            <v>8.9310761346645728E-2</v>
          </cell>
          <cell r="BC109">
            <v>8.9072119113118742E-2</v>
          </cell>
        </row>
        <row r="110">
          <cell r="AR110">
            <v>-4.6733719394493556E-2</v>
          </cell>
          <cell r="AS110">
            <v>-4.885301614273696E-3</v>
          </cell>
          <cell r="AT110">
            <v>8.6581236305690146E-2</v>
          </cell>
          <cell r="AU110">
            <v>0</v>
          </cell>
          <cell r="AV110">
            <v>0</v>
          </cell>
          <cell r="AW110">
            <v>2.3950750426889655E-2</v>
          </cell>
          <cell r="AX110">
            <v>1.5926044788370675E-2</v>
          </cell>
          <cell r="AY110">
            <v>0</v>
          </cell>
          <cell r="AZ110">
            <v>0</v>
          </cell>
          <cell r="BA110">
            <v>5.4994603089623117E-2</v>
          </cell>
          <cell r="BB110">
            <v>5.7640060248960401E-2</v>
          </cell>
          <cell r="BC110">
            <v>7.1771367070344816E-2</v>
          </cell>
        </row>
        <row r="111">
          <cell r="AR111">
            <v>8.1903442395822257E-2</v>
          </cell>
          <cell r="AS111">
            <v>0.15396655994308084</v>
          </cell>
          <cell r="AT111">
            <v>0.18790100824931266</v>
          </cell>
          <cell r="AU111">
            <v>0</v>
          </cell>
          <cell r="AV111">
            <v>0</v>
          </cell>
          <cell r="AW111">
            <v>1.3516478693992084E-2</v>
          </cell>
          <cell r="AX111">
            <v>6.5900595180490296E-2</v>
          </cell>
          <cell r="AY111">
            <v>0</v>
          </cell>
          <cell r="AZ111">
            <v>0</v>
          </cell>
          <cell r="BA111">
            <v>1.3002251837844314E-2</v>
          </cell>
          <cell r="BB111">
            <v>1.767828902778823E-2</v>
          </cell>
          <cell r="BC111">
            <v>5.6994639235945055E-2</v>
          </cell>
        </row>
        <row r="112">
          <cell r="AR112">
            <v>0.11382554302319869</v>
          </cell>
          <cell r="AS112">
            <v>0.10241075282076562</v>
          </cell>
          <cell r="AT112">
            <v>0.11284293552812064</v>
          </cell>
          <cell r="AU112">
            <v>0</v>
          </cell>
          <cell r="AV112">
            <v>0</v>
          </cell>
          <cell r="AW112">
            <v>8.5299848452045079E-3</v>
          </cell>
          <cell r="AX112">
            <v>-5.3446022935284332E-2</v>
          </cell>
          <cell r="AY112">
            <v>0</v>
          </cell>
          <cell r="AZ112">
            <v>0</v>
          </cell>
          <cell r="BA112">
            <v>1.7921804927300444E-2</v>
          </cell>
          <cell r="BB112">
            <v>2.049476356385993E-2</v>
          </cell>
          <cell r="BC112">
            <v>6.262745804633929E-2</v>
          </cell>
        </row>
        <row r="113">
          <cell r="AR113">
            <v>5.7530733174139925E-2</v>
          </cell>
          <cell r="AS113">
            <v>5.7326621923937449E-2</v>
          </cell>
          <cell r="AT113">
            <v>8.7186638110352765E-2</v>
          </cell>
          <cell r="AU113">
            <v>0</v>
          </cell>
          <cell r="AV113">
            <v>0</v>
          </cell>
          <cell r="AW113">
            <v>1.0132234243517058E-2</v>
          </cell>
          <cell r="AX113">
            <v>1.8025974782132081E-4</v>
          </cell>
          <cell r="AY113">
            <v>0</v>
          </cell>
          <cell r="AZ113">
            <v>0</v>
          </cell>
          <cell r="BA113">
            <v>2.0174881570758973E-2</v>
          </cell>
          <cell r="BB113">
            <v>2.1844413792214468E-2</v>
          </cell>
          <cell r="BC113">
            <v>6.7119732245565E-2</v>
          </cell>
        </row>
        <row r="114">
          <cell r="AR114">
            <v>0.15070039724022588</v>
          </cell>
          <cell r="AS114">
            <v>0.18682888124834696</v>
          </cell>
          <cell r="AT114">
            <v>0.1451257449386687</v>
          </cell>
          <cell r="AU114">
            <v>0</v>
          </cell>
          <cell r="AV114">
            <v>0</v>
          </cell>
          <cell r="AW114">
            <v>1.8276096565793987E-2</v>
          </cell>
          <cell r="AX114">
            <v>6.0196704162150949E-2</v>
          </cell>
          <cell r="AY114">
            <v>0</v>
          </cell>
          <cell r="AZ114">
            <v>0</v>
          </cell>
          <cell r="BA114">
            <v>-1.0290989828520836E-2</v>
          </cell>
          <cell r="BB114">
            <v>6.343254014404609E-3</v>
          </cell>
          <cell r="BC114">
            <v>7.3309414481677049E-3</v>
          </cell>
        </row>
        <row r="115">
          <cell r="AR115">
            <v>3.2631999709291648E-2</v>
          </cell>
          <cell r="AS115">
            <v>1.8228818469492314E-2</v>
          </cell>
          <cell r="AT115">
            <v>3.8805933205032339E-2</v>
          </cell>
          <cell r="AU115">
            <v>0</v>
          </cell>
          <cell r="AV115">
            <v>0</v>
          </cell>
          <cell r="AW115">
            <v>1.3982803239001473E-2</v>
          </cell>
          <cell r="AX115">
            <v>1.3041869541765116E-2</v>
          </cell>
          <cell r="AY115">
            <v>0</v>
          </cell>
          <cell r="AZ115">
            <v>0</v>
          </cell>
          <cell r="BA115">
            <v>5.7548405112394896E-2</v>
          </cell>
          <cell r="BB115">
            <v>5.954259957228647E-2</v>
          </cell>
          <cell r="BC115">
            <v>8.5097611122165073E-2</v>
          </cell>
        </row>
        <row r="116">
          <cell r="AR116">
            <v>0.12724777421965738</v>
          </cell>
          <cell r="AS116">
            <v>8.7980390440339562E-2</v>
          </cell>
          <cell r="AT116">
            <v>6.7873950080419299E-2</v>
          </cell>
          <cell r="AU116">
            <v>0</v>
          </cell>
          <cell r="AV116">
            <v>0</v>
          </cell>
          <cell r="AW116">
            <v>1.6465648540719968E-4</v>
          </cell>
          <cell r="AX116">
            <v>-5.9171750063743422E-3</v>
          </cell>
          <cell r="AY116">
            <v>0</v>
          </cell>
          <cell r="AZ116">
            <v>0</v>
          </cell>
          <cell r="BA116">
            <v>1.0591303944464503E-2</v>
          </cell>
          <cell r="BB116">
            <v>1.5466048271226329E-2</v>
          </cell>
          <cell r="BC116">
            <v>1.2288738269202515E-2</v>
          </cell>
        </row>
        <row r="117">
          <cell r="AR117">
            <v>3.4963943433334421E-2</v>
          </cell>
          <cell r="AS117">
            <v>5.6606050852912926E-2</v>
          </cell>
          <cell r="AT117">
            <v>0.12093337200999632</v>
          </cell>
          <cell r="AU117">
            <v>0</v>
          </cell>
          <cell r="AV117">
            <v>0</v>
          </cell>
          <cell r="AW117">
            <v>-8.4784129727950575E-3</v>
          </cell>
          <cell r="AX117">
            <v>5.323126905327813E-2</v>
          </cell>
          <cell r="AY117">
            <v>0</v>
          </cell>
          <cell r="AZ117">
            <v>0</v>
          </cell>
          <cell r="BA117">
            <v>5.2091397170827003E-2</v>
          </cell>
          <cell r="BB117">
            <v>6.2982074405490085E-2</v>
          </cell>
          <cell r="BC117">
            <v>7.2496287472054055E-2</v>
          </cell>
        </row>
        <row r="118">
          <cell r="AR118">
            <v>0.15359092691460807</v>
          </cell>
          <cell r="AS118">
            <v>0.19022960057876093</v>
          </cell>
          <cell r="AT118">
            <v>0.21150774100117942</v>
          </cell>
          <cell r="AU118">
            <v>0</v>
          </cell>
          <cell r="AV118">
            <v>0</v>
          </cell>
          <cell r="AW118">
            <v>1.4777302727159602E-2</v>
          </cell>
          <cell r="AX118">
            <v>3.8382063344313933E-2</v>
          </cell>
          <cell r="AY118">
            <v>0</v>
          </cell>
          <cell r="AZ118">
            <v>0</v>
          </cell>
          <cell r="BA118">
            <v>1.7777488168756683E-2</v>
          </cell>
          <cell r="BB118">
            <v>1.6266807150133511E-2</v>
          </cell>
          <cell r="BC118">
            <v>3.5515014112581067E-2</v>
          </cell>
        </row>
        <row r="119">
          <cell r="AR119">
            <v>-7.4911753170349038E-2</v>
          </cell>
          <cell r="AS119">
            <v>-0.10198662785117896</v>
          </cell>
          <cell r="AT119">
            <v>-0.12759402573076351</v>
          </cell>
          <cell r="AU119">
            <v>-0.17884</v>
          </cell>
          <cell r="AV119">
            <v>0</v>
          </cell>
          <cell r="AW119">
            <v>-8.0582484558432421E-3</v>
          </cell>
          <cell r="AX119">
            <v>-4.2954280852808724E-2</v>
          </cell>
          <cell r="AY119">
            <v>-0.20084999999999997</v>
          </cell>
          <cell r="AZ119">
            <v>0</v>
          </cell>
          <cell r="BA119">
            <v>1.2584395382699176E-2</v>
          </cell>
          <cell r="BB119">
            <v>1.7102852374102362E-2</v>
          </cell>
          <cell r="BC119">
            <v>4.6129929058005503E-2</v>
          </cell>
        </row>
        <row r="120">
          <cell r="AR120">
            <v>4.7314867156585727E-2</v>
          </cell>
          <cell r="AS120">
            <v>5.746143707028617E-2</v>
          </cell>
          <cell r="AT120">
            <v>4.9627557890969953E-2</v>
          </cell>
          <cell r="AU120">
            <v>3.055433776608707E-2</v>
          </cell>
          <cell r="AV120">
            <v>0</v>
          </cell>
          <cell r="AW120">
            <v>8.2474226804185591E-5</v>
          </cell>
          <cell r="AX120">
            <v>-5.2622784355685903E-3</v>
          </cell>
          <cell r="AY120">
            <v>8.8443971719952552E-2</v>
          </cell>
          <cell r="AZ120">
            <v>0</v>
          </cell>
          <cell r="BA120">
            <v>-1.5353859237837497E-2</v>
          </cell>
          <cell r="BB120">
            <v>-6.244873950972285E-3</v>
          </cell>
          <cell r="BC120">
            <v>1.2849216939391672E-2</v>
          </cell>
        </row>
        <row r="121">
          <cell r="AR121">
            <v>-1.7838829815944313E-2</v>
          </cell>
          <cell r="AS121">
            <v>4.7163455059964221E-3</v>
          </cell>
          <cell r="AT121">
            <v>2.9068463408725709E-3</v>
          </cell>
          <cell r="AU121">
            <v>-2.304283604135926E-3</v>
          </cell>
          <cell r="AV121">
            <v>0</v>
          </cell>
          <cell r="AW121">
            <v>2.2843476826653442E-2</v>
          </cell>
          <cell r="AX121">
            <v>2.4407346752700176E-2</v>
          </cell>
          <cell r="AY121">
            <v>-9.0178540634376914E-2</v>
          </cell>
          <cell r="AZ121">
            <v>0</v>
          </cell>
          <cell r="BA121">
            <v>-1.8523147526779082E-2</v>
          </cell>
          <cell r="BB121">
            <v>-1.9925771050709695E-2</v>
          </cell>
          <cell r="BC121">
            <v>-8.1757264615905045E-2</v>
          </cell>
        </row>
        <row r="122">
          <cell r="AR122">
            <v>-2.9099002555436515E-2</v>
          </cell>
          <cell r="AS122">
            <v>-7.7119098712445933E-3</v>
          </cell>
          <cell r="AT122">
            <v>1.4040345305720958E-2</v>
          </cell>
          <cell r="AU122">
            <v>3.1019779699159145E-2</v>
          </cell>
          <cell r="AV122">
            <v>0</v>
          </cell>
          <cell r="AW122">
            <v>8.7478835765539831E-3</v>
          </cell>
          <cell r="AX122">
            <v>-5.9652118279750366E-2</v>
          </cell>
          <cell r="AY122">
            <v>-9.0739079341411899E-2</v>
          </cell>
          <cell r="AZ122">
            <v>0</v>
          </cell>
          <cell r="BA122">
            <v>1.3914113929951011E-2</v>
          </cell>
          <cell r="BB122">
            <v>9.801719996352487E-3</v>
          </cell>
          <cell r="BC122">
            <v>-1.9695141381846581E-2</v>
          </cell>
        </row>
        <row r="123">
          <cell r="AR123">
            <v>-0.14648780211694112</v>
          </cell>
          <cell r="AS123">
            <v>-0.15631546935189566</v>
          </cell>
          <cell r="AT123">
            <v>-0.14098249297557663</v>
          </cell>
          <cell r="AU123">
            <v>-0.10089719583223244</v>
          </cell>
          <cell r="AV123">
            <v>0</v>
          </cell>
          <cell r="AW123">
            <v>-1.6464852335850932E-2</v>
          </cell>
          <cell r="AX123">
            <v>3.5621232060738306E-2</v>
          </cell>
          <cell r="AY123">
            <v>-0.13028433252730753</v>
          </cell>
          <cell r="AZ123">
            <v>0</v>
          </cell>
          <cell r="BA123">
            <v>1.996827320492689E-2</v>
          </cell>
          <cell r="BB123">
            <v>2.0960724880082937E-2</v>
          </cell>
          <cell r="BC123">
            <v>4.5678491207854499E-3</v>
          </cell>
        </row>
        <row r="124">
          <cell r="AR124">
            <v>1.9430996750447571E-2</v>
          </cell>
          <cell r="AS124">
            <v>1.7983018263376893E-2</v>
          </cell>
          <cell r="AT124">
            <v>3.055246037166226E-3</v>
          </cell>
          <cell r="AU124">
            <v>1.8207139754171653E-2</v>
          </cell>
          <cell r="AV124">
            <v>0</v>
          </cell>
          <cell r="AW124">
            <v>-2.5110722847507261E-2</v>
          </cell>
          <cell r="AX124">
            <v>3.5883326203853816E-3</v>
          </cell>
          <cell r="AY124">
            <v>-6.2796606107090591E-3</v>
          </cell>
          <cell r="AZ124">
            <v>0</v>
          </cell>
          <cell r="BA124">
            <v>-3.2434230354636107E-2</v>
          </cell>
          <cell r="BB124">
            <v>-3.2384814591499334E-2</v>
          </cell>
          <cell r="BC124">
            <v>-1.768223204057251E-2</v>
          </cell>
        </row>
        <row r="125">
          <cell r="AR125">
            <v>6.6256830601092886E-2</v>
          </cell>
          <cell r="AS125">
            <v>7.0267930912381704E-2</v>
          </cell>
          <cell r="AT125">
            <v>6.3862354230017182E-2</v>
          </cell>
          <cell r="AU125">
            <v>9.6196559209948518E-2</v>
          </cell>
          <cell r="AV125">
            <v>0</v>
          </cell>
          <cell r="AW125">
            <v>-1.3295544533822312E-2</v>
          </cell>
          <cell r="AX125">
            <v>1.4825898446784169E-3</v>
          </cell>
          <cell r="AY125">
            <v>0.23132336388486907</v>
          </cell>
          <cell r="AZ125">
            <v>0</v>
          </cell>
          <cell r="BA125">
            <v>4.9067245277576443E-3</v>
          </cell>
          <cell r="BB125">
            <v>4.7947382710018527E-3</v>
          </cell>
          <cell r="BC125">
            <v>4.1860189185011887E-2</v>
          </cell>
        </row>
        <row r="126">
          <cell r="AR126">
            <v>-2.1963942527682967E-3</v>
          </cell>
          <cell r="AS126">
            <v>1.724074550601018E-2</v>
          </cell>
          <cell r="AT126">
            <v>5.5683606249729234E-2</v>
          </cell>
          <cell r="AU126">
            <v>0.12810650548897051</v>
          </cell>
          <cell r="AV126">
            <v>0</v>
          </cell>
          <cell r="AW126">
            <v>7.8989608853594628E-3</v>
          </cell>
          <cell r="AX126">
            <v>4.12513465194837E-2</v>
          </cell>
          <cell r="AY126">
            <v>1.2810802340158967E-2</v>
          </cell>
          <cell r="AZ126">
            <v>0</v>
          </cell>
          <cell r="BA126">
            <v>1.4072754751377037E-2</v>
          </cell>
          <cell r="BB126">
            <v>1.9237466658429625E-2</v>
          </cell>
          <cell r="BC126">
            <v>5.7756799280737292E-2</v>
          </cell>
        </row>
        <row r="127">
          <cell r="AR127">
            <v>8.5419915008101865E-2</v>
          </cell>
          <cell r="AS127">
            <v>8.2899681989014207E-2</v>
          </cell>
          <cell r="AT127">
            <v>7.0691784911732114E-2</v>
          </cell>
          <cell r="AU127">
            <v>5.8367496042537548E-2</v>
          </cell>
          <cell r="AV127">
            <v>0</v>
          </cell>
          <cell r="AW127">
            <v>-8.8428816897867524E-3</v>
          </cell>
          <cell r="AX127">
            <v>1.5113455652312924E-2</v>
          </cell>
          <cell r="AY127">
            <v>0.1726085330788969</v>
          </cell>
          <cell r="AZ127">
            <v>0</v>
          </cell>
          <cell r="BA127">
            <v>1.7714319389230848E-2</v>
          </cell>
          <cell r="BB127">
            <v>2.4713790540234593E-2</v>
          </cell>
          <cell r="BC127">
            <v>2.3956854711897124E-2</v>
          </cell>
        </row>
        <row r="128">
          <cell r="AR128">
            <v>1.2731318480128317E-2</v>
          </cell>
          <cell r="AS128">
            <v>8.2093038777280025E-3</v>
          </cell>
          <cell r="AT128">
            <v>-4.091137429863223E-3</v>
          </cell>
          <cell r="AU128">
            <v>1.0124640460210887E-2</v>
          </cell>
          <cell r="AV128">
            <v>0</v>
          </cell>
          <cell r="AW128">
            <v>-1.9788583509513735E-2</v>
          </cell>
          <cell r="AX128">
            <v>1.5528598170498009E-2</v>
          </cell>
          <cell r="AY128">
            <v>1.8692821956367567E-3</v>
          </cell>
          <cell r="AZ128">
            <v>0</v>
          </cell>
          <cell r="BA128">
            <v>4.11277157699943E-2</v>
          </cell>
          <cell r="BB128">
            <v>5.2972403428901194E-2</v>
          </cell>
          <cell r="BC128">
            <v>9.2625258541377153E-2</v>
          </cell>
        </row>
        <row r="129">
          <cell r="AR129">
            <v>9.1392017800027814E-2</v>
          </cell>
          <cell r="AS129">
            <v>9.8040513703164356E-2</v>
          </cell>
          <cell r="AT129">
            <v>0.13006065735646777</v>
          </cell>
          <cell r="AU129">
            <v>0.12015452371008783</v>
          </cell>
          <cell r="AV129">
            <v>0</v>
          </cell>
          <cell r="AW129">
            <v>-4.7450608230514835E-4</v>
          </cell>
          <cell r="AX129">
            <v>3.0247906963614568E-2</v>
          </cell>
          <cell r="AY129">
            <v>0.10991724652632962</v>
          </cell>
          <cell r="AZ129">
            <v>0</v>
          </cell>
          <cell r="BA129">
            <v>3.4207124400742472E-2</v>
          </cell>
          <cell r="BB129">
            <v>3.8477481523320867E-2</v>
          </cell>
          <cell r="BC129">
            <v>4.8141512241138162E-2</v>
          </cell>
        </row>
        <row r="130">
          <cell r="AR130">
            <v>7.7954180576437881E-2</v>
          </cell>
          <cell r="AS130">
            <v>0.10613733646831847</v>
          </cell>
          <cell r="AT130">
            <v>0.15241921146302628</v>
          </cell>
          <cell r="AU130">
            <v>0.16588569249671647</v>
          </cell>
          <cell r="AV130">
            <v>0</v>
          </cell>
          <cell r="AW130">
            <v>1.7565059772992164E-2</v>
          </cell>
          <cell r="AX130">
            <v>-5.6669626945950347E-2</v>
          </cell>
          <cell r="AY130">
            <v>0.15193465771440451</v>
          </cell>
          <cell r="AZ130">
            <v>0</v>
          </cell>
          <cell r="BA130">
            <v>-2.5540447355512086E-2</v>
          </cell>
          <cell r="BB130">
            <v>-2.2326558198729307E-2</v>
          </cell>
          <cell r="BC130">
            <v>3.1651112923198887E-3</v>
          </cell>
        </row>
        <row r="131">
          <cell r="AR131">
            <v>-2.6075650118203342E-2</v>
          </cell>
          <cell r="AS131">
            <v>-3.2565744651859907E-2</v>
          </cell>
          <cell r="AT131">
            <v>-5.4592541776489645E-2</v>
          </cell>
          <cell r="AU131">
            <v>2.3257166114307726E-3</v>
          </cell>
          <cell r="AV131">
            <v>0</v>
          </cell>
          <cell r="AW131">
            <v>-2.205445754516977E-3</v>
          </cell>
          <cell r="AX131">
            <v>-2.740335388536097E-2</v>
          </cell>
          <cell r="AY131">
            <v>-1.8696241866533847E-2</v>
          </cell>
          <cell r="AZ131">
            <v>0</v>
          </cell>
          <cell r="BA131">
            <v>2.3112890418790943E-2</v>
          </cell>
          <cell r="BB131">
            <v>3.2131314792583243E-2</v>
          </cell>
          <cell r="BC131">
            <v>8.7808813877732872E-2</v>
          </cell>
        </row>
        <row r="132">
          <cell r="AR132">
            <v>1.1918343568706469E-2</v>
          </cell>
          <cell r="AS132">
            <v>2.0788732394366294E-2</v>
          </cell>
          <cell r="AT132">
            <v>3.5382345282527483E-2</v>
          </cell>
          <cell r="AU132">
            <v>3.624050118916422E-2</v>
          </cell>
          <cell r="AV132">
            <v>0</v>
          </cell>
          <cell r="AW132">
            <v>1.1604182606478108E-2</v>
          </cell>
          <cell r="AX132">
            <v>2.9817181933680104E-2</v>
          </cell>
          <cell r="AY132">
            <v>3.4273417544350648E-2</v>
          </cell>
          <cell r="AZ132">
            <v>0</v>
          </cell>
          <cell r="BA132">
            <v>-1.433296860045663E-2</v>
          </cell>
          <cell r="BB132">
            <v>-1.8997193924361611E-2</v>
          </cell>
          <cell r="BC132">
            <v>-6.5880964584733359E-2</v>
          </cell>
        </row>
        <row r="133">
          <cell r="AR133">
            <v>-8.0358856265592138E-3</v>
          </cell>
          <cell r="AS133">
            <v>-3.6425851316298496E-3</v>
          </cell>
          <cell r="AT133">
            <v>3.5645304074898299E-3</v>
          </cell>
          <cell r="AU133">
            <v>2.7639773283884894E-2</v>
          </cell>
          <cell r="AV133">
            <v>0</v>
          </cell>
          <cell r="AW133">
            <v>4.5380057985628941E-3</v>
          </cell>
          <cell r="AX133">
            <v>-1.5775127355499685E-2</v>
          </cell>
          <cell r="AY133">
            <v>1.1240421536952372E-2</v>
          </cell>
          <cell r="AZ133">
            <v>0</v>
          </cell>
          <cell r="BA133">
            <v>-2.0067133385024194E-2</v>
          </cell>
          <cell r="BB133">
            <v>-2.1090572818696862E-2</v>
          </cell>
          <cell r="BC133">
            <v>-2.6653235363830352E-2</v>
          </cell>
        </row>
        <row r="134">
          <cell r="AR134">
            <v>-7.2981404009382689E-2</v>
          </cell>
          <cell r="AS134">
            <v>-6.0959397330083598E-2</v>
          </cell>
          <cell r="AT134">
            <v>-4.8660280206763606E-2</v>
          </cell>
          <cell r="AU134">
            <v>-1.7268146534114015E-2</v>
          </cell>
          <cell r="AV134">
            <v>0</v>
          </cell>
          <cell r="AW134">
            <v>-2.7397833270590088E-2</v>
          </cell>
          <cell r="AX134">
            <v>1.8380736339149051E-2</v>
          </cell>
          <cell r="AY134">
            <v>-0.17159154587957814</v>
          </cell>
          <cell r="AZ134">
            <v>0</v>
          </cell>
          <cell r="BA134">
            <v>3.2131918110686719E-2</v>
          </cell>
          <cell r="BB134">
            <v>1.8533979063854344E-2</v>
          </cell>
          <cell r="BC134">
            <v>3.5208386601892183E-2</v>
          </cell>
        </row>
        <row r="135">
          <cell r="AR135">
            <v>8.9109169166557978E-2</v>
          </cell>
          <cell r="AS135">
            <v>8.4471316914909389E-2</v>
          </cell>
          <cell r="AT135">
            <v>7.8836454572275505E-2</v>
          </cell>
          <cell r="AU135">
            <v>0.10612926470995809</v>
          </cell>
          <cell r="AV135">
            <v>0</v>
          </cell>
          <cell r="AW135">
            <v>9.8056081197317457E-3</v>
          </cell>
          <cell r="AX135">
            <v>-4.2878121888435095E-2</v>
          </cell>
          <cell r="AY135">
            <v>7.683221097054993E-3</v>
          </cell>
          <cell r="AZ135">
            <v>0</v>
          </cell>
          <cell r="BA135">
            <v>5.6150556714262834E-3</v>
          </cell>
          <cell r="BB135">
            <v>9.09444600697773E-3</v>
          </cell>
          <cell r="BC135">
            <v>3.451901668613222E-2</v>
          </cell>
        </row>
        <row r="136">
          <cell r="AR136">
            <v>5.9567435510526678E-2</v>
          </cell>
          <cell r="AS136">
            <v>4.0196905001495642E-2</v>
          </cell>
          <cell r="AT136">
            <v>1.1013732167390433E-2</v>
          </cell>
          <cell r="AU136">
            <v>8.3875696093107521E-3</v>
          </cell>
          <cell r="AV136">
            <v>0</v>
          </cell>
          <cell r="AW136">
            <v>1.320272572402037E-2</v>
          </cell>
          <cell r="AX136">
            <v>3.4746330832943872E-2</v>
          </cell>
          <cell r="AY136">
            <v>-5.0817569733889068E-2</v>
          </cell>
          <cell r="AZ136">
            <v>0</v>
          </cell>
          <cell r="BA136">
            <v>3.854610514850676E-2</v>
          </cell>
          <cell r="BB136">
            <v>3.5154679815303957E-2</v>
          </cell>
          <cell r="BC136">
            <v>7.0757956106123787E-2</v>
          </cell>
        </row>
        <row r="137">
          <cell r="AR137">
            <v>4.7990415479904236E-2</v>
          </cell>
          <cell r="AS137">
            <v>6.6541166627447801E-2</v>
          </cell>
          <cell r="AT137">
            <v>0.10409119451287263</v>
          </cell>
          <cell r="AU137">
            <v>0.1119704311094547</v>
          </cell>
          <cell r="AV137">
            <v>0</v>
          </cell>
          <cell r="AW137">
            <v>-2.3539302227827408E-3</v>
          </cell>
          <cell r="AX137">
            <v>-3.9175765548716823E-3</v>
          </cell>
          <cell r="AY137">
            <v>8.9870798851545253E-2</v>
          </cell>
          <cell r="AZ137">
            <v>0</v>
          </cell>
          <cell r="BA137">
            <v>-5.3798505688521514E-3</v>
          </cell>
          <cell r="BB137">
            <v>8.0021379009538318E-3</v>
          </cell>
          <cell r="BC137">
            <v>9.0017869789438265E-3</v>
          </cell>
        </row>
        <row r="138">
          <cell r="AR138">
            <v>3.7833523867043306E-2</v>
          </cell>
          <cell r="AS138">
            <v>5.0990390272602548E-2</v>
          </cell>
          <cell r="AT138">
            <v>7.7478344562079027E-2</v>
          </cell>
          <cell r="AU138">
            <v>0.1455545934471103</v>
          </cell>
          <cell r="AV138">
            <v>0</v>
          </cell>
          <cell r="AW138">
            <v>4.7189685682986759E-3</v>
          </cell>
          <cell r="AX138">
            <v>3.1913485877653969E-2</v>
          </cell>
          <cell r="AY138">
            <v>0.12527845036319607</v>
          </cell>
          <cell r="AZ138">
            <v>0</v>
          </cell>
          <cell r="BA138">
            <v>1.1702921056884641E-2</v>
          </cell>
          <cell r="BB138">
            <v>2.6262511865161819E-2</v>
          </cell>
          <cell r="BC138">
            <v>9.3246174066680565E-2</v>
          </cell>
        </row>
        <row r="139">
          <cell r="AR139">
            <v>9.3234957913332694E-2</v>
          </cell>
          <cell r="AS139">
            <v>7.2704795670833988E-2</v>
          </cell>
          <cell r="AT139">
            <v>4.5136492211079071E-2</v>
          </cell>
          <cell r="AU139">
            <v>2.3656490783185546E-2</v>
          </cell>
          <cell r="AV139">
            <v>0</v>
          </cell>
          <cell r="AW139">
            <v>1.8451731946658168E-3</v>
          </cell>
          <cell r="AX139">
            <v>6.2934926718266393E-2</v>
          </cell>
          <cell r="AY139">
            <v>7.6782717218229601E-2</v>
          </cell>
          <cell r="AZ139">
            <v>0</v>
          </cell>
          <cell r="BA139">
            <v>-1.9929718972124366E-2</v>
          </cell>
          <cell r="BB139">
            <v>-2.4062746453164419E-2</v>
          </cell>
          <cell r="BC139">
            <v>-6.533532517985341E-2</v>
          </cell>
        </row>
        <row r="140">
          <cell r="AR140">
            <v>-9.2507747001007612E-2</v>
          </cell>
          <cell r="AS140">
            <v>-9.3413642392745966E-2</v>
          </cell>
          <cell r="AT140">
            <v>-8.8925435756649684E-2</v>
          </cell>
          <cell r="AU140">
            <v>-0.10538752137810792</v>
          </cell>
          <cell r="AV140">
            <v>0</v>
          </cell>
          <cell r="AW140">
            <v>4.5625784847216355E-3</v>
          </cell>
          <cell r="AX140">
            <v>8.2075953183409212E-3</v>
          </cell>
          <cell r="AY140">
            <v>-0.18563458187457027</v>
          </cell>
          <cell r="AZ140">
            <v>0</v>
          </cell>
          <cell r="BA140">
            <v>4.1240970252740761E-2</v>
          </cell>
          <cell r="BB140">
            <v>3.386403956753492E-2</v>
          </cell>
          <cell r="BC140">
            <v>8.2797044360340966E-2</v>
          </cell>
        </row>
        <row r="141">
          <cell r="AR141">
            <v>0.13080548863517327</v>
          </cell>
          <cell r="AS141">
            <v>0.12359388866236531</v>
          </cell>
          <cell r="AT141">
            <v>0.10434226423139803</v>
          </cell>
          <cell r="AU141">
            <v>0.113068390587308</v>
          </cell>
          <cell r="AV141">
            <v>0</v>
          </cell>
          <cell r="AW141">
            <v>3.2501354223093415E-3</v>
          </cell>
          <cell r="AX141">
            <v>0.11184417491012</v>
          </cell>
          <cell r="AY141">
            <v>6.5644569207514492E-2</v>
          </cell>
          <cell r="AZ141">
            <v>0</v>
          </cell>
          <cell r="BA141">
            <v>3.2124526035932632E-3</v>
          </cell>
          <cell r="BB141">
            <v>2.2409744971699785E-2</v>
          </cell>
          <cell r="BC141">
            <v>5.9237813896024782E-2</v>
          </cell>
        </row>
        <row r="142">
          <cell r="AR142">
            <v>5.0760480927768192E-2</v>
          </cell>
          <cell r="AS142">
            <v>5.2064210391495447E-2</v>
          </cell>
          <cell r="AT142">
            <v>4.4249382207578236E-2</v>
          </cell>
          <cell r="AU142">
            <v>6.1261494005415695E-2</v>
          </cell>
          <cell r="AV142">
            <v>0</v>
          </cell>
          <cell r="AW142">
            <v>7.3098807991027748E-3</v>
          </cell>
          <cell r="AX142">
            <v>2.6772899443576748E-3</v>
          </cell>
          <cell r="AY142">
            <v>9.1995947315096194E-2</v>
          </cell>
          <cell r="AZ142">
            <v>0</v>
          </cell>
          <cell r="BA142">
            <v>3.1084226642649204E-2</v>
          </cell>
          <cell r="BB142">
            <v>4.4848242541793759E-2</v>
          </cell>
          <cell r="BC142">
            <v>0.11230512154453542</v>
          </cell>
        </row>
        <row r="143">
          <cell r="AR143">
            <v>4.7814665279712454E-2</v>
          </cell>
          <cell r="AS143">
            <v>3.9078827229380275E-2</v>
          </cell>
          <cell r="AT143">
            <v>5.2283876056893552E-2</v>
          </cell>
          <cell r="AU143">
            <v>3.344047388280047E-2</v>
          </cell>
          <cell r="AV143">
            <v>0</v>
          </cell>
          <cell r="AW143">
            <v>-4.8653774790747839E-3</v>
          </cell>
          <cell r="AX143">
            <v>8.6289152187953189E-2</v>
          </cell>
          <cell r="AY143">
            <v>8.1664670456654376E-2</v>
          </cell>
          <cell r="AZ143">
            <v>0</v>
          </cell>
          <cell r="BA143">
            <v>-2.3977120539264707E-4</v>
          </cell>
          <cell r="BB143">
            <v>-1.0690793300814905E-3</v>
          </cell>
          <cell r="BC143">
            <v>-9.5739201893463299E-4</v>
          </cell>
        </row>
        <row r="144">
          <cell r="AR144">
            <v>5.100031969847385E-2</v>
          </cell>
          <cell r="AS144">
            <v>5.3914198121497225E-2</v>
          </cell>
          <cell r="AT144">
            <v>5.3035982008995397E-2</v>
          </cell>
          <cell r="AU144">
            <v>3.3671399594320528E-2</v>
          </cell>
          <cell r="AV144">
            <v>0</v>
          </cell>
          <cell r="AW144">
            <v>-3.8947586492645847E-3</v>
          </cell>
          <cell r="AX144">
            <v>-1.8652406247916531E-3</v>
          </cell>
          <cell r="AY144">
            <v>9.66001247660635E-2</v>
          </cell>
          <cell r="AZ144">
            <v>0</v>
          </cell>
          <cell r="BA144">
            <v>1.3006375978464657E-2</v>
          </cell>
          <cell r="BB144">
            <v>2.2440270012079155E-2</v>
          </cell>
          <cell r="BC144">
            <v>8.9641530838819872E-3</v>
          </cell>
        </row>
        <row r="145">
          <cell r="AR145">
            <v>0.11213217636322903</v>
          </cell>
          <cell r="AS145">
            <v>0.10208997257837393</v>
          </cell>
          <cell r="AT145">
            <v>8.9339740167289738E-2</v>
          </cell>
          <cell r="AU145">
            <v>0.13138704613358998</v>
          </cell>
          <cell r="AV145">
            <v>0</v>
          </cell>
          <cell r="AW145">
            <v>3.2028617777963841E-3</v>
          </cell>
          <cell r="AX145">
            <v>4.2194768231951008E-2</v>
          </cell>
          <cell r="AY145">
            <v>0.22415166254231034</v>
          </cell>
          <cell r="AZ145">
            <v>0</v>
          </cell>
          <cell r="BA145">
            <v>1.5492686422193813E-2</v>
          </cell>
          <cell r="BB145">
            <v>3.0894488405042386E-2</v>
          </cell>
          <cell r="BC145">
            <v>7.1362788202035565E-2</v>
          </cell>
        </row>
        <row r="146">
          <cell r="AR146">
            <v>3.8047390090115929E-2</v>
          </cell>
          <cell r="AS146">
            <v>4.2567499411586773E-2</v>
          </cell>
          <cell r="AT146">
            <v>5.9937101780754842E-2</v>
          </cell>
          <cell r="AU146">
            <v>9.406261889309131E-2</v>
          </cell>
          <cell r="AV146">
            <v>0</v>
          </cell>
          <cell r="AW146">
            <v>3.7316527075212935E-3</v>
          </cell>
          <cell r="AX146">
            <v>0.13569112335487965</v>
          </cell>
          <cell r="AY146">
            <v>0.1827243682834736</v>
          </cell>
          <cell r="AZ146">
            <v>0</v>
          </cell>
          <cell r="BA146">
            <v>-2.9370674933150265E-2</v>
          </cell>
          <cell r="BB146">
            <v>-3.3263219515836551E-2</v>
          </cell>
          <cell r="BC146">
            <v>-0.10456420989684556</v>
          </cell>
        </row>
        <row r="147">
          <cell r="AR147">
            <v>-0.17839659404512609</v>
          </cell>
          <cell r="AS147">
            <v>-0.17813719482697454</v>
          </cell>
          <cell r="AT147">
            <v>-0.17870835982505828</v>
          </cell>
          <cell r="AU147">
            <v>-9.3148686058721619E-2</v>
          </cell>
          <cell r="AV147">
            <v>0</v>
          </cell>
          <cell r="AW147">
            <v>-2.148050231328491E-2</v>
          </cell>
          <cell r="AX147">
            <v>-2.2509142804110538E-2</v>
          </cell>
          <cell r="AY147">
            <v>-0.23100006876025259</v>
          </cell>
          <cell r="AZ147">
            <v>0</v>
          </cell>
          <cell r="BA147">
            <v>-8.2651666378663613E-5</v>
          </cell>
          <cell r="BB147">
            <v>1.1912732755492428E-4</v>
          </cell>
          <cell r="BC147">
            <v>-2.1203525461760409E-3</v>
          </cell>
        </row>
        <row r="148">
          <cell r="AR148">
            <v>6.3701578192252528E-2</v>
          </cell>
          <cell r="AS148">
            <v>1.1321050876057059E-2</v>
          </cell>
          <cell r="AT148">
            <v>-7.3274294762770475E-2</v>
          </cell>
          <cell r="AU148">
            <v>-8.3445491251682435E-2</v>
          </cell>
          <cell r="AV148">
            <v>0</v>
          </cell>
          <cell r="AW148">
            <v>-2.0474501857480565E-2</v>
          </cell>
          <cell r="AX148">
            <v>-9.1942425170985498E-3</v>
          </cell>
          <cell r="AY148">
            <v>3.8141952954851677E-2</v>
          </cell>
          <cell r="AZ148">
            <v>0</v>
          </cell>
          <cell r="BA148">
            <v>3.3236936475116163E-3</v>
          </cell>
          <cell r="BB148">
            <v>6.4580146506618696E-3</v>
          </cell>
          <cell r="BC148">
            <v>1.4705857748286366E-2</v>
          </cell>
        </row>
        <row r="149">
          <cell r="AR149">
            <v>-9.9969850362580104E-4</v>
          </cell>
          <cell r="AS149">
            <v>-6.8097159708209176E-3</v>
          </cell>
          <cell r="AT149">
            <v>-2.3136897529364098E-2</v>
          </cell>
          <cell r="AU149">
            <v>-2.298214095275608E-2</v>
          </cell>
          <cell r="AV149">
            <v>0</v>
          </cell>
          <cell r="AW149">
            <v>-2.5427746412102215E-3</v>
          </cell>
          <cell r="AX149">
            <v>3.4335047336852442E-2</v>
          </cell>
          <cell r="AY149">
            <v>-0.1145221323325849</v>
          </cell>
          <cell r="AZ149">
            <v>0</v>
          </cell>
          <cell r="BA149">
            <v>2.5314398816027595E-2</v>
          </cell>
          <cell r="BB149">
            <v>2.6469008123171545E-2</v>
          </cell>
          <cell r="BC149">
            <v>2.5978747733836238E-2</v>
          </cell>
        </row>
        <row r="150">
          <cell r="AR150">
            <v>9.1381282165321709E-2</v>
          </cell>
          <cell r="AS150">
            <v>0.10495575566972049</v>
          </cell>
          <cell r="AT150">
            <v>0.12785695776107797</v>
          </cell>
          <cell r="AU150">
            <v>0.12975083440038637</v>
          </cell>
          <cell r="AV150">
            <v>0</v>
          </cell>
          <cell r="AW150">
            <v>2.8085032837884549E-2</v>
          </cell>
          <cell r="AX150">
            <v>-2.6729636408444835E-2</v>
          </cell>
          <cell r="AY150">
            <v>7.1013687209060095E-2</v>
          </cell>
          <cell r="AZ150">
            <v>0</v>
          </cell>
          <cell r="BA150">
            <v>2.153020041271847E-2</v>
          </cell>
          <cell r="BB150">
            <v>1.2211898752972905E-2</v>
          </cell>
          <cell r="BC150">
            <v>8.4060286195501988E-3</v>
          </cell>
        </row>
        <row r="151">
          <cell r="AR151">
            <v>3.9048741795106867E-2</v>
          </cell>
          <cell r="AS151">
            <v>5.5404306473853415E-2</v>
          </cell>
          <cell r="AT151">
            <v>7.8313114603437262E-2</v>
          </cell>
          <cell r="AU151">
            <v>5.7041779852174512E-2</v>
          </cell>
          <cell r="AV151">
            <v>0</v>
          </cell>
          <cell r="AW151">
            <v>1.7525426578129055E-2</v>
          </cell>
          <cell r="AX151">
            <v>-7.7992269356506272E-2</v>
          </cell>
          <cell r="AY151">
            <v>6.4443305589973354E-2</v>
          </cell>
          <cell r="AZ151">
            <v>0</v>
          </cell>
          <cell r="BA151">
            <v>3.5090864211694495E-2</v>
          </cell>
          <cell r="BB151">
            <v>3.6907011632744569E-2</v>
          </cell>
          <cell r="BC151">
            <v>4.7550252007092064E-2</v>
          </cell>
        </row>
        <row r="152">
          <cell r="AR152">
            <v>5.5314320932317473E-2</v>
          </cell>
          <cell r="AS152">
            <v>4.8726968174204188E-2</v>
          </cell>
          <cell r="AT152">
            <v>3.5316678208064722E-2</v>
          </cell>
          <cell r="AU152">
            <v>4.873950170679664E-2</v>
          </cell>
          <cell r="AV152">
            <v>0</v>
          </cell>
          <cell r="AW152">
            <v>1.0160670769484792E-2</v>
          </cell>
          <cell r="AX152">
            <v>3.4414072035419352E-2</v>
          </cell>
          <cell r="AY152">
            <v>6.5709845506902065E-2</v>
          </cell>
          <cell r="AZ152">
            <v>0</v>
          </cell>
          <cell r="BA152">
            <v>2.0459096396556742E-2</v>
          </cell>
          <cell r="BB152">
            <v>2.500637678769646E-2</v>
          </cell>
          <cell r="BC152">
            <v>7.4475295470779246E-2</v>
          </cell>
        </row>
        <row r="153">
          <cell r="AR153">
            <v>6.1201736106502258E-2</v>
          </cell>
          <cell r="AS153">
            <v>6.0199012921465123E-2</v>
          </cell>
          <cell r="AT153">
            <v>5.5062770117308091E-2</v>
          </cell>
          <cell r="AU153">
            <v>3.970970283090014E-2</v>
          </cell>
          <cell r="AV153">
            <v>0</v>
          </cell>
          <cell r="AW153">
            <v>1.4842376415750147E-2</v>
          </cell>
          <cell r="AX153">
            <v>5.147986706595753E-2</v>
          </cell>
          <cell r="AY153">
            <v>0.32369743862478328</v>
          </cell>
          <cell r="AZ153">
            <v>0</v>
          </cell>
          <cell r="BA153">
            <v>1.0875890801695265E-2</v>
          </cell>
          <cell r="BB153">
            <v>2.0599142671656967E-2</v>
          </cell>
          <cell r="BC153">
            <v>4.5123475931361678E-2</v>
          </cell>
        </row>
        <row r="154">
          <cell r="AR154">
            <v>2.4514708825296161E-3</v>
          </cell>
          <cell r="AS154">
            <v>1.2654795263491447E-3</v>
          </cell>
          <cell r="AT154">
            <v>9.4995659849215208E-3</v>
          </cell>
          <cell r="AU154">
            <v>1.1671357778701985E-2</v>
          </cell>
          <cell r="AV154">
            <v>0</v>
          </cell>
          <cell r="AW154">
            <v>7.2522159548751297E-3</v>
          </cell>
          <cell r="AX154">
            <v>-2.3069224309009373E-2</v>
          </cell>
          <cell r="AY154">
            <v>-2.3199450471116378E-3</v>
          </cell>
          <cell r="AZ154">
            <v>0</v>
          </cell>
          <cell r="BA154">
            <v>1.6730086459706195E-2</v>
          </cell>
          <cell r="BB154">
            <v>1.2004796813826601E-2</v>
          </cell>
          <cell r="BC154">
            <v>-1.010066798126863E-2</v>
          </cell>
        </row>
        <row r="155">
          <cell r="AR155">
            <v>3.2390078355043039E-2</v>
          </cell>
          <cell r="AS155">
            <v>3.2770605759682159E-2</v>
          </cell>
          <cell r="AT155">
            <v>3.0027534901695407E-2</v>
          </cell>
          <cell r="AU155">
            <v>5.291907413132102E-2</v>
          </cell>
          <cell r="AV155">
            <v>-5.7820872166153281E-2</v>
          </cell>
          <cell r="AW155">
            <v>-1.7480000000000051E-2</v>
          </cell>
          <cell r="AX155">
            <v>2.8968090512206279E-2</v>
          </cell>
          <cell r="AY155">
            <v>3.819706063204209E-2</v>
          </cell>
          <cell r="AZ155">
            <v>0</v>
          </cell>
          <cell r="BA155">
            <v>-1.659349910153407E-2</v>
          </cell>
          <cell r="BB155">
            <v>-4.7914617863389353E-3</v>
          </cell>
          <cell r="BC155">
            <v>-5.7926762506431695E-3</v>
          </cell>
        </row>
        <row r="156">
          <cell r="AR156">
            <v>-7.8797254181572129E-2</v>
          </cell>
          <cell r="AS156">
            <v>-8.2896270396270344E-2</v>
          </cell>
          <cell r="AT156">
            <v>-8.2035023871385171E-2</v>
          </cell>
          <cell r="AU156">
            <v>-6.7530101154407274E-2</v>
          </cell>
          <cell r="AV156">
            <v>-0.22564097173312025</v>
          </cell>
          <cell r="AW156">
            <v>-3.7861824695680779E-3</v>
          </cell>
          <cell r="AX156">
            <v>1.8948748901723045E-2</v>
          </cell>
          <cell r="AY156">
            <v>-8.9232758440908388E-2</v>
          </cell>
          <cell r="AZ156">
            <v>0</v>
          </cell>
          <cell r="BA156">
            <v>1.1973815216709927E-2</v>
          </cell>
          <cell r="BB156">
            <v>1.8730361842295373E-2</v>
          </cell>
          <cell r="BC156">
            <v>4.0058147258206667E-2</v>
          </cell>
        </row>
        <row r="157">
          <cell r="AR157">
            <v>-4.6599496221662484E-2</v>
          </cell>
          <cell r="AS157">
            <v>-4.4082605242255712E-2</v>
          </cell>
          <cell r="AT157">
            <v>-4.2343180030040894E-2</v>
          </cell>
          <cell r="AU157">
            <v>-5.3525927128134421E-2</v>
          </cell>
          <cell r="AV157">
            <v>-2.5819939183318819E-2</v>
          </cell>
          <cell r="AW157">
            <v>-1.8389865140988615E-3</v>
          </cell>
          <cell r="AX157">
            <v>-3.591239604394858E-2</v>
          </cell>
          <cell r="AY157">
            <v>-3.6984626375589191E-2</v>
          </cell>
          <cell r="AZ157">
            <v>0</v>
          </cell>
          <cell r="BA157">
            <v>4.4094991774298098E-2</v>
          </cell>
          <cell r="BB157">
            <v>4.4692736211056294E-2</v>
          </cell>
          <cell r="BC157">
            <v>4.7585737712946496E-2</v>
          </cell>
        </row>
        <row r="158">
          <cell r="AR158">
            <v>0.14235193747247932</v>
          </cell>
          <cell r="AS158">
            <v>0.13975903614457841</v>
          </cell>
          <cell r="AT158">
            <v>0.13908005505585619</v>
          </cell>
          <cell r="AU158">
            <v>0.13072345971157651</v>
          </cell>
          <cell r="AV158">
            <v>0.16004291965106887</v>
          </cell>
          <cell r="AW158">
            <v>3.1115660184237726E-3</v>
          </cell>
          <cell r="AX158">
            <v>-3.1145873141243396E-2</v>
          </cell>
          <cell r="AY158">
            <v>0.23467674822265039</v>
          </cell>
          <cell r="AZ158">
            <v>0</v>
          </cell>
          <cell r="BA158">
            <v>3.8561717586733657E-2</v>
          </cell>
          <cell r="BB158">
            <v>2.9008523981177703E-2</v>
          </cell>
          <cell r="BC158">
            <v>4.8838668146587993E-2</v>
          </cell>
        </row>
        <row r="159">
          <cell r="AR159">
            <v>3.5221701579194686E-2</v>
          </cell>
          <cell r="AS159">
            <v>4.2545746154406983E-2</v>
          </cell>
          <cell r="AT159">
            <v>6.5606324584574605E-2</v>
          </cell>
          <cell r="AU159">
            <v>7.4561270480615782E-2</v>
          </cell>
          <cell r="AV159">
            <v>0.22219419318413869</v>
          </cell>
          <cell r="AW159">
            <v>1.9182890494264804E-3</v>
          </cell>
          <cell r="AX159">
            <v>-2.5606892397530556E-2</v>
          </cell>
          <cell r="AY159">
            <v>2.6244636680866185E-2</v>
          </cell>
          <cell r="AZ159">
            <v>0</v>
          </cell>
          <cell r="BA159">
            <v>-1.5584804833834176E-2</v>
          </cell>
          <cell r="BB159">
            <v>-7.3624850036233536E-3</v>
          </cell>
          <cell r="BC159">
            <v>4.7300540813370207E-2</v>
          </cell>
        </row>
        <row r="160">
          <cell r="AR160">
            <v>3.8863871725951515E-3</v>
          </cell>
          <cell r="AS160">
            <v>1.5789547291721995E-2</v>
          </cell>
          <cell r="AT160">
            <v>5.4728292399922607E-2</v>
          </cell>
          <cell r="AU160">
            <v>6.1580366089447836E-2</v>
          </cell>
          <cell r="AV160">
            <v>-4.072967447711906E-2</v>
          </cell>
          <cell r="AW160">
            <v>7.3325729183639776E-3</v>
          </cell>
          <cell r="AX160">
            <v>-1.4477942472400196E-2</v>
          </cell>
          <cell r="AY160">
            <v>1.9290818471146443E-2</v>
          </cell>
          <cell r="AZ160">
            <v>0</v>
          </cell>
          <cell r="BA160">
            <v>-2.8830171786524916E-2</v>
          </cell>
          <cell r="BB160">
            <v>-2.1942481279350057E-2</v>
          </cell>
          <cell r="BC160">
            <v>5.3281297715850329E-2</v>
          </cell>
        </row>
        <row r="161">
          <cell r="AR161">
            <v>7.4413213561288494E-3</v>
          </cell>
          <cell r="AS161">
            <v>-7.5724198700299894E-4</v>
          </cell>
          <cell r="AT161">
            <v>-1.2626262626262652E-2</v>
          </cell>
          <cell r="AU161">
            <v>-1.2794401518736898E-2</v>
          </cell>
          <cell r="AV161">
            <v>2.5133196721311535E-2</v>
          </cell>
          <cell r="AW161">
            <v>2.0583953413134903E-2</v>
          </cell>
          <cell r="AX161">
            <v>1.179790547382753E-2</v>
          </cell>
          <cell r="AY161">
            <v>6.1685346922544237E-2</v>
          </cell>
          <cell r="AZ161">
            <v>0</v>
          </cell>
          <cell r="BA161">
            <v>1.407729075348807E-2</v>
          </cell>
          <cell r="BB161">
            <v>-3.2408987200338579E-4</v>
          </cell>
          <cell r="BC161">
            <v>-2.0924347035553681E-2</v>
          </cell>
        </row>
        <row r="162">
          <cell r="AR162">
            <v>2.9660480688472823E-2</v>
          </cell>
          <cell r="AS162">
            <v>3.2351847003871725E-2</v>
          </cell>
          <cell r="AT162">
            <v>3.7662589788390655E-2</v>
          </cell>
          <cell r="AU162">
            <v>4.1762503703304699E-2</v>
          </cell>
          <cell r="AV162">
            <v>-3.2682678180564473E-3</v>
          </cell>
          <cell r="AW162">
            <v>9.5098466537235637E-4</v>
          </cell>
          <cell r="AX162">
            <v>2.0116989004005381E-2</v>
          </cell>
          <cell r="AY162">
            <v>6.9483701589437619E-2</v>
          </cell>
          <cell r="AZ162">
            <v>0</v>
          </cell>
          <cell r="BA162">
            <v>4.2491195534415604E-2</v>
          </cell>
          <cell r="BB162">
            <v>4.7895933005847713E-2</v>
          </cell>
          <cell r="BC162">
            <v>0.1105199670074668</v>
          </cell>
        </row>
        <row r="163">
          <cell r="AR163">
            <v>0.13278954131515719</v>
          </cell>
          <cell r="AS163">
            <v>0.13121121121121115</v>
          </cell>
          <cell r="AT163">
            <v>0.13263106519705525</v>
          </cell>
          <cell r="AU163">
            <v>8.7066567389528116E-2</v>
          </cell>
          <cell r="AV163">
            <v>0.2539658664741391</v>
          </cell>
          <cell r="AW163">
            <v>4.1961917580459751E-3</v>
          </cell>
          <cell r="AX163">
            <v>7.6939899102798082E-2</v>
          </cell>
          <cell r="AY163">
            <v>0.21731587412768816</v>
          </cell>
          <cell r="AZ163">
            <v>0</v>
          </cell>
          <cell r="BA163">
            <v>2.2896761153663014E-2</v>
          </cell>
          <cell r="BB163">
            <v>3.0889001905762381E-2</v>
          </cell>
          <cell r="BC163">
            <v>0.11159839502638969</v>
          </cell>
        </row>
        <row r="164">
          <cell r="AR164">
            <v>0.15733041359650413</v>
          </cell>
          <cell r="AS164">
            <v>0.12271697578932472</v>
          </cell>
          <cell r="AT164">
            <v>5.6542660155127766E-2</v>
          </cell>
          <cell r="AU164">
            <v>8.1717494345653785E-2</v>
          </cell>
          <cell r="AV164">
            <v>0.10310828208839462</v>
          </cell>
          <cell r="AW164">
            <v>7.529467418299518E-3</v>
          </cell>
          <cell r="AX164">
            <v>4.9954509197053465E-2</v>
          </cell>
          <cell r="AY164">
            <v>0.27161013449976168</v>
          </cell>
          <cell r="AZ164">
            <v>5.7569999999999899E-2</v>
          </cell>
          <cell r="BA164">
            <v>-4.7875183192421567E-2</v>
          </cell>
          <cell r="BB164">
            <v>-4.0422674615824272E-2</v>
          </cell>
          <cell r="BC164">
            <v>-7.0842728176669145E-2</v>
          </cell>
        </row>
        <row r="165">
          <cell r="AR165">
            <v>-2.4716821928083554E-4</v>
          </cell>
          <cell r="AS165">
            <v>4.4578958983574335E-2</v>
          </cell>
          <cell r="AT165">
            <v>0.11584292346699487</v>
          </cell>
          <cell r="AU165">
            <v>0.1079627027942125</v>
          </cell>
          <cell r="AV165">
            <v>5.7108889646023453E-2</v>
          </cell>
          <cell r="AW165">
            <v>5.3603568354330111E-3</v>
          </cell>
          <cell r="AX165">
            <v>-2.9856145243811749E-3</v>
          </cell>
          <cell r="AY165">
            <v>5.06273161677675E-2</v>
          </cell>
          <cell r="AZ165">
            <v>5.2053291980672656E-2</v>
          </cell>
          <cell r="BA165">
            <v>-3.0899544354667796E-3</v>
          </cell>
          <cell r="BB165">
            <v>-1.2612065097028835E-2</v>
          </cell>
          <cell r="BC165">
            <v>3.5906616541645509E-3</v>
          </cell>
        </row>
        <row r="166">
          <cell r="AR166">
            <v>4.7630008525149314E-2</v>
          </cell>
          <cell r="AS166">
            <v>8.3421362387951614E-2</v>
          </cell>
          <cell r="AT166">
            <v>0.14449148670463896</v>
          </cell>
          <cell r="AU166">
            <v>0.1746722811139465</v>
          </cell>
          <cell r="AV166">
            <v>0.22247214126521531</v>
          </cell>
          <cell r="AW166">
            <v>1.2959719789842339E-2</v>
          </cell>
          <cell r="AX166">
            <v>6.096415878815642E-2</v>
          </cell>
          <cell r="AY166">
            <v>8.85551465749983E-2</v>
          </cell>
          <cell r="AZ166">
            <v>0.14731894087828734</v>
          </cell>
          <cell r="BA166">
            <v>-6.0934274766438756E-2</v>
          </cell>
          <cell r="BB166">
            <v>-7.6196342036095932E-2</v>
          </cell>
          <cell r="BC166">
            <v>-0.12450117702117469</v>
          </cell>
        </row>
        <row r="167">
          <cell r="AR167">
            <v>-0.13461147232823656</v>
          </cell>
          <cell r="AS167">
            <v>-0.17355210741844718</v>
          </cell>
          <cell r="AT167">
            <v>-0.22218614603404419</v>
          </cell>
          <cell r="AU167">
            <v>-0.23048438920065817</v>
          </cell>
          <cell r="AV167">
            <v>-0.22871871967329904</v>
          </cell>
          <cell r="AW167">
            <v>2.2821576763485618E-2</v>
          </cell>
          <cell r="AX167">
            <v>9.5481335975566628E-2</v>
          </cell>
          <cell r="AY167">
            <v>-0.21119557452420645</v>
          </cell>
          <cell r="AZ167">
            <v>-0.15980823012385137</v>
          </cell>
          <cell r="BA167">
            <v>-2.3628494278247758E-2</v>
          </cell>
          <cell r="BB167">
            <v>-5.3040786856465294E-3</v>
          </cell>
          <cell r="BC167">
            <v>7.4175831776993828E-2</v>
          </cell>
        </row>
        <row r="168">
          <cell r="AR168">
            <v>-6.8503455733696983E-2</v>
          </cell>
          <cell r="AS168">
            <v>-6.990932686149598E-2</v>
          </cell>
          <cell r="AT168">
            <v>-4.5370249981181221E-2</v>
          </cell>
          <cell r="AU168">
            <v>-5.1015972813726496E-2</v>
          </cell>
          <cell r="AV168">
            <v>-9.5895093604084658E-2</v>
          </cell>
          <cell r="AW168">
            <v>2.2537750732465334E-4</v>
          </cell>
          <cell r="AX168">
            <v>0.10876775903303715</v>
          </cell>
          <cell r="AY168">
            <v>-2.2432146240873863E-3</v>
          </cell>
          <cell r="AZ168">
            <v>-9.6594034665695716E-3</v>
          </cell>
          <cell r="BA168">
            <v>-8.1537625551122428E-3</v>
          </cell>
          <cell r="BB168">
            <v>-9.0933472457765951E-3</v>
          </cell>
          <cell r="BC168">
            <v>-5.2828963975334542E-2</v>
          </cell>
        </row>
        <row r="169">
          <cell r="AR169">
            <v>-4.3095093882495439E-2</v>
          </cell>
          <cell r="AS169">
            <v>-7.7676705444617578E-2</v>
          </cell>
          <cell r="AT169">
            <v>-0.11004222191955615</v>
          </cell>
          <cell r="AU169">
            <v>-0.13490405635171254</v>
          </cell>
          <cell r="AV169">
            <v>-0.17063929401732769</v>
          </cell>
          <cell r="AW169">
            <v>-1.821391016974605E-2</v>
          </cell>
          <cell r="AX169">
            <v>-0.10770455356352648</v>
          </cell>
          <cell r="AY169">
            <v>-0.15258363473023229</v>
          </cell>
          <cell r="AZ169">
            <v>-0.10471958349416766</v>
          </cell>
          <cell r="BA169">
            <v>5.1292768221192109E-2</v>
          </cell>
          <cell r="BB169">
            <v>5.3362535695017144E-2</v>
          </cell>
          <cell r="BC169">
            <v>8.1315334326832023E-2</v>
          </cell>
        </row>
        <row r="170">
          <cell r="AR170">
            <v>0.10310050532223514</v>
          </cell>
          <cell r="AS170">
            <v>0.1212720533340319</v>
          </cell>
          <cell r="AT170">
            <v>0.14215867901731771</v>
          </cell>
          <cell r="AU170">
            <v>0.13264236512214955</v>
          </cell>
          <cell r="AV170">
            <v>0.17289542857697127</v>
          </cell>
          <cell r="AW170">
            <v>9.3715334888879731E-3</v>
          </cell>
          <cell r="AX170">
            <v>-2.6191544000036981E-2</v>
          </cell>
          <cell r="AY170">
            <v>0.11821282813246703</v>
          </cell>
          <cell r="AZ170">
            <v>0.12094348749658224</v>
          </cell>
          <cell r="BA170">
            <v>2.1089305374525802E-2</v>
          </cell>
          <cell r="BB170">
            <v>1.6494030032957907E-2</v>
          </cell>
          <cell r="BC170">
            <v>1.8842348178789381E-2</v>
          </cell>
        </row>
        <row r="171">
          <cell r="AR171">
            <v>-9.3454726292031554E-2</v>
          </cell>
          <cell r="AS171">
            <v>-9.9721988599196232E-2</v>
          </cell>
          <cell r="AT171">
            <v>-9.3033096143132155E-2</v>
          </cell>
          <cell r="AU171">
            <v>-9.1438999745025673E-2</v>
          </cell>
          <cell r="AV171">
            <v>-0.22521956302409818</v>
          </cell>
          <cell r="AW171">
            <v>-1.8682734576322635E-2</v>
          </cell>
          <cell r="AX171">
            <v>8.5993378573427259E-2</v>
          </cell>
          <cell r="AY171">
            <v>5.5188776562822284E-3</v>
          </cell>
          <cell r="AZ171">
            <v>-2.8500398705380237E-2</v>
          </cell>
          <cell r="BA171">
            <v>-7.7366839331289516E-2</v>
          </cell>
          <cell r="BB171">
            <v>-7.9400871055564481E-2</v>
          </cell>
          <cell r="BC171">
            <v>-9.9623862491354354E-2</v>
          </cell>
        </row>
        <row r="172">
          <cell r="AR172">
            <v>-0.17783146257068116</v>
          </cell>
          <cell r="AS172">
            <v>-0.20182688689649797</v>
          </cell>
          <cell r="AT172">
            <v>-0.22353371122878229</v>
          </cell>
          <cell r="AU172">
            <v>-0.18608464274856362</v>
          </cell>
          <cell r="AV172">
            <v>-0.38822474596533174</v>
          </cell>
          <cell r="AW172">
            <v>-3.3983394477697937E-3</v>
          </cell>
          <cell r="AX172">
            <v>7.8593304887382809E-2</v>
          </cell>
          <cell r="AY172">
            <v>-0.23273122534471602</v>
          </cell>
          <cell r="AZ172">
            <v>-0.21003891576619638</v>
          </cell>
          <cell r="BA172">
            <v>-1.6919912400646941E-2</v>
          </cell>
          <cell r="BB172">
            <v>-2.4180063986565137E-2</v>
          </cell>
          <cell r="BC172">
            <v>-3.6929101564213362E-2</v>
          </cell>
        </row>
        <row r="173">
          <cell r="AR173">
            <v>0.13262333996278963</v>
          </cell>
          <cell r="AS173">
            <v>0.14579946680538391</v>
          </cell>
          <cell r="AT173">
            <v>0.12910203386775354</v>
          </cell>
          <cell r="AU173">
            <v>9.0240974625512393E-2</v>
          </cell>
          <cell r="AV173">
            <v>0.22988345313699488</v>
          </cell>
          <cell r="AW173">
            <v>-2.902313325841821E-2</v>
          </cell>
          <cell r="AX173">
            <v>-4.8678036430581217E-2</v>
          </cell>
          <cell r="AY173">
            <v>8.0919150886933577E-2</v>
          </cell>
          <cell r="AZ173">
            <v>0.10666699264112678</v>
          </cell>
          <cell r="BA173">
            <v>1.0746892599167834E-2</v>
          </cell>
          <cell r="BB173">
            <v>-1.359249215288294E-2</v>
          </cell>
          <cell r="BC173">
            <v>-7.9548359438204819E-2</v>
          </cell>
        </row>
        <row r="174">
          <cell r="AR174">
            <v>-1.4704716158194797E-2</v>
          </cell>
          <cell r="AS174">
            <v>-1.2116053060934884E-2</v>
          </cell>
          <cell r="AT174">
            <v>1.4296990714051327E-2</v>
          </cell>
          <cell r="AU174">
            <v>2.2460131071118106E-3</v>
          </cell>
          <cell r="AV174">
            <v>-5.3580548147307505E-2</v>
          </cell>
          <cell r="AW174">
            <v>1.3408891372016951E-2</v>
          </cell>
          <cell r="AX174">
            <v>-5.9971108750074276E-2</v>
          </cell>
          <cell r="AY174">
            <v>-5.0719515571341911E-2</v>
          </cell>
          <cell r="AZ174">
            <v>-6.3402995625856384E-3</v>
          </cell>
          <cell r="BA174">
            <v>-9.6094887296836906E-2</v>
          </cell>
          <cell r="BB174">
            <v>-0.11850949165884528</v>
          </cell>
          <cell r="BC174">
            <v>-0.17489557554528645</v>
          </cell>
        </row>
        <row r="175">
          <cell r="AR175">
            <v>-9.149966081427563E-2</v>
          </cell>
          <cell r="AS175">
            <v>-0.11453232037454586</v>
          </cell>
          <cell r="AT175">
            <v>-0.13784178449323647</v>
          </cell>
          <cell r="AU175">
            <v>-0.18759075676165271</v>
          </cell>
          <cell r="AV175">
            <v>-0.32712283594394054</v>
          </cell>
          <cell r="AW175">
            <v>2.5951012050090538E-2</v>
          </cell>
          <cell r="AX175">
            <v>0.12933503151411729</v>
          </cell>
          <cell r="AY175">
            <v>-0.23365796601440214</v>
          </cell>
          <cell r="AZ175">
            <v>-0.11265257119989336</v>
          </cell>
          <cell r="BA175">
            <v>-0.17916629186443567</v>
          </cell>
          <cell r="BB175">
            <v>-0.18934077658231652</v>
          </cell>
          <cell r="BC175">
            <v>-0.27353252941238204</v>
          </cell>
        </row>
        <row r="176">
          <cell r="AR176">
            <v>-0.22955135100930202</v>
          </cell>
          <cell r="AS176">
            <v>-0.24062540547554179</v>
          </cell>
          <cell r="AT176">
            <v>-0.25610807411839875</v>
          </cell>
          <cell r="AU176">
            <v>-0.34477227608826999</v>
          </cell>
          <cell r="AV176">
            <v>-0.3715666837450714</v>
          </cell>
          <cell r="AW176">
            <v>3.8728745250067309E-2</v>
          </cell>
          <cell r="AX176">
            <v>-0.13493001218620515</v>
          </cell>
          <cell r="AY176">
            <v>-0.36580675460117729</v>
          </cell>
          <cell r="AZ176">
            <v>-0.23708408498697131</v>
          </cell>
          <cell r="BA176">
            <v>-7.2498069422238576E-2</v>
          </cell>
          <cell r="BB176">
            <v>-6.403881533520861E-2</v>
          </cell>
          <cell r="BC176">
            <v>-7.5206381310108594E-2</v>
          </cell>
        </row>
        <row r="177">
          <cell r="AR177">
            <v>-0.11858337303086541</v>
          </cell>
          <cell r="AS177">
            <v>-0.12498932080307557</v>
          </cell>
          <cell r="AT177">
            <v>-0.11097931749083123</v>
          </cell>
          <cell r="AU177">
            <v>-0.18962072561611509</v>
          </cell>
          <cell r="AV177">
            <v>-0.32515685370954595</v>
          </cell>
          <cell r="AW177">
            <v>5.3580666617397021E-2</v>
          </cell>
          <cell r="AX177">
            <v>0.10199306630875715</v>
          </cell>
          <cell r="AY177">
            <v>-0.21307142811544422</v>
          </cell>
          <cell r="AZ177">
            <v>-9.2366048703591219E-2</v>
          </cell>
          <cell r="BA177">
            <v>9.9288107369748246E-3</v>
          </cell>
          <cell r="BB177">
            <v>3.2598224364904782E-2</v>
          </cell>
          <cell r="BC177">
            <v>7.8269446852763824E-2</v>
          </cell>
        </row>
        <row r="178">
          <cell r="AR178">
            <v>0.13066085206306588</v>
          </cell>
          <cell r="AS178">
            <v>0.15270454989259896</v>
          </cell>
          <cell r="AT178">
            <v>0.16998175042556785</v>
          </cell>
          <cell r="AU178">
            <v>0.16813529933691407</v>
          </cell>
          <cell r="AV178">
            <v>0.67654165353503526</v>
          </cell>
          <cell r="AW178">
            <v>0.11076038159371482</v>
          </cell>
          <cell r="AX178">
            <v>8.3352944199162726E-2</v>
          </cell>
          <cell r="AY178">
            <v>0.23175143992861202</v>
          </cell>
          <cell r="AZ178">
            <v>0.15792235047219294</v>
          </cell>
          <cell r="BA178">
            <v>-7.81096069404561E-2</v>
          </cell>
          <cell r="BB178">
            <v>-8.7313338011763109E-2</v>
          </cell>
          <cell r="BC178">
            <v>-6.4171764920152752E-2</v>
          </cell>
        </row>
        <row r="179">
          <cell r="AR179">
            <v>-8.7952661161383783E-2</v>
          </cell>
          <cell r="AS179">
            <v>-9.4189395222767924E-2</v>
          </cell>
          <cell r="AT179">
            <v>-0.1322305383334863</v>
          </cell>
          <cell r="AU179">
            <v>-0.12565882168762721</v>
          </cell>
          <cell r="AV179">
            <v>-0.40030703678175328</v>
          </cell>
          <cell r="AW179">
            <v>-4.556362488159138E-2</v>
          </cell>
          <cell r="AX179">
            <v>6.0205543240857917E-2</v>
          </cell>
          <cell r="AY179">
            <v>-9.6003635453575598E-2</v>
          </cell>
          <cell r="AZ179">
            <v>-8.7886505320063146E-2</v>
          </cell>
          <cell r="BA179">
            <v>-0.10118850828481607</v>
          </cell>
          <cell r="BB179">
            <v>-0.1016842617981446</v>
          </cell>
          <cell r="BC179">
            <v>-5.6244830438378912E-2</v>
          </cell>
        </row>
        <row r="180">
          <cell r="AR180">
            <v>-3.3271284766775766E-2</v>
          </cell>
          <cell r="AS180">
            <v>-4.0162708060594743E-2</v>
          </cell>
          <cell r="AT180">
            <v>-5.9634759754089717E-2</v>
          </cell>
          <cell r="AU180">
            <v>-5.531350508969135E-2</v>
          </cell>
          <cell r="AV180">
            <v>-9.1687999582048874E-2</v>
          </cell>
          <cell r="AW180">
            <v>-1.0288814635921351E-2</v>
          </cell>
          <cell r="AX180">
            <v>8.3070156127818207E-2</v>
          </cell>
          <cell r="AY180">
            <v>-4.693248628525204E-2</v>
          </cell>
          <cell r="AZ180">
            <v>-4.7929014354722743E-2</v>
          </cell>
          <cell r="BA180">
            <v>8.6359664033193395E-2</v>
          </cell>
          <cell r="BB180">
            <v>7.6003164744677498E-2</v>
          </cell>
          <cell r="BC180">
            <v>0.14384604929534572</v>
          </cell>
        </row>
        <row r="181">
          <cell r="AR181">
            <v>0.14422717415688324</v>
          </cell>
          <cell r="AS181">
            <v>0.13242242681085292</v>
          </cell>
          <cell r="AT181">
            <v>0.10249779134206083</v>
          </cell>
          <cell r="AU181">
            <v>0.12948039367093944</v>
          </cell>
          <cell r="AV181">
            <v>0.22069481191763463</v>
          </cell>
          <cell r="AW181">
            <v>6.4848241743549195E-3</v>
          </cell>
          <cell r="AX181">
            <v>-3.602403975023083E-2</v>
          </cell>
          <cell r="AY181">
            <v>0.3146026188856359</v>
          </cell>
          <cell r="AZ181">
            <v>0.10712486505937413</v>
          </cell>
          <cell r="BA181">
            <v>9.945299334572022E-2</v>
          </cell>
          <cell r="BB181">
            <v>0.11318976200163378</v>
          </cell>
          <cell r="BC181">
            <v>0.16656320807673541</v>
          </cell>
        </row>
        <row r="182">
          <cell r="AR182">
            <v>0.19398108059535679</v>
          </cell>
          <cell r="AS182">
            <v>0.19929024626303904</v>
          </cell>
          <cell r="AT182">
            <v>0.17012937816889084</v>
          </cell>
          <cell r="AU182">
            <v>0.17710489188870038</v>
          </cell>
          <cell r="AV182">
            <v>0.39579701267492839</v>
          </cell>
          <cell r="AW182">
            <v>-1.082696778478931E-2</v>
          </cell>
          <cell r="AX182">
            <v>-5.8823986034259201E-2</v>
          </cell>
          <cell r="AY182">
            <v>0.25849687454571901</v>
          </cell>
          <cell r="AZ182">
            <v>0.15344362466278794</v>
          </cell>
          <cell r="BA182">
            <v>6.7830160698133302E-2</v>
          </cell>
          <cell r="BB182">
            <v>9.1866001341995407E-2</v>
          </cell>
          <cell r="BC182">
            <v>0.17144974583809347</v>
          </cell>
        </row>
        <row r="183">
          <cell r="AR183">
            <v>0.23970990695128624</v>
          </cell>
          <cell r="AS183">
            <v>0.31066516023744173</v>
          </cell>
          <cell r="AT183">
            <v>0.36624207787033236</v>
          </cell>
          <cell r="AU183">
            <v>0.47235143483196484</v>
          </cell>
          <cell r="AV183">
            <v>0.82932181075515632</v>
          </cell>
          <cell r="AW183">
            <v>8.9645447219983687E-3</v>
          </cell>
          <cell r="AX183">
            <v>4.4455394676852888E-2</v>
          </cell>
          <cell r="AY183">
            <v>0.44974818648061721</v>
          </cell>
          <cell r="AZ183">
            <v>0.29269048692515787</v>
          </cell>
          <cell r="BA183">
            <v>-2.9581655922901184E-3</v>
          </cell>
          <cell r="BB183">
            <v>-4.0897078241693974E-3</v>
          </cell>
          <cell r="BC183">
            <v>-1.3271918416604578E-2</v>
          </cell>
        </row>
        <row r="184">
          <cell r="AR184">
            <v>-4.1722775337203921E-2</v>
          </cell>
          <cell r="AS184">
            <v>-4.1199168080564785E-2</v>
          </cell>
          <cell r="AT184">
            <v>-2.1507924211907614E-3</v>
          </cell>
          <cell r="AU184">
            <v>-4.1835212439395142E-2</v>
          </cell>
          <cell r="AV184">
            <v>-0.1796456910869163</v>
          </cell>
          <cell r="AW184">
            <v>-1.979967388772419E-2</v>
          </cell>
          <cell r="AX184">
            <v>-2.5485734054009446E-2</v>
          </cell>
          <cell r="AY184">
            <v>-5.9502372764677292E-2</v>
          </cell>
          <cell r="AZ184">
            <v>-1.363487738419622E-2</v>
          </cell>
          <cell r="BA184">
            <v>7.9348979954970922E-2</v>
          </cell>
          <cell r="BB184">
            <v>8.499952854121684E-2</v>
          </cell>
          <cell r="BC184">
            <v>0.11316259859357691</v>
          </cell>
        </row>
        <row r="185">
          <cell r="AR185">
            <v>8.5350964085788572E-2</v>
          </cell>
          <cell r="AS185">
            <v>9.1376136314985867E-2</v>
          </cell>
          <cell r="AT185">
            <v>0.10538765743303102</v>
          </cell>
          <cell r="AU185">
            <v>7.4052172611250411E-2</v>
          </cell>
          <cell r="AV185">
            <v>0.21806320998762785</v>
          </cell>
          <cell r="AW185">
            <v>6.5181966322651608E-3</v>
          </cell>
          <cell r="AX185">
            <v>1.7468180070956185E-2</v>
          </cell>
          <cell r="AY185">
            <v>0.16831978420801152</v>
          </cell>
          <cell r="AZ185">
            <v>0.10695145802716044</v>
          </cell>
          <cell r="BA185">
            <v>3.0301475757136043E-2</v>
          </cell>
          <cell r="BB185">
            <v>4.1698381529579054E-2</v>
          </cell>
          <cell r="BC185">
            <v>-3.3111430335994729E-3</v>
          </cell>
        </row>
        <row r="186">
          <cell r="AR186">
            <v>-1.8264210213524534E-2</v>
          </cell>
          <cell r="AS186">
            <v>-5.3873110518333212E-3</v>
          </cell>
          <cell r="AT186">
            <v>-4.131207138724502E-5</v>
          </cell>
          <cell r="AU186">
            <v>5.3551516503122176E-2</v>
          </cell>
          <cell r="AV186">
            <v>4.9437662745387634E-2</v>
          </cell>
          <cell r="AW186">
            <v>-3.5280626011872762E-2</v>
          </cell>
          <cell r="AX186">
            <v>2.4399913853907496E-2</v>
          </cell>
          <cell r="AY186">
            <v>-4.3806015604605952E-2</v>
          </cell>
          <cell r="AZ186">
            <v>-1.8706702070314885E-2</v>
          </cell>
          <cell r="BA186">
            <v>4.1762683417278401E-2</v>
          </cell>
          <cell r="BB186">
            <v>4.0203741407319749E-2</v>
          </cell>
          <cell r="BC186">
            <v>9.0933739951235992E-2</v>
          </cell>
        </row>
        <row r="187">
          <cell r="AR187">
            <v>9.9030343649669561E-2</v>
          </cell>
          <cell r="AS187">
            <v>8.3048485485906598E-2</v>
          </cell>
          <cell r="AT187">
            <v>0.10689526957240236</v>
          </cell>
          <cell r="AU187">
            <v>5.8582277141269401E-2</v>
          </cell>
          <cell r="AV187">
            <v>5.5221201562664968E-2</v>
          </cell>
          <cell r="AW187">
            <v>1.8110621634850776E-2</v>
          </cell>
          <cell r="AX187">
            <v>2.4204234494057619E-2</v>
          </cell>
          <cell r="AY187">
            <v>0.14610804235789443</v>
          </cell>
          <cell r="AZ187">
            <v>9.8724365234375E-2</v>
          </cell>
          <cell r="BA187">
            <v>-2.2271820815759735E-2</v>
          </cell>
          <cell r="BB187">
            <v>-1.7577274646757624E-2</v>
          </cell>
          <cell r="BC187">
            <v>1.3293065011750205E-3</v>
          </cell>
        </row>
        <row r="188">
          <cell r="AR188">
            <v>-0.10219538104418302</v>
          </cell>
          <cell r="AS188">
            <v>-9.5070465277187766E-2</v>
          </cell>
          <cell r="AT188">
            <v>-4.6759528821606278E-2</v>
          </cell>
          <cell r="AU188">
            <v>-7.848938935686256E-2</v>
          </cell>
          <cell r="AV188">
            <v>-0.23735908211593626</v>
          </cell>
          <cell r="AW188">
            <v>2.0947802197801568E-3</v>
          </cell>
          <cell r="AX188">
            <v>4.8574236266037962E-2</v>
          </cell>
          <cell r="AY188">
            <v>-6.107179343309499E-2</v>
          </cell>
          <cell r="AZ188">
            <v>-2.4979399864826113E-2</v>
          </cell>
          <cell r="BA188">
            <v>6.0821555782435865E-2</v>
          </cell>
          <cell r="BB188">
            <v>4.1369252735523165E-2</v>
          </cell>
          <cell r="BC188">
            <v>4.3005960775464702E-2</v>
          </cell>
        </row>
        <row r="189">
          <cell r="AR189">
            <v>0.12228576436819405</v>
          </cell>
          <cell r="AS189">
            <v>0.131175468483816</v>
          </cell>
          <cell r="AT189">
            <v>0.1384829832886969</v>
          </cell>
          <cell r="AU189">
            <v>0.12585145879600601</v>
          </cell>
          <cell r="AV189">
            <v>0.12396405064398319</v>
          </cell>
          <cell r="AW189">
            <v>9.3896713615024829E-3</v>
          </cell>
          <cell r="AX189">
            <v>9.8037291457730102E-2</v>
          </cell>
          <cell r="AY189">
            <v>0.25673203498713204</v>
          </cell>
          <cell r="AZ189">
            <v>0.11273276295923496</v>
          </cell>
          <cell r="BA189">
            <v>2.1605848665936955E-2</v>
          </cell>
          <cell r="BB189">
            <v>1.8279308408433836E-2</v>
          </cell>
          <cell r="BC189">
            <v>3.9614360926971237E-2</v>
          </cell>
        </row>
        <row r="190">
          <cell r="AR190">
            <v>2.1515033190160127E-2</v>
          </cell>
          <cell r="AS190">
            <v>3.587183379186043E-2</v>
          </cell>
          <cell r="AT190">
            <v>3.5685298042398506E-2</v>
          </cell>
          <cell r="AU190">
            <v>6.7573550005571192E-2</v>
          </cell>
          <cell r="AV190">
            <v>-4.2801556420233311E-3</v>
          </cell>
          <cell r="AW190">
            <v>-1.1237480903072528E-2</v>
          </cell>
          <cell r="AX190">
            <v>-5.9894192902768539E-2</v>
          </cell>
          <cell r="AY190">
            <v>7.5271904305833859E-2</v>
          </cell>
          <cell r="AZ190">
            <v>2.2221653311487177E-2</v>
          </cell>
          <cell r="BA190">
            <v>-3.8613402922863638E-2</v>
          </cell>
          <cell r="BB190">
            <v>-4.1139774995620382E-2</v>
          </cell>
          <cell r="BC190">
            <v>-5.5609859864054867E-2</v>
          </cell>
        </row>
        <row r="191">
          <cell r="AR191">
            <v>-6.3548794006345277E-2</v>
          </cell>
          <cell r="AS191">
            <v>-3.9231623413048089E-2</v>
          </cell>
          <cell r="AT191">
            <v>-2.4951849638042201E-2</v>
          </cell>
          <cell r="AU191">
            <v>5.3597975689090305E-4</v>
          </cell>
          <cell r="AV191">
            <v>-9.667838999609224E-2</v>
          </cell>
          <cell r="AW191">
            <v>9.305040516412566E-3</v>
          </cell>
          <cell r="AX191">
            <v>-2.9534044946717519E-2</v>
          </cell>
          <cell r="AY191">
            <v>-9.5182271024372378E-2</v>
          </cell>
          <cell r="AZ191">
            <v>-2.194728977267979E-2</v>
          </cell>
          <cell r="BA191">
            <v>3.3233078003175764E-2</v>
          </cell>
          <cell r="BB191">
            <v>1.4495247083909479E-2</v>
          </cell>
          <cell r="BC191">
            <v>3.729433943786109E-3</v>
          </cell>
        </row>
        <row r="192">
          <cell r="AR192">
            <v>2.394024123925953E-2</v>
          </cell>
          <cell r="AS192">
            <v>-9.5322069442127511E-4</v>
          </cell>
          <cell r="AT192">
            <v>5.10853943451961E-4</v>
          </cell>
          <cell r="AU192">
            <v>-1.9423087224858304E-2</v>
          </cell>
          <cell r="AV192">
            <v>-7.4385706869700585E-2</v>
          </cell>
          <cell r="AW192">
            <v>-9.5254294948120544E-3</v>
          </cell>
          <cell r="AX192">
            <v>2.8766854175788836E-2</v>
          </cell>
          <cell r="AY192">
            <v>4.3408197046333807E-2</v>
          </cell>
          <cell r="AZ192">
            <v>-6.2052954130319415E-3</v>
          </cell>
          <cell r="BA192">
            <v>6.2010564741858953E-2</v>
          </cell>
          <cell r="BB192">
            <v>6.248738165676504E-2</v>
          </cell>
          <cell r="BC192">
            <v>8.0812121574311835E-2</v>
          </cell>
        </row>
        <row r="193">
          <cell r="AR193">
            <v>5.4514650189356084E-2</v>
          </cell>
          <cell r="AS193">
            <v>3.6471626553443048E-2</v>
          </cell>
          <cell r="AT193">
            <v>5.8507161919285622E-2</v>
          </cell>
          <cell r="AU193">
            <v>5.2097230528591831E-2</v>
          </cell>
          <cell r="AV193">
            <v>1.0398897015867048E-2</v>
          </cell>
          <cell r="AW193">
            <v>1.0853511935428495E-2</v>
          </cell>
          <cell r="AX193">
            <v>-2.693840921451951E-2</v>
          </cell>
          <cell r="AY193">
            <v>8.7764999613340944E-2</v>
          </cell>
          <cell r="AZ193">
            <v>4.3158608961530787E-2</v>
          </cell>
          <cell r="BA193">
            <v>1.5908127745156486E-2</v>
          </cell>
          <cell r="BB193">
            <v>6.9876563228410404E-4</v>
          </cell>
          <cell r="BC193">
            <v>1.2338824841046314E-2</v>
          </cell>
        </row>
        <row r="194">
          <cell r="AR194">
            <v>-1.2805972970418633E-2</v>
          </cell>
          <cell r="AS194">
            <v>-9.0904906563560317E-4</v>
          </cell>
          <cell r="AT194">
            <v>3.530312190478635E-2</v>
          </cell>
          <cell r="AU194">
            <v>2.3472921010846859E-2</v>
          </cell>
          <cell r="AV194">
            <v>3.8877838937971143E-2</v>
          </cell>
          <cell r="AW194">
            <v>1.3183378070741769E-2</v>
          </cell>
          <cell r="AX194">
            <v>4.085440923761996E-2</v>
          </cell>
          <cell r="AY194">
            <v>-5.0286705516973784E-2</v>
          </cell>
          <cell r="AZ194">
            <v>4.0870768014754422E-2</v>
          </cell>
          <cell r="BA194">
            <v>-7.9490021905620156E-2</v>
          </cell>
          <cell r="BB194">
            <v>-9.4837403581723989E-2</v>
          </cell>
          <cell r="BC194">
            <v>-8.7525540033061233E-2</v>
          </cell>
        </row>
        <row r="195">
          <cell r="AR195">
            <v>-4.8355751280455772E-2</v>
          </cell>
          <cell r="AS195">
            <v>-4.4261445436222235E-2</v>
          </cell>
          <cell r="AT195">
            <v>-4.8431083859825752E-2</v>
          </cell>
          <cell r="AU195">
            <v>-7.1172229639519302E-2</v>
          </cell>
          <cell r="AV195">
            <v>-0.13397448741067253</v>
          </cell>
          <cell r="AW195">
            <v>1.274355276836836E-3</v>
          </cell>
          <cell r="AX195">
            <v>0.10274919158874773</v>
          </cell>
          <cell r="AY195">
            <v>-0.1539716827786809</v>
          </cell>
          <cell r="AZ195">
            <v>-7.506723619680411E-3</v>
          </cell>
          <cell r="BA195">
            <v>-5.302529849576898E-2</v>
          </cell>
          <cell r="BB195">
            <v>-3.3913665406388627E-2</v>
          </cell>
          <cell r="BC195">
            <v>-7.1726117762032082E-3</v>
          </cell>
        </row>
        <row r="196">
          <cell r="AR196">
            <v>5.6577200112671422E-2</v>
          </cell>
          <cell r="AS196">
            <v>5.7181075413945237E-2</v>
          </cell>
          <cell r="AT196">
            <v>5.8841194711930722E-2</v>
          </cell>
          <cell r="AU196">
            <v>6.0150181402114811E-2</v>
          </cell>
          <cell r="AV196">
            <v>5.6065396776432408E-2</v>
          </cell>
          <cell r="AW196">
            <v>9.1100914358441809E-3</v>
          </cell>
          <cell r="AX196">
            <v>-7.0588734416585641E-3</v>
          </cell>
          <cell r="AY196">
            <v>-4.5554631429661763E-3</v>
          </cell>
          <cell r="AZ196">
            <v>7.0342947772792153E-2</v>
          </cell>
          <cell r="BA196">
            <v>7.0085755089138724E-2</v>
          </cell>
          <cell r="BB196">
            <v>8.1335803590790734E-2</v>
          </cell>
          <cell r="BC196">
            <v>8.3983765796326715E-2</v>
          </cell>
        </row>
        <row r="197">
          <cell r="AR197">
            <v>3.432418021860828E-2</v>
          </cell>
          <cell r="AS197">
            <v>3.1267454717475829E-2</v>
          </cell>
          <cell r="AT197">
            <v>4.8073840234789333E-2</v>
          </cell>
          <cell r="AU197">
            <v>5.5758482952742661E-2</v>
          </cell>
          <cell r="AV197">
            <v>8.7337520081787634E-2</v>
          </cell>
          <cell r="AW197">
            <v>-2.6419728500780115E-2</v>
          </cell>
          <cell r="AX197">
            <v>-4.3901264483567681E-2</v>
          </cell>
          <cell r="AY197">
            <v>7.742649841149718E-2</v>
          </cell>
          <cell r="AZ197">
            <v>4.2919797165982709E-2</v>
          </cell>
          <cell r="BA197">
            <v>-4.2025663784819423E-2</v>
          </cell>
          <cell r="BB197">
            <v>-3.692658487057987E-2</v>
          </cell>
          <cell r="BC197">
            <v>-1.9084331222626538E-2</v>
          </cell>
        </row>
        <row r="198">
          <cell r="AR198">
            <v>7.4010659744276897E-3</v>
          </cell>
          <cell r="AS198">
            <v>1.7674367193544871E-2</v>
          </cell>
          <cell r="AT198">
            <v>3.3408830190899241E-2</v>
          </cell>
          <cell r="AU198">
            <v>5.5705813305387819E-2</v>
          </cell>
          <cell r="AV198">
            <v>4.8130736512201899E-3</v>
          </cell>
          <cell r="AW198">
            <v>5.7955204036408414E-3</v>
          </cell>
          <cell r="AX198">
            <v>6.1614832296116084E-2</v>
          </cell>
          <cell r="AY198">
            <v>-6.8991526322613739E-3</v>
          </cell>
          <cell r="AZ198">
            <v>4.6215577498375682E-2</v>
          </cell>
          <cell r="BA198">
            <v>8.968932842413202E-2</v>
          </cell>
          <cell r="BB198">
            <v>9.3630296293866211E-2</v>
          </cell>
          <cell r="BC198">
            <v>0.11126495145928783</v>
          </cell>
        </row>
        <row r="199">
          <cell r="AR199">
            <v>0.12272814496011386</v>
          </cell>
          <cell r="AS199">
            <v>9.0225808904191407E-2</v>
          </cell>
          <cell r="AT199">
            <v>6.1520858001639311E-2</v>
          </cell>
          <cell r="AU199">
            <v>6.4943469766604478E-2</v>
          </cell>
          <cell r="AV199">
            <v>0.1404700902305891</v>
          </cell>
          <cell r="AW199">
            <v>-6.4400230485039955E-4</v>
          </cell>
          <cell r="AX199">
            <v>3.282760794069306E-3</v>
          </cell>
          <cell r="AY199">
            <v>0.12029819997721503</v>
          </cell>
          <cell r="AZ199">
            <v>8.9590129253279027E-2</v>
          </cell>
          <cell r="BA199">
            <v>3.8638562155802747E-2</v>
          </cell>
          <cell r="BB199">
            <v>3.7497956748399286E-2</v>
          </cell>
          <cell r="BC199">
            <v>2.912351931406465E-2</v>
          </cell>
        </row>
        <row r="200">
          <cell r="AR200">
            <v>-4.2077676856463464E-3</v>
          </cell>
          <cell r="AS200">
            <v>6.8044153981030586E-3</v>
          </cell>
          <cell r="AT200">
            <v>1.8619517243968264E-2</v>
          </cell>
          <cell r="AU200">
            <v>2.5672131447161517E-2</v>
          </cell>
          <cell r="AV200">
            <v>-3.3111935924985292E-2</v>
          </cell>
          <cell r="AW200">
            <v>3.5273368606703048E-3</v>
          </cell>
          <cell r="AX200">
            <v>2.8944026601805728E-2</v>
          </cell>
          <cell r="AY200">
            <v>-3.3844406827778006E-2</v>
          </cell>
          <cell r="AZ200">
            <v>3.9207826533553813E-3</v>
          </cell>
          <cell r="BA200">
            <v>2.0259346511988241E-3</v>
          </cell>
          <cell r="BB200">
            <v>-2.1119351090589822E-2</v>
          </cell>
          <cell r="BC200">
            <v>-2.6357608053899195E-2</v>
          </cell>
        </row>
        <row r="201">
          <cell r="AR201">
            <v>-2.5606656259450356E-2</v>
          </cell>
          <cell r="AS201">
            <v>-3.4959775972451701E-2</v>
          </cell>
          <cell r="AT201">
            <v>-3.8801114018416016E-2</v>
          </cell>
          <cell r="AU201">
            <v>-7.8683770316895663E-2</v>
          </cell>
          <cell r="AV201">
            <v>-0.19759571673906462</v>
          </cell>
          <cell r="AW201">
            <v>-6.184939840475856E-3</v>
          </cell>
          <cell r="AX201">
            <v>4.3703563646380061E-2</v>
          </cell>
          <cell r="AY201">
            <v>-4.7759177963239918E-2</v>
          </cell>
          <cell r="AZ201">
            <v>-2.2808943900978318E-2</v>
          </cell>
          <cell r="BA201">
            <v>6.7903664704024536E-2</v>
          </cell>
          <cell r="BB201">
            <v>7.3855179757466471E-2</v>
          </cell>
          <cell r="BC201">
            <v>7.1477304317778545E-2</v>
          </cell>
        </row>
        <row r="202">
          <cell r="AR202">
            <v>3.2998372728950454E-2</v>
          </cell>
          <cell r="AS202">
            <v>1.8661690215942439E-2</v>
          </cell>
          <cell r="AT202">
            <v>-2.2966156003352056E-2</v>
          </cell>
          <cell r="AU202">
            <v>1.3514689669844593E-3</v>
          </cell>
          <cell r="AV202">
            <v>-3.978345713206588E-2</v>
          </cell>
          <cell r="AW202">
            <v>1.7684067335487219E-2</v>
          </cell>
          <cell r="AX202">
            <v>-9.6837672350247317E-5</v>
          </cell>
          <cell r="AY202">
            <v>0.10548337624177329</v>
          </cell>
          <cell r="AZ202">
            <v>-5.5480361611930373E-3</v>
          </cell>
          <cell r="BA202">
            <v>2.2060831203134068E-2</v>
          </cell>
          <cell r="BB202">
            <v>2.2826100891715662E-2</v>
          </cell>
          <cell r="BC202">
            <v>-2.6940770362582245E-2</v>
          </cell>
        </row>
        <row r="203">
          <cell r="AR203">
            <v>-0.12024165259191899</v>
          </cell>
          <cell r="AS203">
            <v>-0.12383991303122432</v>
          </cell>
          <cell r="AT203">
            <v>-0.12813095638524497</v>
          </cell>
          <cell r="AU203">
            <v>-0.14143989492567288</v>
          </cell>
          <cell r="AV203">
            <v>-0.2611773960928282</v>
          </cell>
          <cell r="AW203">
            <v>-5.7477025898079459E-3</v>
          </cell>
          <cell r="AX203">
            <v>-3.0621190846124691E-2</v>
          </cell>
          <cell r="AY203">
            <v>-0.11663837188714021</v>
          </cell>
          <cell r="AZ203">
            <v>-0.1097821690645403</v>
          </cell>
          <cell r="BA203">
            <v>3.7340960983207383E-2</v>
          </cell>
          <cell r="BB203">
            <v>3.5455119337643559E-2</v>
          </cell>
          <cell r="BC203">
            <v>-9.1777228781219078E-3</v>
          </cell>
        </row>
        <row r="204">
          <cell r="AR204">
            <v>1.9401166654360313E-2</v>
          </cell>
          <cell r="AS204">
            <v>9.0989510931378526E-3</v>
          </cell>
          <cell r="AT204">
            <v>-2.1430775957408499E-2</v>
          </cell>
          <cell r="AU204">
            <v>-2.6780014679373743E-2</v>
          </cell>
          <cell r="AV204">
            <v>-2.5022182786157976E-2</v>
          </cell>
          <cell r="AW204">
            <v>8.3352939199408116E-3</v>
          </cell>
          <cell r="AX204">
            <v>4.7910860033803182E-2</v>
          </cell>
          <cell r="AY204">
            <v>6.640397480610627E-3</v>
          </cell>
          <cell r="AZ204">
            <v>1.6933140058991825E-2</v>
          </cell>
          <cell r="BA204">
            <v>1.0899323114779147E-3</v>
          </cell>
          <cell r="BB204">
            <v>-9.4025679502310888E-3</v>
          </cell>
          <cell r="BC204">
            <v>5.8952030960618185E-2</v>
          </cell>
        </row>
        <row r="205">
          <cell r="AR205">
            <v>5.5004255473263042E-2</v>
          </cell>
          <cell r="AS205">
            <v>5.653782660670581E-2</v>
          </cell>
          <cell r="AT205">
            <v>6.8276047860911682E-2</v>
          </cell>
          <cell r="AU205">
            <v>5.469287270499712E-2</v>
          </cell>
          <cell r="AV205">
            <v>0.17145977429923565</v>
          </cell>
          <cell r="AW205">
            <v>2.0465984467184395E-2</v>
          </cell>
          <cell r="AX205">
            <v>-9.7079570823842554E-3</v>
          </cell>
          <cell r="AY205">
            <v>1.6559417363377404E-2</v>
          </cell>
          <cell r="AZ205">
            <v>5.0442873251023146E-2</v>
          </cell>
          <cell r="BA205">
            <v>2.8736969164929071E-2</v>
          </cell>
          <cell r="BB205">
            <v>4.3116317564002138E-2</v>
          </cell>
          <cell r="BC205">
            <v>3.1237249290472668E-2</v>
          </cell>
        </row>
        <row r="206">
          <cell r="AR206">
            <v>-2.1412449258073618E-2</v>
          </cell>
          <cell r="AS206">
            <v>-1.4310190622946029E-2</v>
          </cell>
          <cell r="AT206">
            <v>-1.1071336310292113E-3</v>
          </cell>
          <cell r="AU206">
            <v>2.3805088135537389E-2</v>
          </cell>
          <cell r="AV206">
            <v>-9.1982597886886341E-2</v>
          </cell>
          <cell r="AW206">
            <v>-1.2052915237628636E-2</v>
          </cell>
          <cell r="AX206">
            <v>7.6549956082475168E-2</v>
          </cell>
          <cell r="AY206">
            <v>-2.2170450460415325E-2</v>
          </cell>
          <cell r="AZ206">
            <v>-8.5738975452998023E-4</v>
          </cell>
          <cell r="BA206">
            <v>-1.2764174975642528E-2</v>
          </cell>
          <cell r="BB206">
            <v>-1.9732755910476185E-2</v>
          </cell>
          <cell r="BC206">
            <v>-2.583188318214602E-2</v>
          </cell>
        </row>
        <row r="207">
          <cell r="AR207">
            <v>-1.9171066248048763E-2</v>
          </cell>
          <cell r="AS207">
            <v>-1.2211253593956584E-2</v>
          </cell>
          <cell r="AT207">
            <v>-2.1305156340439835E-3</v>
          </cell>
          <cell r="AU207">
            <v>-2.4565487897884042E-3</v>
          </cell>
          <cell r="AV207">
            <v>-1.1806981519507098E-2</v>
          </cell>
          <cell r="AW207">
            <v>-4.1327778879851618E-3</v>
          </cell>
          <cell r="AX207">
            <v>1.0350400626623069E-2</v>
          </cell>
          <cell r="AY207">
            <v>-3.7465681595909017E-2</v>
          </cell>
          <cell r="AZ207">
            <v>4.8582065852686984E-3</v>
          </cell>
          <cell r="BA207">
            <v>-1.8029971344012741E-2</v>
          </cell>
          <cell r="BB207">
            <v>-1.5434437266540479E-2</v>
          </cell>
          <cell r="BC207">
            <v>-1.4962959040282775E-2</v>
          </cell>
        </row>
        <row r="208">
          <cell r="AR208">
            <v>6.294706723891208E-3</v>
          </cell>
          <cell r="AS208">
            <v>9.4072336092798636E-4</v>
          </cell>
          <cell r="AT208">
            <v>-9.4658636520709161E-3</v>
          </cell>
          <cell r="AU208">
            <v>-1.4161281409528992E-2</v>
          </cell>
          <cell r="AV208">
            <v>-4.6926406926406927E-2</v>
          </cell>
          <cell r="AW208">
            <v>8.6318515321548439E-4</v>
          </cell>
          <cell r="AX208">
            <v>-3.874858040005269E-2</v>
          </cell>
          <cell r="AY208">
            <v>-2.424364100216192E-2</v>
          </cell>
          <cell r="AZ208">
            <v>1.0167029774872827E-2</v>
          </cell>
          <cell r="BA208">
            <v>-1.9630299596291367E-2</v>
          </cell>
          <cell r="BB208">
            <v>-1.7866979401519378E-2</v>
          </cell>
          <cell r="BC208">
            <v>-3.7608421214317955E-3</v>
          </cell>
        </row>
        <row r="209">
          <cell r="AR209">
            <v>-1.9618993460335465E-2</v>
          </cell>
          <cell r="AS209">
            <v>-1.7956457801218462E-2</v>
          </cell>
          <cell r="AT209">
            <v>-2.3361283811564881E-3</v>
          </cell>
          <cell r="AU209">
            <v>8.914334227669185E-3</v>
          </cell>
          <cell r="AV209">
            <v>-3.4520348837209225E-3</v>
          </cell>
          <cell r="AW209">
            <v>5.7717185789629699E-3</v>
          </cell>
          <cell r="AX209">
            <v>8.2067893597018049E-2</v>
          </cell>
          <cell r="AY209">
            <v>-7.648763596672814E-2</v>
          </cell>
          <cell r="AZ209">
            <v>-1.6907633730063543E-2</v>
          </cell>
          <cell r="BA209">
            <v>-5.3361024278700042E-2</v>
          </cell>
          <cell r="BB209">
            <v>-7.0038103485894787E-2</v>
          </cell>
          <cell r="BC209">
            <v>-8.8997458413134334E-2</v>
          </cell>
        </row>
        <row r="210">
          <cell r="AR210">
            <v>-8.6426914153132306E-2</v>
          </cell>
          <cell r="AS210">
            <v>-8.3306123827645684E-2</v>
          </cell>
          <cell r="AT210">
            <v>-8.3860453208614572E-2</v>
          </cell>
          <cell r="AU210">
            <v>-9.9038767551122731E-2</v>
          </cell>
          <cell r="AV210">
            <v>-0.13600729261622613</v>
          </cell>
          <cell r="AW210">
            <v>9.8611523366642917E-3</v>
          </cell>
          <cell r="AX210">
            <v>0.200113467342657</v>
          </cell>
          <cell r="AY210">
            <v>-9.6524404160281629E-2</v>
          </cell>
          <cell r="AZ210">
            <v>-3.5974486755863788E-2</v>
          </cell>
          <cell r="BA210">
            <v>-7.8807629537912094E-2</v>
          </cell>
          <cell r="BB210">
            <v>-8.5973098868640796E-2</v>
          </cell>
          <cell r="BC210">
            <v>-0.14562586638304209</v>
          </cell>
        </row>
        <row r="211">
          <cell r="AR211">
            <v>-3.7797619047619024E-2</v>
          </cell>
          <cell r="AS211">
            <v>-4.1194821783880786E-2</v>
          </cell>
          <cell r="AT211">
            <v>-5.1071109687357397E-2</v>
          </cell>
          <cell r="AU211">
            <v>-2.4241662251199614E-2</v>
          </cell>
          <cell r="AV211">
            <v>-5.1276640641485405E-2</v>
          </cell>
          <cell r="AW211">
            <v>-8.883082952318655E-3</v>
          </cell>
          <cell r="AX211">
            <v>-5.2204609526421031E-2</v>
          </cell>
          <cell r="AY211">
            <v>-0.1565471572147743</v>
          </cell>
          <cell r="AZ211">
            <v>-1.0781387181738267E-2</v>
          </cell>
          <cell r="BA211">
            <v>0.10939265127312425</v>
          </cell>
          <cell r="BB211">
            <v>0.10371958864923125</v>
          </cell>
          <cell r="BC211">
            <v>0.13255632130116091</v>
          </cell>
        </row>
        <row r="212">
          <cell r="AR212">
            <v>8.4225177853386901E-2</v>
          </cell>
          <cell r="AS212">
            <v>6.8546320967411312E-2</v>
          </cell>
          <cell r="AT212">
            <v>3.5080158593346011E-2</v>
          </cell>
          <cell r="AU212">
            <v>6.5162369038670898E-2</v>
          </cell>
          <cell r="AV212">
            <v>0.13901245551601416</v>
          </cell>
          <cell r="AW212">
            <v>-1.8946882825886413E-2</v>
          </cell>
          <cell r="AX212">
            <v>2.8781350858659183E-2</v>
          </cell>
          <cell r="AY212">
            <v>0.1097978393411061</v>
          </cell>
          <cell r="AZ212">
            <v>6.1303606929849375E-2</v>
          </cell>
          <cell r="BA212">
            <v>-4.965743993017413E-3</v>
          </cell>
          <cell r="BB212">
            <v>-2.3842046531546646E-2</v>
          </cell>
          <cell r="BC212">
            <v>-6.6592222253195166E-2</v>
          </cell>
        </row>
        <row r="213">
          <cell r="AR213">
            <v>-6.1069428199203024E-2</v>
          </cell>
          <cell r="AS213">
            <v>-7.0047353593478467E-2</v>
          </cell>
          <cell r="AT213">
            <v>-6.9163405223859775E-2</v>
          </cell>
          <cell r="AU213">
            <v>-0.12988378288857838</v>
          </cell>
          <cell r="AV213">
            <v>-0.14840851396211674</v>
          </cell>
          <cell r="AW213">
            <v>2.206697343230446E-2</v>
          </cell>
          <cell r="AX213">
            <v>7.7025758740917993E-2</v>
          </cell>
          <cell r="AY213">
            <v>-9.4372961945609068E-2</v>
          </cell>
          <cell r="AZ213">
            <v>-4.673053507633429E-2</v>
          </cell>
          <cell r="BA213">
            <v>6.6051671365814357E-3</v>
          </cell>
          <cell r="BB213">
            <v>-1.7813502929664438E-4</v>
          </cell>
          <cell r="BC213">
            <v>-1.1956885178416421E-2</v>
          </cell>
        </row>
        <row r="214">
          <cell r="AR214">
            <v>-6.0787749273322089E-2</v>
          </cell>
          <cell r="AS214">
            <v>-7.118547929665342E-2</v>
          </cell>
          <cell r="AT214">
            <v>-9.1180176083375031E-2</v>
          </cell>
          <cell r="AU214">
            <v>-0.10081098973849723</v>
          </cell>
          <cell r="AV214">
            <v>-0.16028433845448298</v>
          </cell>
          <cell r="AW214">
            <v>1.4722313506408069E-2</v>
          </cell>
          <cell r="AX214">
            <v>-9.8294910371408029E-2</v>
          </cell>
          <cell r="AY214">
            <v>-0.11486750150768033</v>
          </cell>
          <cell r="AZ214">
            <v>-7.4616286169458812E-2</v>
          </cell>
          <cell r="BA214">
            <v>4.8232990621072114E-2</v>
          </cell>
          <cell r="BB214">
            <v>5.047739368033155E-2</v>
          </cell>
          <cell r="BC214">
            <v>0.11361998459076639</v>
          </cell>
        </row>
        <row r="215">
          <cell r="AR215">
            <v>0.12917452957351583</v>
          </cell>
          <cell r="AS215">
            <v>0.14297015961138104</v>
          </cell>
          <cell r="AT215">
            <v>0.17929620211631536</v>
          </cell>
          <cell r="AU215">
            <v>0.1776031217213645</v>
          </cell>
          <cell r="AV215">
            <v>0.2760786455488804</v>
          </cell>
          <cell r="AW215">
            <v>1.9593237904009353E-2</v>
          </cell>
          <cell r="AX215">
            <v>5.4438232943220255E-2</v>
          </cell>
          <cell r="AY215">
            <v>0.26834595807783268</v>
          </cell>
          <cell r="AZ215">
            <v>0.10824605443776214</v>
          </cell>
          <cell r="BA215">
            <v>4.3315377100114461E-2</v>
          </cell>
          <cell r="BB215">
            <v>4.9400061347672608E-2</v>
          </cell>
          <cell r="BC215">
            <v>6.0084799929324584E-2</v>
          </cell>
        </row>
        <row r="216">
          <cell r="AR216">
            <v>1.9873178371564437E-2</v>
          </cell>
          <cell r="AS216">
            <v>3.0649293876212846E-2</v>
          </cell>
          <cell r="AT216">
            <v>6.6134327527683556E-2</v>
          </cell>
          <cell r="AU216">
            <v>5.2314858232517469E-2</v>
          </cell>
          <cell r="AV216">
            <v>8.8594050930879575E-2</v>
          </cell>
          <cell r="AW216">
            <v>5.6220817584093918E-3</v>
          </cell>
          <cell r="AX216">
            <v>-1.6042000639243437E-2</v>
          </cell>
          <cell r="AY216">
            <v>1.2971418640291832E-2</v>
          </cell>
          <cell r="AZ216">
            <v>5.0126599603093069E-2</v>
          </cell>
          <cell r="BA216">
            <v>2.6457649948878004E-2</v>
          </cell>
          <cell r="BB216">
            <v>1.3406785739648264E-2</v>
          </cell>
          <cell r="BC216">
            <v>-3.3269056699822386E-2</v>
          </cell>
        </row>
        <row r="217">
          <cell r="AR217">
            <v>-4.0919518704060076E-3</v>
          </cell>
          <cell r="AS217">
            <v>7.5405007363760213E-4</v>
          </cell>
          <cell r="AT217">
            <v>1.3485477178423189E-2</v>
          </cell>
          <cell r="AU217">
            <v>2.3646490902339279E-2</v>
          </cell>
          <cell r="AV217">
            <v>-4.4230391193237684E-2</v>
          </cell>
          <cell r="AW217">
            <v>-1.0991787744788484E-2</v>
          </cell>
          <cell r="AX217">
            <v>1.3108019744060062E-2</v>
          </cell>
          <cell r="AY217">
            <v>-5.0987303864990396E-2</v>
          </cell>
          <cell r="AZ217">
            <v>7.8524648919877649E-3</v>
          </cell>
          <cell r="BA217">
            <v>-5.0358795652463151E-3</v>
          </cell>
          <cell r="BB217">
            <v>-1.0659017328317089E-2</v>
          </cell>
          <cell r="BC217">
            <v>-1.167299009888656E-2</v>
          </cell>
        </row>
        <row r="218">
          <cell r="AR218">
            <v>-1.4808477030406775E-2</v>
          </cell>
          <cell r="AS218">
            <v>-1.781278329153857E-2</v>
          </cell>
          <cell r="AT218">
            <v>-4.163689384137037E-2</v>
          </cell>
          <cell r="AU218">
            <v>3.235776368675447E-3</v>
          </cell>
          <cell r="AV218">
            <v>-6.9518716577540163E-2</v>
          </cell>
          <cell r="AW218">
            <v>-7.6647930505879813E-4</v>
          </cell>
          <cell r="AX218">
            <v>2.1753180703684594E-2</v>
          </cell>
          <cell r="AY218">
            <v>-2.8022023173637889E-2</v>
          </cell>
          <cell r="AZ218">
            <v>-1.1476787792577214E-2</v>
          </cell>
          <cell r="BA218">
            <v>-6.5399388898968569E-2</v>
          </cell>
          <cell r="BB218">
            <v>-8.5368853915020582E-2</v>
          </cell>
          <cell r="BC218">
            <v>-0.11162569279368462</v>
          </cell>
        </row>
        <row r="219">
          <cell r="AR219">
            <v>-7.5880629491425045E-2</v>
          </cell>
          <cell r="AS219">
            <v>-7.6558866540407111E-2</v>
          </cell>
          <cell r="AT219">
            <v>-8.845004198152806E-2</v>
          </cell>
          <cell r="AU219">
            <v>-8.5652299681804989E-2</v>
          </cell>
          <cell r="AV219">
            <v>-9.5269672855879728E-2</v>
          </cell>
          <cell r="AW219">
            <v>2.4705957555612335E-2</v>
          </cell>
          <cell r="AX219">
            <v>2.7944387235668167E-2</v>
          </cell>
          <cell r="AY219">
            <v>-0.10224890091308758</v>
          </cell>
          <cell r="AZ219">
            <v>-7.5743205677469949E-2</v>
          </cell>
          <cell r="BA219">
            <v>3.87001620764309E-2</v>
          </cell>
          <cell r="BB219">
            <v>5.1453848144521031E-2</v>
          </cell>
          <cell r="BC219">
            <v>3.9064967510921367E-2</v>
          </cell>
        </row>
        <row r="220">
          <cell r="AR220">
            <v>9.0259418374091238E-2</v>
          </cell>
          <cell r="AS220">
            <v>8.5398304754734644E-2</v>
          </cell>
          <cell r="AT220">
            <v>9.4003993898619687E-2</v>
          </cell>
          <cell r="AU220">
            <v>7.0074978645322528E-2</v>
          </cell>
          <cell r="AV220">
            <v>0.11409723918885906</v>
          </cell>
          <cell r="AW220">
            <v>4.8345341692399568E-3</v>
          </cell>
          <cell r="AX220">
            <v>-1.3949760704008773E-2</v>
          </cell>
          <cell r="AY220">
            <v>8.5981202795095468E-2</v>
          </cell>
          <cell r="AZ220">
            <v>9.2530342167651547E-2</v>
          </cell>
          <cell r="BA220">
            <v>1.4275066361093547E-2</v>
          </cell>
          <cell r="BB220">
            <v>1.3132986466658503E-2</v>
          </cell>
          <cell r="BC220">
            <v>2.0226893674186286E-2</v>
          </cell>
        </row>
        <row r="221">
          <cell r="AR221">
            <v>-7.2178229075892109E-3</v>
          </cell>
          <cell r="AS221">
            <v>-9.3400942380825747E-3</v>
          </cell>
          <cell r="AT221">
            <v>-2.5878327405970403E-2</v>
          </cell>
          <cell r="AU221">
            <v>-3.9897705771050229E-2</v>
          </cell>
          <cell r="AV221">
            <v>-3.4429824561403533E-2</v>
          </cell>
          <cell r="AW221">
            <v>7.1082691830144373E-3</v>
          </cell>
          <cell r="AX221">
            <v>2.409678052731179E-3</v>
          </cell>
          <cell r="AY221">
            <v>-4.1659440147074123E-2</v>
          </cell>
          <cell r="AZ221">
            <v>-1.7489312087057951E-2</v>
          </cell>
          <cell r="BA221">
            <v>2.5093460768457199E-2</v>
          </cell>
          <cell r="BB221">
            <v>2.5857809735380544E-2</v>
          </cell>
          <cell r="BC221">
            <v>-2.8901347092904484E-3</v>
          </cell>
        </row>
        <row r="222">
          <cell r="AR222">
            <v>2.5283846961168255E-3</v>
          </cell>
          <cell r="AS222">
            <v>-3.3197725653995036E-3</v>
          </cell>
          <cell r="AT222">
            <v>-2.1711772759331227E-2</v>
          </cell>
          <cell r="AU222">
            <v>-2.408043233921997E-2</v>
          </cell>
          <cell r="AV222">
            <v>-9.9704746763570329E-2</v>
          </cell>
          <cell r="AW222">
            <v>1.9664046848512751E-2</v>
          </cell>
          <cell r="AX222">
            <v>5.8801988198180721E-2</v>
          </cell>
          <cell r="AY222">
            <v>-7.9176921963225677E-2</v>
          </cell>
          <cell r="AZ222">
            <v>-1.2229694092826926E-2</v>
          </cell>
          <cell r="BA222">
            <v>2.6514926807930994E-2</v>
          </cell>
          <cell r="BB222">
            <v>2.7920242603522771E-2</v>
          </cell>
          <cell r="BC222">
            <v>6.0539727517508579E-2</v>
          </cell>
        </row>
        <row r="223">
          <cell r="AR223">
            <v>8.8517725434213768E-2</v>
          </cell>
          <cell r="AS223">
            <v>9.564933020033406E-2</v>
          </cell>
          <cell r="AT223">
            <v>0.11913176234432643</v>
          </cell>
          <cell r="AU223">
            <v>0.10262680444900218</v>
          </cell>
          <cell r="AV223">
            <v>0.24142280524722515</v>
          </cell>
          <cell r="AW223">
            <v>-1.6927122691412499E-3</v>
          </cell>
          <cell r="AX223">
            <v>1.1011808264989043E-3</v>
          </cell>
          <cell r="AY223">
            <v>9.1605903972012959E-2</v>
          </cell>
          <cell r="AZ223">
            <v>9.340897713999663E-2</v>
          </cell>
          <cell r="BA223">
            <v>-1.678306267873475E-2</v>
          </cell>
          <cell r="BB223">
            <v>-6.4732675424189479E-3</v>
          </cell>
          <cell r="BC223">
            <v>-5.9636493334093155E-3</v>
          </cell>
        </row>
        <row r="224">
          <cell r="AR224">
            <v>-1.2896062110932416E-2</v>
          </cell>
          <cell r="AS224">
            <v>-1.0855746802418631E-2</v>
          </cell>
          <cell r="AT224">
            <v>-1.0673437036194944E-2</v>
          </cell>
          <cell r="AU224">
            <v>-1.8371726999570681E-2</v>
          </cell>
          <cell r="AV224">
            <v>-3.271692745376964E-2</v>
          </cell>
          <cell r="AW224">
            <v>4.1178429769583857E-3</v>
          </cell>
          <cell r="AX224">
            <v>-1.8877795426722632E-2</v>
          </cell>
          <cell r="AY224">
            <v>-3.13636527312664E-2</v>
          </cell>
          <cell r="AZ224">
            <v>-1.3459895006714628E-2</v>
          </cell>
          <cell r="BA224">
            <v>5.5811455183887304E-3</v>
          </cell>
          <cell r="BB224">
            <v>1.3344989625276638E-2</v>
          </cell>
          <cell r="BC224">
            <v>1.2769550953204645E-2</v>
          </cell>
        </row>
        <row r="225">
          <cell r="AR225">
            <v>4.0017360342246677E-2</v>
          </cell>
          <cell r="AS225">
            <v>4.7207662304279197E-2</v>
          </cell>
          <cell r="AT225">
            <v>5.0597841005572963E-2</v>
          </cell>
          <cell r="AU225">
            <v>7.2151123808413153E-2</v>
          </cell>
          <cell r="AV225">
            <v>0.13613445378151257</v>
          </cell>
          <cell r="AW225">
            <v>5.7594306908301807E-3</v>
          </cell>
          <cell r="AX225">
            <v>1.9242150713550954E-2</v>
          </cell>
          <cell r="AY225">
            <v>1.4275092936802958E-2</v>
          </cell>
          <cell r="AZ225">
            <v>3.8641215233734316E-2</v>
          </cell>
          <cell r="BA225">
            <v>1.0063896048015497E-2</v>
          </cell>
          <cell r="BB225">
            <v>1.9344517139446404E-2</v>
          </cell>
          <cell r="BC225">
            <v>4.9015471646495445E-2</v>
          </cell>
        </row>
        <row r="226">
          <cell r="AR226">
            <v>1.3609381786593433E-2</v>
          </cell>
          <cell r="AS226">
            <v>2.1589951014396869E-2</v>
          </cell>
          <cell r="AT226">
            <v>4.5432725902790905E-2</v>
          </cell>
          <cell r="AU226">
            <v>2.5232475936701304E-2</v>
          </cell>
          <cell r="AV226">
            <v>7.045118343195278E-2</v>
          </cell>
          <cell r="AW226">
            <v>1.4301133297355495E-2</v>
          </cell>
          <cell r="AX226">
            <v>-3.4310203214707125E-2</v>
          </cell>
          <cell r="AY226">
            <v>8.4646679372526012E-2</v>
          </cell>
          <cell r="AZ226">
            <v>4.6377933992612919E-2</v>
          </cell>
          <cell r="BA226">
            <v>5.0000261452946226E-2</v>
          </cell>
          <cell r="BB226">
            <v>5.1248141859486118E-2</v>
          </cell>
          <cell r="BC226">
            <v>1.3942873586877624E-2</v>
          </cell>
        </row>
        <row r="227">
          <cell r="AR227">
            <v>8.0744767554212782E-3</v>
          </cell>
          <cell r="AS227">
            <v>-2.1520203919602743E-3</v>
          </cell>
          <cell r="AT227">
            <v>-2.8485905260098754E-2</v>
          </cell>
          <cell r="AU227">
            <v>-3.3893810003712832E-2</v>
          </cell>
          <cell r="AV227">
            <v>6.5641734323718115E-3</v>
          </cell>
          <cell r="AW227">
            <v>1.2119062398392E-2</v>
          </cell>
          <cell r="AX227">
            <v>-2.2466976467487854E-2</v>
          </cell>
          <cell r="AY227">
            <v>-6.9271968506597781E-2</v>
          </cell>
          <cell r="AZ227">
            <v>-9.1946824560904528E-3</v>
          </cell>
          <cell r="BA227">
            <v>1.064353929180295E-2</v>
          </cell>
          <cell r="BB227">
            <v>2.1510153822239531E-3</v>
          </cell>
          <cell r="BC227">
            <v>-1.2419783355933189E-2</v>
          </cell>
        </row>
        <row r="228">
          <cell r="AR228">
            <v>-4.6541866008768196E-2</v>
          </cell>
          <cell r="AS228">
            <v>-5.7821562428023943E-2</v>
          </cell>
          <cell r="AT228">
            <v>-8.7951468450304993E-2</v>
          </cell>
          <cell r="AU228">
            <v>-0.10279180849895697</v>
          </cell>
          <cell r="AV228">
            <v>-0.15290887249013219</v>
          </cell>
          <cell r="AW228">
            <v>1.4836015303291372E-2</v>
          </cell>
          <cell r="AX228">
            <v>-2.1410011975048215E-2</v>
          </cell>
          <cell r="AY228">
            <v>-0.13636611178680991</v>
          </cell>
          <cell r="AZ228">
            <v>-6.728724932482899E-2</v>
          </cell>
          <cell r="BA228">
            <v>3.509146543274988E-2</v>
          </cell>
          <cell r="BB228">
            <v>2.3939398724593941E-2</v>
          </cell>
          <cell r="BC228">
            <v>-1.7006952060023006E-2</v>
          </cell>
        </row>
        <row r="229">
          <cell r="AR229">
            <v>-2.6749654702169501E-3</v>
          </cell>
          <cell r="AS229">
            <v>-7.589310517250869E-3</v>
          </cell>
          <cell r="AT229">
            <v>-1.7783112930310541E-2</v>
          </cell>
          <cell r="AU229">
            <v>-1.9857114446127255E-2</v>
          </cell>
          <cell r="AV229">
            <v>-4.3557536466774738E-2</v>
          </cell>
          <cell r="AW229">
            <v>-1.2662234884457391E-3</v>
          </cell>
          <cell r="AX229">
            <v>-9.8550265325569875E-5</v>
          </cell>
          <cell r="AY229">
            <v>-6.6862848134524477E-2</v>
          </cell>
          <cell r="AZ229">
            <v>-2.1870379497289316E-2</v>
          </cell>
          <cell r="BA229">
            <v>1.7154017692436296E-2</v>
          </cell>
          <cell r="BB229">
            <v>3.2202825031141691E-2</v>
          </cell>
          <cell r="BC229">
            <v>7.9290999796468586E-3</v>
          </cell>
        </row>
        <row r="230">
          <cell r="AR230">
            <v>5.1705700862492154E-2</v>
          </cell>
          <cell r="AS230">
            <v>5.138167323539955E-2</v>
          </cell>
          <cell r="AT230">
            <v>5.6933156133754492E-2</v>
          </cell>
          <cell r="AU230">
            <v>1.6388581061043572E-2</v>
          </cell>
          <cell r="AV230">
            <v>3.5585680999788094E-2</v>
          </cell>
          <cell r="AW230">
            <v>1.8239446765595746E-2</v>
          </cell>
          <cell r="AX230">
            <v>-8.9085727540389903E-2</v>
          </cell>
          <cell r="AY230">
            <v>-8.6948686759470428E-3</v>
          </cell>
          <cell r="AZ230">
            <v>7.5644013352648365E-2</v>
          </cell>
          <cell r="BA230">
            <v>1.9130749513642131E-2</v>
          </cell>
          <cell r="BB230">
            <v>1.2654316084428352E-3</v>
          </cell>
          <cell r="BC230">
            <v>-2.518489721945405E-2</v>
          </cell>
        </row>
        <row r="231">
          <cell r="AR231">
            <v>-1.00094176869161E-2</v>
          </cell>
          <cell r="AS231">
            <v>-7.614402402530307E-3</v>
          </cell>
          <cell r="AT231">
            <v>-1.2384526923708838E-2</v>
          </cell>
          <cell r="AU231">
            <v>-3.1235123389486863E-2</v>
          </cell>
          <cell r="AV231">
            <v>-0.12211086111679281</v>
          </cell>
          <cell r="AW231">
            <v>3.095817533533296E-2</v>
          </cell>
          <cell r="AX231">
            <v>6.768032473084773E-3</v>
          </cell>
          <cell r="AY231">
            <v>-1.5065442646791549E-2</v>
          </cell>
          <cell r="AZ231">
            <v>-1.0891205059140319E-2</v>
          </cell>
          <cell r="BA231">
            <v>-1.6424299611359494E-2</v>
          </cell>
          <cell r="BB231">
            <v>-2.4241176453921875E-2</v>
          </cell>
          <cell r="BC231">
            <v>-6.3186143339773349E-2</v>
          </cell>
        </row>
        <row r="232">
          <cell r="AR232">
            <v>-6.8105669018234671E-3</v>
          </cell>
          <cell r="AS232">
            <v>-1.872598888245014E-2</v>
          </cell>
          <cell r="AT232">
            <v>-3.889905439469743E-2</v>
          </cell>
          <cell r="AU232">
            <v>-5.538559086946182E-2</v>
          </cell>
          <cell r="AV232">
            <v>-5.4753028890959898E-2</v>
          </cell>
          <cell r="AW232">
            <v>-1.1144049187527427E-2</v>
          </cell>
          <cell r="AX232">
            <v>-7.2855385827961805E-2</v>
          </cell>
          <cell r="AY232">
            <v>-7.3364863306032979E-2</v>
          </cell>
          <cell r="AZ232">
            <v>-3.2411792564527531E-2</v>
          </cell>
          <cell r="BA232">
            <v>5.300297701683232E-2</v>
          </cell>
          <cell r="BB232">
            <v>5.2937768359563986E-2</v>
          </cell>
          <cell r="BC232">
            <v>1.098922913278888E-2</v>
          </cell>
        </row>
        <row r="233">
          <cell r="AR233">
            <v>-2.8988701187519617E-2</v>
          </cell>
          <cell r="AS233">
            <v>-4.7691954374952217E-2</v>
          </cell>
          <cell r="AT233">
            <v>-9.7695410792027815E-2</v>
          </cell>
          <cell r="AU233">
            <v>-0.12330721082042595</v>
          </cell>
          <cell r="AV233">
            <v>-0.21000739462657136</v>
          </cell>
          <cell r="AW233">
            <v>-3.8611003164381152E-2</v>
          </cell>
          <cell r="AX233">
            <v>7.2981705164826938E-2</v>
          </cell>
          <cell r="AY233">
            <v>-0.15301879746047553</v>
          </cell>
          <cell r="AZ233">
            <v>-9.1345712625041986E-2</v>
          </cell>
          <cell r="BA233">
            <v>-2.6257282974025187E-2</v>
          </cell>
          <cell r="BB233">
            <v>-2.0859121508519318E-2</v>
          </cell>
          <cell r="BC233">
            <v>-1.6781642297069133E-2</v>
          </cell>
        </row>
        <row r="234">
          <cell r="AR234">
            <v>-3.0919105772672206E-2</v>
          </cell>
          <cell r="AS234">
            <v>-2.7273771244832323E-2</v>
          </cell>
          <cell r="AT234">
            <v>-1.1250793088693145E-2</v>
          </cell>
          <cell r="AU234">
            <v>1.4604827440996893E-2</v>
          </cell>
          <cell r="AV234">
            <v>-3.4321372854914212E-2</v>
          </cell>
          <cell r="AW234">
            <v>-9.0371011982098848E-3</v>
          </cell>
          <cell r="AX234">
            <v>0.16134324640410558</v>
          </cell>
          <cell r="AY234">
            <v>0.17193333137364419</v>
          </cell>
          <cell r="AZ234">
            <v>-3.1175302158031326E-2</v>
          </cell>
          <cell r="BA234">
            <v>3.3614095898850671E-2</v>
          </cell>
          <cell r="BB234">
            <v>5.0404561719015195E-2</v>
          </cell>
          <cell r="BC234">
            <v>6.5347729804333898E-2</v>
          </cell>
        </row>
        <row r="235">
          <cell r="AR235">
            <v>4.1309732918974884E-2</v>
          </cell>
          <cell r="AS235">
            <v>4.4306711528244946E-2</v>
          </cell>
          <cell r="AT235">
            <v>5.0186164854761683E-2</v>
          </cell>
          <cell r="AU235">
            <v>4.446666415122813E-2</v>
          </cell>
          <cell r="AV235">
            <v>-4.8465266558965769E-3</v>
          </cell>
          <cell r="AW235">
            <v>3.6128430744126749E-3</v>
          </cell>
          <cell r="AX235">
            <v>-0.12437384649664507</v>
          </cell>
          <cell r="AY235">
            <v>3.5567372328684677E-2</v>
          </cell>
          <cell r="AZ235">
            <v>4.6703964972026224E-2</v>
          </cell>
          <cell r="BA235">
            <v>4.3594739942225624E-2</v>
          </cell>
          <cell r="BB235">
            <v>3.9381438655096801E-2</v>
          </cell>
          <cell r="BC235">
            <v>4.8731452399003672E-2</v>
          </cell>
        </row>
        <row r="236">
          <cell r="AR236">
            <v>9.1201633203864985E-2</v>
          </cell>
          <cell r="AS236">
            <v>9.0461009744737808E-2</v>
          </cell>
          <cell r="AT236">
            <v>8.3817061820145256E-2</v>
          </cell>
          <cell r="AU236">
            <v>0.12809999458121846</v>
          </cell>
          <cell r="AV236">
            <v>0.14870129870129878</v>
          </cell>
          <cell r="AW236">
            <v>4.0643325785287843E-3</v>
          </cell>
          <cell r="AX236">
            <v>2.8287384733838294E-3</v>
          </cell>
          <cell r="AY236">
            <v>0.11979847890326001</v>
          </cell>
          <cell r="AZ236">
            <v>6.5768068789216816E-2</v>
          </cell>
          <cell r="BA236">
            <v>2.5817127973269294E-2</v>
          </cell>
          <cell r="BB236">
            <v>1.8235666503687353E-2</v>
          </cell>
          <cell r="BC236">
            <v>-1.4544318887654728E-2</v>
          </cell>
        </row>
        <row r="237">
          <cell r="AR237">
            <v>-1.4166349568746739E-2</v>
          </cell>
          <cell r="AS237">
            <v>-3.8565208376529769E-3</v>
          </cell>
          <cell r="AT237">
            <v>1.413362701908949E-2</v>
          </cell>
          <cell r="AU237">
            <v>3.1206468657433373E-2</v>
          </cell>
          <cell r="AV237">
            <v>-9.3273035613341548E-3</v>
          </cell>
          <cell r="AW237">
            <v>-5.5802926039437706E-3</v>
          </cell>
          <cell r="AX237">
            <v>-5.280236105514402E-2</v>
          </cell>
          <cell r="AY237">
            <v>2.7037549749091561E-2</v>
          </cell>
          <cell r="AZ237">
            <v>-1.2429132141299482E-2</v>
          </cell>
          <cell r="BA237">
            <v>2.6142561646483431E-2</v>
          </cell>
          <cell r="BB237">
            <v>2.1534339872612662E-2</v>
          </cell>
          <cell r="BC237">
            <v>-1.4376563792663943E-2</v>
          </cell>
        </row>
        <row r="238">
          <cell r="AR238">
            <v>1.3477327372001469E-2</v>
          </cell>
          <cell r="AS238">
            <v>2.4321455332611874E-2</v>
          </cell>
          <cell r="AT238">
            <v>4.8998060762766693E-2</v>
          </cell>
          <cell r="AU238">
            <v>7.4964287932426599E-2</v>
          </cell>
          <cell r="AV238">
            <v>7.9315263908701805E-2</v>
          </cell>
          <cell r="AW238">
            <v>1.4828598842787644E-2</v>
          </cell>
          <cell r="AX238">
            <v>-2.6706159383329431E-2</v>
          </cell>
          <cell r="AY238">
            <v>5.0419106187608032E-2</v>
          </cell>
          <cell r="AZ238">
            <v>2.3814780935558222E-2</v>
          </cell>
          <cell r="BA238">
            <v>-3.4421675585422862E-2</v>
          </cell>
          <cell r="BB238">
            <v>-3.6813382403734218E-2</v>
          </cell>
          <cell r="BC238">
            <v>-6.471293675979839E-2</v>
          </cell>
        </row>
        <row r="239">
          <cell r="AR239">
            <v>-4.758277593963478E-2</v>
          </cell>
          <cell r="AS239">
            <v>-5.5412750825501567E-2</v>
          </cell>
          <cell r="AT239">
            <v>-8.1279270396844905E-2</v>
          </cell>
          <cell r="AU239">
            <v>-8.9409521608504794E-2</v>
          </cell>
          <cell r="AV239">
            <v>-0.20010573618821037</v>
          </cell>
          <cell r="AW239">
            <v>4.6700856659886991E-3</v>
          </cell>
          <cell r="AX239">
            <v>6.1923632252607996E-2</v>
          </cell>
          <cell r="AY239">
            <v>-0.11314058865987653</v>
          </cell>
          <cell r="AZ239">
            <v>-7.4927598742991042E-2</v>
          </cell>
          <cell r="BA239">
            <v>4.6857544906208748E-2</v>
          </cell>
          <cell r="BB239">
            <v>5.059233267651142E-2</v>
          </cell>
          <cell r="BC239">
            <v>3.3336230092297248E-2</v>
          </cell>
        </row>
        <row r="240">
          <cell r="AR240">
            <v>3.6597354127095194E-2</v>
          </cell>
          <cell r="AS240">
            <v>3.6086521603510668E-2</v>
          </cell>
          <cell r="AT240">
            <v>4.3020994030451343E-2</v>
          </cell>
          <cell r="AU240">
            <v>3.727673614415794E-2</v>
          </cell>
          <cell r="AV240">
            <v>1.5862524785194898E-2</v>
          </cell>
          <cell r="AW240">
            <v>-1.6540238407575236E-3</v>
          </cell>
          <cell r="AX240">
            <v>5.8034404718104726E-2</v>
          </cell>
          <cell r="AY240">
            <v>-2.3059706553930304E-2</v>
          </cell>
          <cell r="AZ240">
            <v>9.7582095517219081E-3</v>
          </cell>
          <cell r="BA240">
            <v>7.4591503667749137E-3</v>
          </cell>
          <cell r="BB240">
            <v>2.0159294042370046E-3</v>
          </cell>
          <cell r="BC240">
            <v>3.0920479164550985E-2</v>
          </cell>
        </row>
        <row r="241">
          <cell r="AR241">
            <v>8.0302823296819925E-2</v>
          </cell>
          <cell r="AS241">
            <v>8.6487552685671654E-2</v>
          </cell>
          <cell r="AT241">
            <v>0.1044474740199608</v>
          </cell>
          <cell r="AU241">
            <v>0.13365549302667001</v>
          </cell>
          <cell r="AV241">
            <v>0.21893298633702019</v>
          </cell>
          <cell r="AW241">
            <v>7.4840036563070811E-3</v>
          </cell>
          <cell r="AX241">
            <v>-8.4109214560031509E-2</v>
          </cell>
          <cell r="AY241">
            <v>0.17048110522296533</v>
          </cell>
          <cell r="AZ241">
            <v>0.12533394900887229</v>
          </cell>
          <cell r="BA241">
            <v>7.6584570481998959E-3</v>
          </cell>
          <cell r="BB241">
            <v>1.0795761400725912E-2</v>
          </cell>
          <cell r="BC241">
            <v>3.7227763004448189E-3</v>
          </cell>
        </row>
        <row r="242">
          <cell r="AR242">
            <v>-3.9056397437899903E-3</v>
          </cell>
          <cell r="AS242">
            <v>5.3699226998671357E-3</v>
          </cell>
          <cell r="AT242">
            <v>2.7686234322779057E-2</v>
          </cell>
          <cell r="AU242">
            <v>6.3966977823342042E-2</v>
          </cell>
          <cell r="AV242">
            <v>-4.1366426474512941E-2</v>
          </cell>
          <cell r="AW242">
            <v>9.5265097816841227E-3</v>
          </cell>
          <cell r="AX242">
            <v>6.1994898064361426E-3</v>
          </cell>
          <cell r="AY242">
            <v>-2.5187821273230493E-2</v>
          </cell>
          <cell r="AZ242">
            <v>-1.6413142237462486E-3</v>
          </cell>
          <cell r="BA242">
            <v>2.2744604943543578E-2</v>
          </cell>
          <cell r="BB242">
            <v>2.0617384209003164E-2</v>
          </cell>
          <cell r="BC242">
            <v>3.5132459149462392E-2</v>
          </cell>
        </row>
        <row r="243">
          <cell r="AR243">
            <v>9.9734122005138204E-2</v>
          </cell>
          <cell r="AS243">
            <v>0.1236943897965197</v>
          </cell>
          <cell r="AT243">
            <v>0.17467889700341654</v>
          </cell>
          <cell r="AU243">
            <v>0.25789233460963068</v>
          </cell>
          <cell r="AV243">
            <v>0.375</v>
          </cell>
          <cell r="AW243">
            <v>1.075661405381112E-2</v>
          </cell>
          <cell r="AX243">
            <v>-4.4563778135811694E-2</v>
          </cell>
          <cell r="AY243">
            <v>0.28128422504360517</v>
          </cell>
          <cell r="AZ243">
            <v>0.17960837272113417</v>
          </cell>
          <cell r="BA243">
            <v>2.4173375761356919E-2</v>
          </cell>
          <cell r="BB243">
            <v>1.8319473600437286E-2</v>
          </cell>
          <cell r="BC243">
            <v>2.7021288153002088E-2</v>
          </cell>
        </row>
        <row r="244">
          <cell r="AR244">
            <v>3.6971137521222497E-2</v>
          </cell>
          <cell r="AS244">
            <v>4.8750782346871357E-2</v>
          </cell>
          <cell r="AT244">
            <v>7.7305963382401144E-2</v>
          </cell>
          <cell r="AU244">
            <v>9.4219624048782924E-2</v>
          </cell>
          <cell r="AV244">
            <v>8.4025106296821139E-2</v>
          </cell>
          <cell r="AW244">
            <v>3.0287032148712534E-3</v>
          </cell>
          <cell r="AX244">
            <v>8.2172235957743256E-2</v>
          </cell>
          <cell r="AY244">
            <v>6.9489513256826285E-2</v>
          </cell>
          <cell r="AZ244">
            <v>4.1785918717802017E-2</v>
          </cell>
          <cell r="BA244">
            <v>-1.305641916253153E-2</v>
          </cell>
          <cell r="BB244">
            <v>-1.5731313041317363E-2</v>
          </cell>
          <cell r="BC244">
            <v>2.0157323575938024E-2</v>
          </cell>
        </row>
      </sheetData>
      <sheetData sheetId="7">
        <row r="8">
          <cell r="A8" t="str">
            <v>11994</v>
          </cell>
        </row>
      </sheetData>
      <sheetData sheetId="8">
        <row r="8">
          <cell r="A8" t="str">
            <v>11994</v>
          </cell>
        </row>
      </sheetData>
      <sheetData sheetId="9">
        <row r="8">
          <cell r="A8" t="str">
            <v>11994</v>
          </cell>
        </row>
      </sheetData>
      <sheetData sheetId="10">
        <row r="2">
          <cell r="A2">
            <v>34337</v>
          </cell>
        </row>
      </sheetData>
      <sheetData sheetId="11">
        <row r="9">
          <cell r="D9" t="str">
            <v>Name</v>
          </cell>
        </row>
      </sheetData>
      <sheetData sheetId="12">
        <row r="1">
          <cell r="A1" t="str">
            <v>Date</v>
          </cell>
        </row>
      </sheetData>
      <sheetData sheetId="13">
        <row r="2">
          <cell r="A2">
            <v>37987</v>
          </cell>
        </row>
      </sheetData>
      <sheetData sheetId="14">
        <row r="2">
          <cell r="A2">
            <v>36318</v>
          </cell>
        </row>
      </sheetData>
      <sheetData sheetId="15" refreshError="1"/>
      <sheetData sheetId="16" refreshError="1"/>
      <sheetData sheetId="17">
        <row r="2">
          <cell r="A2">
            <v>36892</v>
          </cell>
        </row>
      </sheetData>
      <sheetData sheetId="18">
        <row r="2">
          <cell r="A2">
            <v>39080</v>
          </cell>
        </row>
      </sheetData>
      <sheetData sheetId="19">
        <row r="2">
          <cell r="A2">
            <v>39356</v>
          </cell>
        </row>
      </sheetData>
      <sheetData sheetId="20" refreshError="1"/>
      <sheetData sheetId="21">
        <row r="1">
          <cell r="A1" t="str">
            <v>Date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ables/table1.xml><?xml version="1.0" encoding="utf-8"?>
<table xmlns="http://schemas.openxmlformats.org/spreadsheetml/2006/main" id="2" name="Table13" displayName="Table13" ref="O1:AA245" totalsRowShown="0">
  <tableColumns count="13">
    <tableColumn id="1" name="YEAR-MONTH" dataDxfId="12">
      <calculatedColumnFormula>A3</calculatedColumnFormula>
    </tableColumn>
    <tableColumn id="2" name="CNX NIFTY" dataDxfId="11">
      <calculatedColumnFormula>IFERROR(B3/B2-1,0)</calculatedColumnFormula>
    </tableColumn>
    <tableColumn id="3" name="CNX 500" dataDxfId="10">
      <calculatedColumnFormula>IFERROR(C3/C2-1,0)</calculatedColumnFormula>
    </tableColumn>
    <tableColumn id="4" name="CNX MIDCAP" dataDxfId="9">
      <calculatedColumnFormula>IFERROR(D3/D2-1,0)</calculatedColumnFormula>
    </tableColumn>
    <tableColumn id="5" name="CNX SMALLCAP" dataDxfId="8">
      <calculatedColumnFormula>IFERROR(E3/E2-1,0)</calculatedColumnFormula>
    </tableColumn>
    <tableColumn id="6" name="CNX REALTY" dataDxfId="7">
      <calculatedColumnFormula>IFERROR(F3/F2-1,0)</calculatedColumnFormula>
    </tableColumn>
    <tableColumn id="7" name="GSEC" dataDxfId="6">
      <calculatedColumnFormula>IFERROR(G3/G2-1,0)</calculatedColumnFormula>
    </tableColumn>
    <tableColumn id="8" name="GOLD" dataDxfId="5">
      <calculatedColumnFormula>IFERROR(H3/H2-1,0)</calculatedColumnFormula>
    </tableColumn>
    <tableColumn id="9" name="CNX METAL" dataDxfId="4">
      <calculatedColumnFormula>IFERROR(I3/I2-1,0)</calculatedColumnFormula>
    </tableColumn>
    <tableColumn id="10" name="NIFTY DIVOPPT" dataDxfId="3">
      <calculatedColumnFormula>IFERROR(J3/J2-1,0)</calculatedColumnFormula>
    </tableColumn>
    <tableColumn id="11" name="MSCI NA" dataDxfId="2">
      <calculatedColumnFormula>IFERROR(K3/K2-1,0)</calculatedColumnFormula>
    </tableColumn>
    <tableColumn id="12" name="MSCI World" dataDxfId="1">
      <calculatedColumnFormula>IFERROR(L3/L2-1,0)</calculatedColumnFormula>
    </tableColumn>
    <tableColumn id="13" name="MSCI EM" dataDxfId="0">
      <calculatedColumnFormula>IFERROR(M3/M2-1,0)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3:U16"/>
  <sheetViews>
    <sheetView tabSelected="1" workbookViewId="0">
      <selection activeCell="E31" sqref="E31"/>
    </sheetView>
  </sheetViews>
  <sheetFormatPr baseColWidth="10" defaultColWidth="11" defaultRowHeight="15" x14ac:dyDescent="0"/>
  <cols>
    <col min="2" max="2" width="12.6640625" bestFit="1" customWidth="1"/>
    <col min="8" max="8" width="2.5" customWidth="1"/>
    <col min="14" max="14" width="2.83203125" customWidth="1"/>
    <col min="20" max="20" width="3.1640625" customWidth="1"/>
    <col min="21" max="21" width="17" bestFit="1" customWidth="1"/>
  </cols>
  <sheetData>
    <row r="3" spans="1:21">
      <c r="I3" t="s">
        <v>301</v>
      </c>
      <c r="J3" s="41">
        <v>1.2</v>
      </c>
      <c r="O3" t="s">
        <v>302</v>
      </c>
      <c r="P3" s="41">
        <v>0.8</v>
      </c>
    </row>
    <row r="4" spans="1:21"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I4" t="s">
        <v>278</v>
      </c>
      <c r="J4" t="s">
        <v>279</v>
      </c>
      <c r="K4" t="s">
        <v>280</v>
      </c>
      <c r="L4" t="s">
        <v>281</v>
      </c>
      <c r="M4" t="s">
        <v>282</v>
      </c>
      <c r="O4" t="s">
        <v>278</v>
      </c>
      <c r="P4" t="s">
        <v>279</v>
      </c>
      <c r="Q4" t="s">
        <v>280</v>
      </c>
      <c r="R4" t="s">
        <v>281</v>
      </c>
      <c r="S4" t="s">
        <v>282</v>
      </c>
      <c r="U4" t="s">
        <v>283</v>
      </c>
    </row>
    <row r="6" spans="1:21">
      <c r="A6" t="s">
        <v>303</v>
      </c>
      <c r="B6" t="s">
        <v>0</v>
      </c>
      <c r="C6" s="41">
        <f>'Passive Portfolio'!C20</f>
        <v>0.3</v>
      </c>
      <c r="D6" s="41">
        <f>'Passive Portfolio'!D20</f>
        <v>0.25</v>
      </c>
      <c r="E6" s="41">
        <f>'Passive Portfolio'!E20</f>
        <v>0.2</v>
      </c>
      <c r="F6" s="41">
        <f>'Passive Portfolio'!F20</f>
        <v>0.15</v>
      </c>
      <c r="G6" s="41">
        <f>'Passive Portfolio'!G20</f>
        <v>0.1</v>
      </c>
      <c r="I6" s="42">
        <f>C6*$J$3</f>
        <v>0.36</v>
      </c>
      <c r="J6" s="42">
        <f t="shared" ref="J6:M15" si="0">D6*$J$3</f>
        <v>0.3</v>
      </c>
      <c r="K6" s="42">
        <f t="shared" si="0"/>
        <v>0.24</v>
      </c>
      <c r="L6" s="42">
        <f t="shared" si="0"/>
        <v>0.18</v>
      </c>
      <c r="M6" s="42">
        <f t="shared" si="0"/>
        <v>0.12</v>
      </c>
      <c r="O6" s="42">
        <f>D6*$P$3</f>
        <v>0.2</v>
      </c>
      <c r="P6" s="42">
        <f t="shared" ref="P6:S15" si="1">E6*$P$3</f>
        <v>0.16000000000000003</v>
      </c>
      <c r="Q6" s="42">
        <f t="shared" si="1"/>
        <v>0.12</v>
      </c>
      <c r="R6" s="42">
        <f t="shared" si="1"/>
        <v>8.0000000000000016E-2</v>
      </c>
      <c r="S6" s="42">
        <f t="shared" si="1"/>
        <v>0</v>
      </c>
      <c r="U6" t="s">
        <v>284</v>
      </c>
    </row>
    <row r="7" spans="1:21">
      <c r="A7" t="s">
        <v>304</v>
      </c>
      <c r="B7" t="s">
        <v>1</v>
      </c>
      <c r="C7" s="41">
        <f>'Passive Portfolio'!C21</f>
        <v>0.1</v>
      </c>
      <c r="D7" s="41">
        <f>'Passive Portfolio'!D21</f>
        <v>0.15</v>
      </c>
      <c r="E7" s="41">
        <f>'Passive Portfolio'!E21</f>
        <v>0.2</v>
      </c>
      <c r="F7" s="41">
        <f>'Passive Portfolio'!F21</f>
        <v>0.25</v>
      </c>
      <c r="G7" s="41">
        <f>'Passive Portfolio'!G21</f>
        <v>0.3</v>
      </c>
      <c r="I7" s="42">
        <f t="shared" ref="I7:I15" si="2">C7*$J$3</f>
        <v>0.12</v>
      </c>
      <c r="J7" s="42">
        <f t="shared" si="0"/>
        <v>0.18</v>
      </c>
      <c r="K7" s="42">
        <f t="shared" si="0"/>
        <v>0.24</v>
      </c>
      <c r="L7" s="42">
        <f t="shared" si="0"/>
        <v>0.3</v>
      </c>
      <c r="M7" s="42">
        <f t="shared" si="0"/>
        <v>0.36</v>
      </c>
      <c r="O7" s="42">
        <f t="shared" ref="O7:O15" si="3">D7*$P$3</f>
        <v>0.12</v>
      </c>
      <c r="P7" s="42">
        <f t="shared" si="1"/>
        <v>0.16000000000000003</v>
      </c>
      <c r="Q7" s="42">
        <f t="shared" si="1"/>
        <v>0.2</v>
      </c>
      <c r="R7" s="42">
        <f t="shared" si="1"/>
        <v>0.24</v>
      </c>
      <c r="S7" s="42">
        <f t="shared" si="1"/>
        <v>0</v>
      </c>
      <c r="U7" t="s">
        <v>285</v>
      </c>
    </row>
    <row r="8" spans="1:21">
      <c r="A8" t="s">
        <v>305</v>
      </c>
      <c r="B8" t="s">
        <v>2</v>
      </c>
      <c r="C8" s="41">
        <f>'Passive Portfolio'!C22</f>
        <v>0.1</v>
      </c>
      <c r="D8" s="41">
        <f>'Passive Portfolio'!D22</f>
        <v>0.15</v>
      </c>
      <c r="E8" s="41">
        <f>'Passive Portfolio'!E22</f>
        <v>0.2</v>
      </c>
      <c r="F8" s="41">
        <f>'Passive Portfolio'!F22</f>
        <v>0.25</v>
      </c>
      <c r="G8" s="41">
        <f>'Passive Portfolio'!G22</f>
        <v>0.3</v>
      </c>
      <c r="I8" s="42">
        <f t="shared" si="2"/>
        <v>0.12</v>
      </c>
      <c r="J8" s="42">
        <f t="shared" si="0"/>
        <v>0.18</v>
      </c>
      <c r="K8" s="42">
        <f t="shared" si="0"/>
        <v>0.24</v>
      </c>
      <c r="L8" s="42">
        <f t="shared" si="0"/>
        <v>0.3</v>
      </c>
      <c r="M8" s="42">
        <f t="shared" si="0"/>
        <v>0.36</v>
      </c>
      <c r="O8" s="42">
        <f t="shared" si="3"/>
        <v>0.12</v>
      </c>
      <c r="P8" s="42">
        <f t="shared" si="1"/>
        <v>0.16000000000000003</v>
      </c>
      <c r="Q8" s="42">
        <f t="shared" si="1"/>
        <v>0.2</v>
      </c>
      <c r="R8" s="42">
        <f t="shared" si="1"/>
        <v>0.24</v>
      </c>
      <c r="S8" s="42">
        <f t="shared" si="1"/>
        <v>0</v>
      </c>
      <c r="U8" t="s">
        <v>306</v>
      </c>
    </row>
    <row r="9" spans="1:21">
      <c r="C9" s="41"/>
      <c r="D9" s="41"/>
      <c r="E9" s="41"/>
      <c r="F9" s="41"/>
      <c r="G9" s="41"/>
      <c r="I9" s="42"/>
      <c r="J9" s="42"/>
      <c r="K9" s="42"/>
      <c r="L9" s="42"/>
      <c r="M9" s="42"/>
      <c r="O9" s="42"/>
      <c r="P9" s="42"/>
      <c r="Q9" s="42"/>
      <c r="R9" s="42"/>
      <c r="S9" s="42"/>
    </row>
    <row r="10" spans="1:21">
      <c r="A10" t="s">
        <v>307</v>
      </c>
      <c r="B10" t="s">
        <v>5</v>
      </c>
      <c r="C10" s="41">
        <f>'Passive Portfolio'!C23</f>
        <v>0.45</v>
      </c>
      <c r="D10" s="41">
        <f>'Passive Portfolio'!D23</f>
        <v>0.35</v>
      </c>
      <c r="E10" s="41">
        <f>'Passive Portfolio'!E23</f>
        <v>0.25</v>
      </c>
      <c r="F10" s="41">
        <f>'Passive Portfolio'!F23</f>
        <v>0.15</v>
      </c>
      <c r="G10" s="41">
        <f>'Passive Portfolio'!G23</f>
        <v>0.05</v>
      </c>
      <c r="I10" s="42">
        <f t="shared" si="2"/>
        <v>0.54</v>
      </c>
      <c r="J10" s="42">
        <f t="shared" si="0"/>
        <v>0.42</v>
      </c>
      <c r="K10" s="42">
        <f t="shared" si="0"/>
        <v>0.3</v>
      </c>
      <c r="L10" s="42">
        <f t="shared" si="0"/>
        <v>0.18</v>
      </c>
      <c r="M10" s="42">
        <f t="shared" si="0"/>
        <v>0.06</v>
      </c>
      <c r="O10" s="42">
        <f t="shared" si="3"/>
        <v>0.27999999999999997</v>
      </c>
      <c r="P10" s="42">
        <f t="shared" si="1"/>
        <v>0.2</v>
      </c>
      <c r="Q10" s="42">
        <f t="shared" si="1"/>
        <v>0.12</v>
      </c>
      <c r="R10" s="42">
        <f t="shared" si="1"/>
        <v>4.0000000000000008E-2</v>
      </c>
      <c r="S10" s="42">
        <f t="shared" si="1"/>
        <v>0</v>
      </c>
      <c r="U10" t="s">
        <v>287</v>
      </c>
    </row>
    <row r="11" spans="1:21">
      <c r="C11" s="41"/>
      <c r="D11" s="41"/>
      <c r="E11" s="41"/>
      <c r="F11" s="41"/>
      <c r="G11" s="41"/>
      <c r="I11" s="42"/>
      <c r="J11" s="42"/>
      <c r="K11" s="42"/>
      <c r="L11" s="42"/>
      <c r="M11" s="42"/>
      <c r="O11" s="42"/>
      <c r="P11" s="42"/>
      <c r="Q11" s="42"/>
      <c r="R11" s="42"/>
      <c r="S11" s="42"/>
    </row>
    <row r="12" spans="1:21">
      <c r="A12" t="s">
        <v>308</v>
      </c>
      <c r="B12" t="s">
        <v>6</v>
      </c>
      <c r="C12" s="41">
        <f>'Passive Portfolio'!C24</f>
        <v>0.05</v>
      </c>
      <c r="D12" s="41">
        <v>0.1</v>
      </c>
      <c r="E12" s="41">
        <v>0.1</v>
      </c>
      <c r="F12" s="41">
        <v>0.1</v>
      </c>
      <c r="G12" s="41">
        <v>0.05</v>
      </c>
      <c r="I12" s="42">
        <f t="shared" si="2"/>
        <v>0.06</v>
      </c>
      <c r="J12" s="42">
        <f t="shared" si="0"/>
        <v>0.12</v>
      </c>
      <c r="K12" s="42">
        <f t="shared" si="0"/>
        <v>0.12</v>
      </c>
      <c r="L12" s="42">
        <f t="shared" si="0"/>
        <v>0.12</v>
      </c>
      <c r="M12" s="42">
        <f t="shared" si="0"/>
        <v>0.06</v>
      </c>
      <c r="O12" s="42">
        <f t="shared" si="3"/>
        <v>8.0000000000000016E-2</v>
      </c>
      <c r="P12" s="42">
        <f t="shared" si="1"/>
        <v>8.0000000000000016E-2</v>
      </c>
      <c r="Q12" s="42">
        <f t="shared" si="1"/>
        <v>8.0000000000000016E-2</v>
      </c>
      <c r="R12" s="42">
        <f t="shared" si="1"/>
        <v>4.0000000000000008E-2</v>
      </c>
      <c r="S12" s="42">
        <f t="shared" si="1"/>
        <v>0</v>
      </c>
      <c r="U12" t="s">
        <v>288</v>
      </c>
    </row>
    <row r="13" spans="1:21">
      <c r="C13" s="41"/>
      <c r="D13" s="41"/>
      <c r="E13" s="41"/>
      <c r="F13" s="41"/>
      <c r="G13" s="41"/>
      <c r="I13" s="42"/>
      <c r="J13" s="42"/>
      <c r="K13" s="42"/>
      <c r="L13" s="42"/>
      <c r="M13" s="42"/>
      <c r="O13" s="42"/>
      <c r="P13" s="42"/>
      <c r="Q13" s="42"/>
      <c r="R13" s="42"/>
      <c r="S13" s="42"/>
    </row>
    <row r="14" spans="1:21">
      <c r="B14" t="s">
        <v>9</v>
      </c>
      <c r="C14" s="41">
        <f>'Passive Portfolio'!C25</f>
        <v>0</v>
      </c>
      <c r="D14" s="41">
        <f>'Passive Portfolio'!D25</f>
        <v>0.05</v>
      </c>
      <c r="E14" s="41">
        <f>'Passive Portfolio'!E25</f>
        <v>0.05</v>
      </c>
      <c r="F14" s="41">
        <f>'Passive Portfolio'!F25</f>
        <v>0.1</v>
      </c>
      <c r="G14" s="41">
        <f>'Passive Portfolio'!G25</f>
        <v>0.1</v>
      </c>
      <c r="I14" s="42">
        <f t="shared" si="2"/>
        <v>0</v>
      </c>
      <c r="J14" s="42">
        <f t="shared" si="0"/>
        <v>0.06</v>
      </c>
      <c r="K14" s="42">
        <f t="shared" si="0"/>
        <v>0.06</v>
      </c>
      <c r="L14" s="42">
        <f t="shared" si="0"/>
        <v>0.12</v>
      </c>
      <c r="M14" s="42">
        <f t="shared" si="0"/>
        <v>0.12</v>
      </c>
      <c r="O14" s="42">
        <f t="shared" si="3"/>
        <v>4.0000000000000008E-2</v>
      </c>
      <c r="P14" s="42">
        <f t="shared" si="1"/>
        <v>4.0000000000000008E-2</v>
      </c>
      <c r="Q14" s="42">
        <f t="shared" si="1"/>
        <v>8.0000000000000016E-2</v>
      </c>
      <c r="R14" s="42">
        <f t="shared" si="1"/>
        <v>8.0000000000000016E-2</v>
      </c>
      <c r="S14" s="42">
        <f t="shared" si="1"/>
        <v>0</v>
      </c>
      <c r="U14" t="s">
        <v>289</v>
      </c>
    </row>
    <row r="15" spans="1:21">
      <c r="B15" t="s">
        <v>10</v>
      </c>
      <c r="C15" s="41">
        <f>'Passive Portfolio'!C26</f>
        <v>0</v>
      </c>
      <c r="D15" s="41">
        <f>'Passive Portfolio'!D26</f>
        <v>0</v>
      </c>
      <c r="E15" s="41">
        <f>'Passive Portfolio'!E26</f>
        <v>0.05</v>
      </c>
      <c r="F15" s="41">
        <f>'Passive Portfolio'!F26</f>
        <v>0.05</v>
      </c>
      <c r="G15" s="41">
        <f>'Passive Portfolio'!G26</f>
        <v>0.1</v>
      </c>
      <c r="I15" s="42">
        <f t="shared" si="2"/>
        <v>0</v>
      </c>
      <c r="J15" s="42">
        <f t="shared" si="0"/>
        <v>0</v>
      </c>
      <c r="K15" s="42">
        <f t="shared" si="0"/>
        <v>0.06</v>
      </c>
      <c r="L15" s="42">
        <f t="shared" si="0"/>
        <v>0.06</v>
      </c>
      <c r="M15" s="42">
        <f t="shared" si="0"/>
        <v>0.12</v>
      </c>
      <c r="O15" s="42">
        <f t="shared" si="3"/>
        <v>0</v>
      </c>
      <c r="P15" s="42">
        <f t="shared" si="1"/>
        <v>4.0000000000000008E-2</v>
      </c>
      <c r="Q15" s="42">
        <f t="shared" si="1"/>
        <v>4.0000000000000008E-2</v>
      </c>
      <c r="R15" s="42">
        <f t="shared" si="1"/>
        <v>8.0000000000000016E-2</v>
      </c>
      <c r="S15" s="42">
        <f t="shared" si="1"/>
        <v>0</v>
      </c>
      <c r="U15" t="s">
        <v>290</v>
      </c>
    </row>
    <row r="16" spans="1:21">
      <c r="A16" t="s">
        <v>309</v>
      </c>
      <c r="C16" s="4">
        <f>SUM(C14:C15)</f>
        <v>0</v>
      </c>
      <c r="D16" s="4">
        <f t="shared" ref="D16:S16" si="4">SUM(D14:D15)</f>
        <v>0.05</v>
      </c>
      <c r="E16" s="4">
        <f t="shared" si="4"/>
        <v>0.1</v>
      </c>
      <c r="F16" s="4">
        <f t="shared" si="4"/>
        <v>0.15000000000000002</v>
      </c>
      <c r="G16" s="4">
        <f t="shared" si="4"/>
        <v>0.2</v>
      </c>
      <c r="H16" s="4"/>
      <c r="I16" s="4">
        <f t="shared" si="4"/>
        <v>0</v>
      </c>
      <c r="J16" s="4">
        <f t="shared" si="4"/>
        <v>0.06</v>
      </c>
      <c r="K16" s="4">
        <f t="shared" si="4"/>
        <v>0.12</v>
      </c>
      <c r="L16" s="4">
        <f t="shared" si="4"/>
        <v>0.18</v>
      </c>
      <c r="M16" s="4">
        <f t="shared" si="4"/>
        <v>0.24</v>
      </c>
      <c r="N16" s="4"/>
      <c r="O16" s="4">
        <f t="shared" si="4"/>
        <v>4.0000000000000008E-2</v>
      </c>
      <c r="P16" s="4">
        <f t="shared" si="4"/>
        <v>8.0000000000000016E-2</v>
      </c>
      <c r="Q16" s="4">
        <f t="shared" si="4"/>
        <v>0.12000000000000002</v>
      </c>
      <c r="R16" s="4">
        <f t="shared" si="4"/>
        <v>0.16000000000000003</v>
      </c>
      <c r="S16" s="4">
        <f t="shared" si="4"/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3:P4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R7" sqref="R7"/>
    </sheetView>
  </sheetViews>
  <sheetFormatPr baseColWidth="10" defaultColWidth="11" defaultRowHeight="15" x14ac:dyDescent="0"/>
  <cols>
    <col min="2" max="2" width="21.33203125" bestFit="1" customWidth="1"/>
    <col min="3" max="3" width="21.5" bestFit="1" customWidth="1"/>
    <col min="4" max="4" width="13.33203125" customWidth="1"/>
    <col min="5" max="5" width="11.6640625" customWidth="1"/>
    <col min="6" max="6" width="13.33203125" customWidth="1"/>
    <col min="7" max="7" width="12.83203125" customWidth="1"/>
    <col min="8" max="8" width="7.6640625" bestFit="1" customWidth="1"/>
    <col min="9" max="9" width="11.33203125" bestFit="1" customWidth="1"/>
    <col min="10" max="11" width="7.5" bestFit="1" customWidth="1"/>
    <col min="12" max="12" width="10.33203125" bestFit="1" customWidth="1"/>
    <col min="13" max="13" width="8.1640625" bestFit="1" customWidth="1"/>
    <col min="14" max="14" width="3.33203125" customWidth="1"/>
    <col min="15" max="15" width="11.1640625" bestFit="1" customWidth="1"/>
    <col min="16" max="16" width="11.6640625" bestFit="1" customWidth="1"/>
  </cols>
  <sheetData>
    <row r="3" spans="2:16">
      <c r="B3" s="26"/>
      <c r="C3" t="s">
        <v>267</v>
      </c>
      <c r="D3" s="17" t="s">
        <v>268</v>
      </c>
      <c r="E3" s="17" t="s">
        <v>269</v>
      </c>
      <c r="G3" t="s">
        <v>0</v>
      </c>
      <c r="H3" t="s">
        <v>1</v>
      </c>
      <c r="I3" t="s">
        <v>2</v>
      </c>
      <c r="J3" t="s">
        <v>5</v>
      </c>
      <c r="K3" t="s">
        <v>6</v>
      </c>
      <c r="L3" t="s">
        <v>9</v>
      </c>
      <c r="M3" t="s">
        <v>10</v>
      </c>
      <c r="O3" t="s">
        <v>270</v>
      </c>
      <c r="P3" t="s">
        <v>271</v>
      </c>
    </row>
    <row r="4" spans="2:16">
      <c r="B4" t="s">
        <v>0</v>
      </c>
      <c r="C4" s="27">
        <v>0.2</v>
      </c>
      <c r="D4" s="40">
        <v>0.15419798422569803</v>
      </c>
      <c r="E4" s="40">
        <v>0.35078826995541984</v>
      </c>
      <c r="F4" s="8"/>
      <c r="G4" s="38">
        <v>0.11642877300554076</v>
      </c>
      <c r="H4" s="28">
        <v>0.13783055249793499</v>
      </c>
      <c r="I4" s="28">
        <v>0.16663675187130858</v>
      </c>
      <c r="J4" s="28">
        <v>-1.6139587809213287E-2</v>
      </c>
      <c r="K4" s="28">
        <v>-1.4828632207119074E-3</v>
      </c>
      <c r="L4" s="28">
        <v>6.1536286518027478E-2</v>
      </c>
      <c r="M4" s="28">
        <v>9.944017236546894E-2</v>
      </c>
      <c r="N4" s="28"/>
      <c r="O4" s="29">
        <v>0</v>
      </c>
      <c r="P4" s="29">
        <v>0.7</v>
      </c>
    </row>
    <row r="5" spans="2:16">
      <c r="B5" t="s">
        <v>1</v>
      </c>
      <c r="C5" s="27">
        <v>0.1</v>
      </c>
      <c r="D5" s="40">
        <v>0.18986912761743752</v>
      </c>
      <c r="E5" s="40">
        <v>0.4160964365583818</v>
      </c>
      <c r="F5" s="8"/>
      <c r="G5" s="28">
        <v>0.13783055249793499</v>
      </c>
      <c r="H5" s="28">
        <v>0.16735008581918753</v>
      </c>
      <c r="I5" s="28">
        <v>0.20742549787184764</v>
      </c>
      <c r="J5" s="28">
        <v>-1.7948751613768733E-2</v>
      </c>
      <c r="K5" s="28">
        <v>-1.4644121309380889E-3</v>
      </c>
      <c r="L5" s="28">
        <v>7.1914286066564345E-2</v>
      </c>
      <c r="M5" s="28">
        <v>0.118471636196289</v>
      </c>
      <c r="N5" s="28"/>
      <c r="O5" s="29">
        <v>0</v>
      </c>
      <c r="P5" s="29">
        <v>0.7</v>
      </c>
    </row>
    <row r="6" spans="2:16">
      <c r="B6" t="s">
        <v>2</v>
      </c>
      <c r="C6" s="27">
        <v>0.4</v>
      </c>
      <c r="D6" s="40">
        <v>0.28528443146961757</v>
      </c>
      <c r="E6" s="40">
        <v>0.51459967946462248</v>
      </c>
      <c r="F6" s="8"/>
      <c r="G6" s="28">
        <v>0.16663675187130858</v>
      </c>
      <c r="H6" s="28">
        <v>0.20742549787184764</v>
      </c>
      <c r="I6" s="28">
        <v>0.26481283010508927</v>
      </c>
      <c r="J6" s="28">
        <v>-1.8963335732851055E-2</v>
      </c>
      <c r="K6" s="28">
        <v>2.8893436152839589E-4</v>
      </c>
      <c r="L6" s="28">
        <v>8.385608764300502E-2</v>
      </c>
      <c r="M6" s="28">
        <v>0.14205908961697741</v>
      </c>
      <c r="N6" s="28"/>
      <c r="O6" s="29">
        <v>0</v>
      </c>
      <c r="P6" s="29">
        <v>0.3</v>
      </c>
    </row>
    <row r="7" spans="2:16">
      <c r="B7" t="s">
        <v>5</v>
      </c>
      <c r="C7" s="27">
        <v>0</v>
      </c>
      <c r="D7" s="40">
        <v>6.6663476190172863E-2</v>
      </c>
      <c r="E7" s="40">
        <v>7.8188220948512452E-2</v>
      </c>
      <c r="F7" s="8"/>
      <c r="G7" s="28">
        <v>-1.6139587809213287E-2</v>
      </c>
      <c r="H7" s="28">
        <v>-1.7948751613768733E-2</v>
      </c>
      <c r="I7" s="28">
        <v>-1.8963335732851055E-2</v>
      </c>
      <c r="J7" s="28">
        <v>6.9744606918208272E-3</v>
      </c>
      <c r="K7" s="28">
        <v>1.1218614815395359E-3</v>
      </c>
      <c r="L7" s="28">
        <v>-1.3310505354175765E-2</v>
      </c>
      <c r="M7" s="28">
        <v>-1.8228426285535289E-2</v>
      </c>
      <c r="N7" s="28"/>
      <c r="O7" s="29">
        <v>0</v>
      </c>
      <c r="P7" s="29">
        <v>0.4</v>
      </c>
    </row>
    <row r="8" spans="2:16">
      <c r="B8" t="s">
        <v>6</v>
      </c>
      <c r="C8" s="27">
        <v>0.1</v>
      </c>
      <c r="D8" s="40">
        <v>0.10022764515271207</v>
      </c>
      <c r="E8" s="40">
        <v>0.13017363137863053</v>
      </c>
      <c r="F8" s="8"/>
      <c r="G8" s="28">
        <v>-1.4828632207119074E-3</v>
      </c>
      <c r="H8" s="28">
        <v>-1.4644121309380889E-3</v>
      </c>
      <c r="I8" s="28">
        <v>2.8893436152839589E-4</v>
      </c>
      <c r="J8" s="28">
        <v>1.1218614815395359E-3</v>
      </c>
      <c r="K8" s="28">
        <v>1.6175063248462795E-2</v>
      </c>
      <c r="L8" s="28">
        <v>-5.5484406145563901E-3</v>
      </c>
      <c r="M8" s="28">
        <v>2.3741245178985127E-3</v>
      </c>
      <c r="N8" s="28"/>
      <c r="O8" s="29">
        <v>0</v>
      </c>
      <c r="P8" s="29">
        <v>0.1</v>
      </c>
    </row>
    <row r="9" spans="2:16">
      <c r="B9" t="s">
        <v>9</v>
      </c>
      <c r="C9" s="27">
        <v>0.1</v>
      </c>
      <c r="D9" s="40">
        <v>9.5944964213325296E-2</v>
      </c>
      <c r="E9" s="40">
        <v>0.19251990913066805</v>
      </c>
      <c r="F9" s="8"/>
      <c r="G9" s="28">
        <v>6.1536286518027478E-2</v>
      </c>
      <c r="H9" s="28">
        <v>7.1914286066564345E-2</v>
      </c>
      <c r="I9" s="28">
        <v>8.385608764300502E-2</v>
      </c>
      <c r="J9" s="28">
        <v>-1.3310505354175765E-2</v>
      </c>
      <c r="K9" s="28">
        <v>-5.5484406145563901E-3</v>
      </c>
      <c r="L9" s="28">
        <v>4.6541020968872436E-2</v>
      </c>
      <c r="M9" s="28">
        <v>6.0152519865756017E-2</v>
      </c>
      <c r="N9" s="28"/>
      <c r="O9" s="29">
        <v>0</v>
      </c>
      <c r="P9" s="29">
        <v>0.1</v>
      </c>
    </row>
    <row r="10" spans="2:16">
      <c r="B10" t="s">
        <v>10</v>
      </c>
      <c r="C10" s="27">
        <v>0.1</v>
      </c>
      <c r="D10" s="40">
        <v>0.11084574192236216</v>
      </c>
      <c r="E10" s="40">
        <v>0.32321965514840145</v>
      </c>
      <c r="F10" s="8"/>
      <c r="G10" s="28">
        <v>9.944017236546894E-2</v>
      </c>
      <c r="H10" s="28">
        <v>0.118471636196289</v>
      </c>
      <c r="I10" s="28">
        <v>0.14205908961697741</v>
      </c>
      <c r="J10" s="28">
        <v>-1.8228426285535289E-2</v>
      </c>
      <c r="K10" s="28">
        <v>2.3741245178985127E-3</v>
      </c>
      <c r="L10" s="28">
        <v>6.0152519865756017E-2</v>
      </c>
      <c r="M10" s="28">
        <v>0.10402256043307459</v>
      </c>
      <c r="N10" s="28"/>
      <c r="O10" s="29">
        <v>0</v>
      </c>
      <c r="P10" s="29">
        <v>0.1</v>
      </c>
    </row>
    <row r="11" spans="2:16">
      <c r="B11" t="s">
        <v>272</v>
      </c>
      <c r="C11" s="4">
        <f>SUM(C4:C10)</f>
        <v>1</v>
      </c>
      <c r="P11" s="8">
        <f>SUM(P4:P10)</f>
        <v>2.4000000000000004</v>
      </c>
    </row>
    <row r="12" spans="2:16">
      <c r="B12" t="s">
        <v>273</v>
      </c>
      <c r="D12" s="4">
        <f>AVERAGE(D4:D10)</f>
        <v>0.14329048154161791</v>
      </c>
    </row>
    <row r="14" spans="2:16">
      <c r="B14" t="s">
        <v>274</v>
      </c>
      <c r="C14" s="29">
        <f>SUMPRODUCT(C4:C10,D4:D10)</f>
        <v>0.19464211732357034</v>
      </c>
    </row>
    <row r="15" spans="2:16">
      <c r="B15" t="s">
        <v>275</v>
      </c>
      <c r="C15" s="30">
        <f t="array" ref="C15">MMULT(MMULT(TRANSPOSE(C4:C10),G4:M10),C4:C10)</f>
        <v>0.12853130030505899</v>
      </c>
    </row>
    <row r="16" spans="2:16">
      <c r="B16" t="s">
        <v>276</v>
      </c>
      <c r="C16" s="29">
        <f>SQRT(C15)</f>
        <v>0.35851262223952313</v>
      </c>
    </row>
    <row r="17" spans="2:9">
      <c r="C17" s="27">
        <v>0.3</v>
      </c>
      <c r="D17">
        <v>0.25</v>
      </c>
      <c r="E17">
        <v>0.2</v>
      </c>
      <c r="F17">
        <v>0.15</v>
      </c>
      <c r="G17">
        <v>0.1</v>
      </c>
    </row>
    <row r="18" spans="2:9">
      <c r="C18" s="27"/>
    </row>
    <row r="19" spans="2:9">
      <c r="B19" s="31" t="s">
        <v>277</v>
      </c>
      <c r="C19" s="32" t="s">
        <v>278</v>
      </c>
      <c r="D19" s="31" t="s">
        <v>279</v>
      </c>
      <c r="E19" s="31" t="s">
        <v>280</v>
      </c>
      <c r="F19" s="31" t="s">
        <v>281</v>
      </c>
      <c r="G19" s="31" t="s">
        <v>282</v>
      </c>
      <c r="H19" s="33"/>
      <c r="I19" s="33" t="s">
        <v>283</v>
      </c>
    </row>
    <row r="20" spans="2:9" s="27" customFormat="1">
      <c r="B20" s="34" t="s">
        <v>0</v>
      </c>
      <c r="C20" s="34">
        <v>0.3</v>
      </c>
      <c r="D20" s="34">
        <v>0.25</v>
      </c>
      <c r="E20" s="34">
        <v>0.2</v>
      </c>
      <c r="F20" s="34">
        <v>0.15</v>
      </c>
      <c r="G20" s="34">
        <v>0.1</v>
      </c>
      <c r="I20" s="27" t="s">
        <v>284</v>
      </c>
    </row>
    <row r="21" spans="2:9" s="27" customFormat="1">
      <c r="B21" s="34" t="s">
        <v>1</v>
      </c>
      <c r="C21" s="34">
        <v>0.1</v>
      </c>
      <c r="D21" s="34">
        <v>0.15</v>
      </c>
      <c r="E21" s="34">
        <v>0.2</v>
      </c>
      <c r="F21" s="34">
        <v>0.25</v>
      </c>
      <c r="G21" s="34">
        <v>0.3</v>
      </c>
      <c r="I21" s="27" t="s">
        <v>285</v>
      </c>
    </row>
    <row r="22" spans="2:9" s="27" customFormat="1">
      <c r="B22" s="34" t="s">
        <v>2</v>
      </c>
      <c r="C22" s="34">
        <v>0.1</v>
      </c>
      <c r="D22" s="34">
        <v>0.15</v>
      </c>
      <c r="E22" s="34">
        <v>0.2</v>
      </c>
      <c r="F22" s="34">
        <v>0.25</v>
      </c>
      <c r="G22" s="34">
        <v>0.3</v>
      </c>
      <c r="I22" s="27" t="s">
        <v>286</v>
      </c>
    </row>
    <row r="23" spans="2:9" s="27" customFormat="1">
      <c r="B23" s="34" t="s">
        <v>5</v>
      </c>
      <c r="C23" s="34">
        <v>0.45</v>
      </c>
      <c r="D23" s="34">
        <v>0.35</v>
      </c>
      <c r="E23" s="34">
        <v>0.25</v>
      </c>
      <c r="F23" s="34">
        <v>0.15</v>
      </c>
      <c r="G23" s="34">
        <v>0.05</v>
      </c>
      <c r="I23" s="27" t="s">
        <v>287</v>
      </c>
    </row>
    <row r="24" spans="2:9" s="27" customFormat="1">
      <c r="B24" s="34" t="s">
        <v>6</v>
      </c>
      <c r="C24" s="34">
        <v>0.05</v>
      </c>
      <c r="D24" s="34">
        <v>0.05</v>
      </c>
      <c r="E24" s="34">
        <v>0.05</v>
      </c>
      <c r="F24" s="34">
        <v>0.05</v>
      </c>
      <c r="G24" s="34">
        <v>0.05</v>
      </c>
      <c r="I24" s="27" t="s">
        <v>288</v>
      </c>
    </row>
    <row r="25" spans="2:9" s="27" customFormat="1">
      <c r="B25" s="34" t="s">
        <v>9</v>
      </c>
      <c r="C25" s="34">
        <v>0</v>
      </c>
      <c r="D25" s="34">
        <v>0.05</v>
      </c>
      <c r="E25" s="34">
        <v>0.05</v>
      </c>
      <c r="F25" s="34">
        <v>0.1</v>
      </c>
      <c r="G25" s="34">
        <v>0.1</v>
      </c>
      <c r="I25" s="27" t="s">
        <v>289</v>
      </c>
    </row>
    <row r="26" spans="2:9" s="27" customFormat="1">
      <c r="B26" s="34" t="s">
        <v>10</v>
      </c>
      <c r="C26" s="34">
        <v>0</v>
      </c>
      <c r="D26" s="34">
        <v>0</v>
      </c>
      <c r="E26" s="34">
        <v>0.05</v>
      </c>
      <c r="F26" s="34">
        <v>0.05</v>
      </c>
      <c r="G26" s="34">
        <v>0.1</v>
      </c>
      <c r="I26" s="27" t="s">
        <v>290</v>
      </c>
    </row>
    <row r="27" spans="2:9" s="27" customFormat="1">
      <c r="B27" s="34" t="s">
        <v>272</v>
      </c>
      <c r="C27" s="34">
        <f>SUM(C20:C26)</f>
        <v>1</v>
      </c>
      <c r="D27" s="34">
        <f t="shared" ref="D27:G27" si="0">SUM(D20:D26)</f>
        <v>1</v>
      </c>
      <c r="E27" s="34">
        <f t="shared" si="0"/>
        <v>1.0000000000000002</v>
      </c>
      <c r="F27" s="34">
        <f t="shared" si="0"/>
        <v>1</v>
      </c>
      <c r="G27" s="34">
        <f t="shared" si="0"/>
        <v>1</v>
      </c>
    </row>
    <row r="28" spans="2:9">
      <c r="B28" t="s">
        <v>273</v>
      </c>
    </row>
    <row r="30" spans="2:9" s="29" customFormat="1">
      <c r="B30" s="35" t="s">
        <v>291</v>
      </c>
      <c r="C30" s="35">
        <f>SUMPRODUCT(C20:C26,$D$4:$D$10)</f>
        <v>0.12878469771962833</v>
      </c>
      <c r="D30" s="35">
        <f t="shared" ref="D30:G30" si="1">SUMPRODUCT(D20:D26,$D$4:$D$10)</f>
        <v>0.14296337705434514</v>
      </c>
      <c r="E30" s="35">
        <f t="shared" si="1"/>
        <v>0.15788709527451386</v>
      </c>
      <c r="F30" s="35">
        <f t="shared" si="1"/>
        <v>0.17206577460923067</v>
      </c>
      <c r="G30" s="35">
        <f t="shared" si="1"/>
        <v>0.18698949282939936</v>
      </c>
    </row>
    <row r="31" spans="2:9" s="30" customFormat="1">
      <c r="B31" s="36" t="s">
        <v>275</v>
      </c>
      <c r="C31" s="30">
        <f t="array" ref="C31">MMULT(MMULT(TRANSPOSE(C20:C26),$G$4:$M$10),C20:C26)</f>
        <v>3.0983999420218334E-2</v>
      </c>
      <c r="D31" s="30">
        <f t="array" ref="D31">MMULT(MMULT(TRANSPOSE(D20:D26),$G$4:$M$10),D20:D26)</f>
        <v>4.6846538043273149E-2</v>
      </c>
      <c r="E31" s="30">
        <f t="array" ref="E31">MMULT(MMULT(TRANSPOSE(E20:E26),$G$4:$M$10),E20:E26)</f>
        <v>6.9459523238976945E-2</v>
      </c>
      <c r="F31" s="30">
        <f t="array" ref="F31">MMULT(MMULT(TRANSPOSE(F20:F26),$G$4:$M$10),F20:F26)</f>
        <v>9.3311052233316968E-2</v>
      </c>
      <c r="G31" s="30">
        <f t="array" ref="G31">MMULT(MMULT(TRANSPOSE(G20:G26),$G$4:$M$10),G20:G26)</f>
        <v>0.12496735857881675</v>
      </c>
    </row>
    <row r="32" spans="2:9" s="29" customFormat="1">
      <c r="B32" s="29" t="s">
        <v>276</v>
      </c>
      <c r="C32" s="29">
        <f>SQRT(C31)</f>
        <v>0.17602272415861064</v>
      </c>
      <c r="D32" s="29">
        <f t="shared" ref="D32:G32" si="2">SQRT(D31)</f>
        <v>0.21644061089193301</v>
      </c>
      <c r="E32" s="29">
        <f t="shared" si="2"/>
        <v>0.26355174679553339</v>
      </c>
      <c r="F32" s="29">
        <f t="shared" si="2"/>
        <v>0.30546857814399991</v>
      </c>
      <c r="G32" s="29">
        <f t="shared" si="2"/>
        <v>0.35350722563876502</v>
      </c>
    </row>
    <row r="33" spans="1:7">
      <c r="A33">
        <v>2</v>
      </c>
    </row>
    <row r="34" spans="1:7" s="29" customFormat="1">
      <c r="B34" s="35" t="s">
        <v>299</v>
      </c>
      <c r="C34" s="39">
        <f>C30+$A$33*C32</f>
        <v>0.48083014603684959</v>
      </c>
      <c r="D34" s="39">
        <f>D30+$A$33*D32</f>
        <v>0.57584459883821115</v>
      </c>
      <c r="E34" s="39">
        <f>E30+$A$33*E32</f>
        <v>0.68499058886558062</v>
      </c>
      <c r="F34" s="39">
        <f>F30+$A$33*F32</f>
        <v>0.7830029308972305</v>
      </c>
      <c r="G34" s="39">
        <f>G30+$A$33*G32</f>
        <v>0.8940039441069294</v>
      </c>
    </row>
    <row r="35" spans="1:7" s="29" customFormat="1">
      <c r="B35" s="35" t="s">
        <v>300</v>
      </c>
      <c r="C35" s="39">
        <f>C30-$A$33*C32</f>
        <v>-0.22326075059759296</v>
      </c>
      <c r="D35" s="39">
        <f>D30-$A$33*D32</f>
        <v>-0.28991784472952087</v>
      </c>
      <c r="E35" s="39">
        <f>E30-$A$33*E32</f>
        <v>-0.36921639831655295</v>
      </c>
      <c r="F35" s="39">
        <f>F30-$A$33*F32</f>
        <v>-0.43887138167876916</v>
      </c>
      <c r="G35" s="39">
        <f>G30-$A$33*G32</f>
        <v>-0.52002495844813068</v>
      </c>
    </row>
    <row r="39" spans="1:7">
      <c r="B39" s="33" t="s">
        <v>277</v>
      </c>
      <c r="C39" s="37" t="s">
        <v>292</v>
      </c>
      <c r="D39" s="33" t="s">
        <v>293</v>
      </c>
      <c r="E39" s="33" t="s">
        <v>294</v>
      </c>
      <c r="F39" s="33" t="s">
        <v>295</v>
      </c>
      <c r="G39" s="33" t="s">
        <v>296</v>
      </c>
    </row>
    <row r="40" spans="1:7">
      <c r="B40" t="s">
        <v>297</v>
      </c>
      <c r="C40" s="8">
        <f t="shared" ref="C40:G41" si="3">C34</f>
        <v>0.48083014603684959</v>
      </c>
      <c r="D40" s="8">
        <f t="shared" si="3"/>
        <v>0.57584459883821115</v>
      </c>
      <c r="E40" s="8">
        <f t="shared" si="3"/>
        <v>0.68499058886558062</v>
      </c>
      <c r="F40" s="8">
        <f t="shared" si="3"/>
        <v>0.7830029308972305</v>
      </c>
      <c r="G40" s="8">
        <f t="shared" si="3"/>
        <v>0.8940039441069294</v>
      </c>
    </row>
    <row r="41" spans="1:7">
      <c r="B41" t="s">
        <v>298</v>
      </c>
      <c r="C41" s="8">
        <f t="shared" si="3"/>
        <v>-0.22326075059759296</v>
      </c>
      <c r="D41" s="8">
        <f t="shared" si="3"/>
        <v>-0.28991784472952087</v>
      </c>
      <c r="E41" s="8">
        <f t="shared" si="3"/>
        <v>-0.36921639831655295</v>
      </c>
      <c r="F41" s="8">
        <f t="shared" si="3"/>
        <v>-0.43887138167876916</v>
      </c>
      <c r="G41" s="8">
        <f t="shared" si="3"/>
        <v>-0.52002495844813068</v>
      </c>
    </row>
    <row r="42" spans="1:7">
      <c r="B42" t="s">
        <v>291</v>
      </c>
      <c r="C42" s="8">
        <f>C30</f>
        <v>0.12878469771962833</v>
      </c>
      <c r="D42" s="8">
        <f>D30</f>
        <v>0.14296337705434514</v>
      </c>
      <c r="E42" s="8">
        <f>E30</f>
        <v>0.15788709527451386</v>
      </c>
      <c r="F42" s="8">
        <f>F30</f>
        <v>0.17206577460923067</v>
      </c>
      <c r="G42" s="8">
        <f>G30</f>
        <v>0.18698949282939936</v>
      </c>
    </row>
  </sheetData>
  <conditionalFormatting sqref="C11">
    <cfRule type="cellIs" dxfId="13" priority="1" operator="notEqual">
      <formula>1</formula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047"/>
  <sheetViews>
    <sheetView workbookViewId="0">
      <pane xSplit="1" ySplit="1" topLeftCell="N2" activePane="bottomRight" state="frozen"/>
      <selection activeCell="BG32" sqref="BG32"/>
      <selection pane="topRight" activeCell="BG32" sqref="BG32"/>
      <selection pane="bottomLeft" activeCell="BG32" sqref="BG32"/>
      <selection pane="bottomRight" activeCell="P1" sqref="P1:AB22"/>
    </sheetView>
  </sheetViews>
  <sheetFormatPr baseColWidth="10" defaultColWidth="8.83203125" defaultRowHeight="15" x14ac:dyDescent="0"/>
  <cols>
    <col min="3" max="4" width="9.5" style="1" bestFit="1" customWidth="1"/>
    <col min="5" max="5" width="10.33203125" style="1" bestFit="1" customWidth="1"/>
    <col min="6" max="7" width="9.5" style="1" bestFit="1" customWidth="1"/>
    <col min="8" max="8" width="9.33203125" style="1" bestFit="1" customWidth="1"/>
    <col min="9" max="9" width="10.5" style="1" bestFit="1" customWidth="1"/>
    <col min="10" max="10" width="9.5" style="1" bestFit="1" customWidth="1"/>
    <col min="11" max="11" width="13.5" style="1" bestFit="1" customWidth="1"/>
    <col min="12" max="14" width="13.5" style="1" customWidth="1"/>
    <col min="16" max="16" width="14.1640625" bestFit="1" customWidth="1"/>
    <col min="17" max="17" width="9.33203125" bestFit="1" customWidth="1"/>
    <col min="18" max="18" width="7.6640625" bestFit="1" customWidth="1"/>
    <col min="19" max="19" width="11.33203125" bestFit="1" customWidth="1"/>
    <col min="20" max="20" width="13.5" bestFit="1" customWidth="1"/>
    <col min="21" max="21" width="10.83203125" bestFit="1" customWidth="1"/>
    <col min="22" max="22" width="5.1640625" bestFit="1" customWidth="1"/>
    <col min="23" max="23" width="5.83203125" bestFit="1" customWidth="1"/>
    <col min="24" max="24" width="10.33203125" bestFit="1" customWidth="1"/>
    <col min="25" max="25" width="13.33203125" bestFit="1" customWidth="1"/>
  </cols>
  <sheetData>
    <row r="1" spans="2:28">
      <c r="B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11</v>
      </c>
      <c r="L1" s="3" t="s">
        <v>8</v>
      </c>
      <c r="M1" s="1" t="s">
        <v>9</v>
      </c>
      <c r="N1" s="1" t="s">
        <v>10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11</v>
      </c>
      <c r="Z1" s="3" t="s">
        <v>8</v>
      </c>
      <c r="AA1" s="1" t="s">
        <v>9</v>
      </c>
      <c r="AB1" s="1" t="s">
        <v>10</v>
      </c>
    </row>
    <row r="2" spans="2:28">
      <c r="B2">
        <v>1993</v>
      </c>
      <c r="C2" s="1">
        <v>1182.33</v>
      </c>
      <c r="D2" s="1" t="e">
        <v>#N/A</v>
      </c>
      <c r="E2" s="1" t="e">
        <v>#N/A</v>
      </c>
      <c r="F2" s="1" t="e">
        <v>#N/A</v>
      </c>
      <c r="G2" s="1" t="e">
        <v>#N/A</v>
      </c>
      <c r="H2" s="1" t="e">
        <v>#N/A</v>
      </c>
      <c r="I2" s="1">
        <v>12208.712500000001</v>
      </c>
      <c r="J2" s="1" t="e">
        <v>#N/A</v>
      </c>
      <c r="K2" s="1" t="e">
        <v>#N/A</v>
      </c>
      <c r="L2" s="1">
        <v>1217.509</v>
      </c>
      <c r="M2" s="1">
        <v>1459.9929999999999</v>
      </c>
      <c r="N2" s="1">
        <v>575.28899999999999</v>
      </c>
      <c r="P2">
        <v>1994</v>
      </c>
      <c r="Q2" s="4"/>
      <c r="R2" s="4"/>
      <c r="S2" s="4"/>
      <c r="T2" s="4"/>
      <c r="U2" s="4"/>
      <c r="V2" s="4">
        <f t="shared" ref="Q2:AB21" si="0">IFERROR(H3/H2-1,0)</f>
        <v>0</v>
      </c>
      <c r="W2" s="4">
        <f t="shared" si="0"/>
        <v>-1.5286124560636605E-2</v>
      </c>
      <c r="X2" s="4"/>
      <c r="Y2" s="4"/>
      <c r="Z2" s="4">
        <f t="shared" si="0"/>
        <v>6.6010189657735641E-2</v>
      </c>
      <c r="AA2" s="4"/>
      <c r="AB2" s="4">
        <f t="shared" si="0"/>
        <v>-7.0858299046218542E-2</v>
      </c>
    </row>
    <row r="3" spans="2:28">
      <c r="B3">
        <v>1994</v>
      </c>
      <c r="C3" s="1">
        <v>1182.1400000000001</v>
      </c>
      <c r="D3" s="1" t="e">
        <v>#N/A</v>
      </c>
      <c r="E3" s="1" t="e">
        <v>#N/A</v>
      </c>
      <c r="F3" s="1" t="e">
        <v>#N/A</v>
      </c>
      <c r="G3" s="1" t="e">
        <v>#N/A</v>
      </c>
      <c r="H3" s="1" t="e">
        <v>#N/A</v>
      </c>
      <c r="I3" s="1">
        <v>12022.088600000001</v>
      </c>
      <c r="J3" s="1" t="e">
        <v>#N/A</v>
      </c>
      <c r="K3" s="1" t="e">
        <v>#N/A</v>
      </c>
      <c r="L3" s="1">
        <v>1297.877</v>
      </c>
      <c r="M3" s="1">
        <v>1462.17</v>
      </c>
      <c r="N3" s="1">
        <v>534.52499999999998</v>
      </c>
      <c r="P3">
        <v>1995</v>
      </c>
      <c r="Q3" s="4">
        <f t="shared" si="0"/>
        <v>-0.23189300759639309</v>
      </c>
      <c r="R3" s="4"/>
      <c r="S3" s="4"/>
      <c r="T3" s="4"/>
      <c r="U3" s="4"/>
      <c r="V3" s="4">
        <f t="shared" si="0"/>
        <v>0</v>
      </c>
      <c r="W3" s="4">
        <f t="shared" si="0"/>
        <v>0.13198687456021574</v>
      </c>
      <c r="X3" s="4"/>
      <c r="Y3" s="4"/>
      <c r="Z3" s="4">
        <f t="shared" si="0"/>
        <v>0.38875640757945473</v>
      </c>
      <c r="AA3" s="4">
        <f t="shared" si="0"/>
        <v>0.25392122666994932</v>
      </c>
      <c r="AB3" s="4">
        <f t="shared" si="0"/>
        <v>0.13617323792151903</v>
      </c>
    </row>
    <row r="4" spans="2:28">
      <c r="B4">
        <v>1995</v>
      </c>
      <c r="C4" s="1">
        <v>908.01</v>
      </c>
      <c r="D4" s="1" t="e">
        <v>#N/A</v>
      </c>
      <c r="E4" s="1" t="e">
        <v>#N/A</v>
      </c>
      <c r="F4" s="1" t="e">
        <v>#N/A</v>
      </c>
      <c r="G4" s="1" t="e">
        <v>#N/A</v>
      </c>
      <c r="H4" s="1" t="e">
        <v>#N/A</v>
      </c>
      <c r="I4" s="1">
        <v>13608.846500000001</v>
      </c>
      <c r="J4" s="1" t="e">
        <v>#N/A</v>
      </c>
      <c r="K4" s="1" t="e">
        <v>#N/A</v>
      </c>
      <c r="L4" s="1">
        <v>1802.4349999999999</v>
      </c>
      <c r="M4" s="1">
        <v>1833.4459999999999</v>
      </c>
      <c r="N4" s="1">
        <v>607.31299999999999</v>
      </c>
      <c r="P4">
        <v>1996</v>
      </c>
      <c r="Q4" s="4">
        <f t="shared" si="0"/>
        <v>3.4735300272023428E-2</v>
      </c>
      <c r="R4" s="4"/>
      <c r="S4" s="4"/>
      <c r="T4" s="4"/>
      <c r="U4" s="4"/>
      <c r="V4" s="4">
        <f t="shared" si="0"/>
        <v>0</v>
      </c>
      <c r="W4" s="4">
        <f t="shared" si="0"/>
        <v>-2.7957284991053544E-2</v>
      </c>
      <c r="X4" s="4"/>
      <c r="Y4" s="4"/>
      <c r="Z4" s="4">
        <f t="shared" si="0"/>
        <v>0.28019984077095694</v>
      </c>
      <c r="AA4" s="4">
        <f t="shared" si="0"/>
        <v>0.13319290559961972</v>
      </c>
      <c r="AB4" s="4">
        <f t="shared" si="0"/>
        <v>5.7466248870022607E-2</v>
      </c>
    </row>
    <row r="5" spans="2:28">
      <c r="B5">
        <v>1996</v>
      </c>
      <c r="C5" s="1">
        <v>939.55</v>
      </c>
      <c r="D5" s="1" t="e">
        <v>#N/A</v>
      </c>
      <c r="E5" s="1" t="e">
        <v>#N/A</v>
      </c>
      <c r="F5" s="1" t="e">
        <v>#N/A</v>
      </c>
      <c r="G5" s="1" t="e">
        <v>#N/A</v>
      </c>
      <c r="H5" s="1">
        <v>100</v>
      </c>
      <c r="I5" s="1">
        <v>13228.3801</v>
      </c>
      <c r="J5" s="1" t="e">
        <v>#N/A</v>
      </c>
      <c r="K5" s="1" t="e">
        <v>#N/A</v>
      </c>
      <c r="L5" s="1">
        <v>2307.4769999999999</v>
      </c>
      <c r="M5" s="1">
        <v>2077.6480000000001</v>
      </c>
      <c r="N5" s="1">
        <v>642.21299999999997</v>
      </c>
      <c r="P5">
        <v>1997</v>
      </c>
      <c r="Q5" s="4">
        <f t="shared" si="0"/>
        <v>0.15076366345590975</v>
      </c>
      <c r="R5" s="4"/>
      <c r="S5" s="4"/>
      <c r="T5" s="4"/>
      <c r="U5" s="4"/>
      <c r="V5" s="4">
        <f t="shared" si="0"/>
        <v>0.17530000000000001</v>
      </c>
      <c r="W5" s="4">
        <f t="shared" si="0"/>
        <v>-0.13982414218654027</v>
      </c>
      <c r="X5" s="4"/>
      <c r="Y5" s="4"/>
      <c r="Z5" s="4">
        <f t="shared" si="0"/>
        <v>0.25960692132575991</v>
      </c>
      <c r="AA5" s="4">
        <f t="shared" si="0"/>
        <v>0.18041650943759469</v>
      </c>
      <c r="AB5" s="4">
        <f t="shared" si="0"/>
        <v>-0.23722347570042956</v>
      </c>
    </row>
    <row r="6" spans="2:28">
      <c r="B6">
        <v>1997</v>
      </c>
      <c r="C6" s="1">
        <v>1081.2</v>
      </c>
      <c r="D6" s="1" t="e">
        <v>#N/A</v>
      </c>
      <c r="E6" s="1" t="e">
        <v>#N/A</v>
      </c>
      <c r="F6" s="1" t="e">
        <v>#N/A</v>
      </c>
      <c r="G6" s="1" t="e">
        <v>#N/A</v>
      </c>
      <c r="H6" s="1">
        <v>117.53</v>
      </c>
      <c r="I6" s="1">
        <v>11378.733200000001</v>
      </c>
      <c r="J6" s="1" t="e">
        <v>#N/A</v>
      </c>
      <c r="K6" s="1" t="e">
        <v>#N/A</v>
      </c>
      <c r="L6" s="1">
        <v>2906.5140000000001</v>
      </c>
      <c r="M6" s="1">
        <v>2452.4899999999998</v>
      </c>
      <c r="N6" s="1">
        <v>489.86500000000001</v>
      </c>
      <c r="P6">
        <v>1998</v>
      </c>
      <c r="Q6" s="4">
        <f t="shared" si="0"/>
        <v>-0.17610062893081768</v>
      </c>
      <c r="R6" s="4"/>
      <c r="S6" s="4"/>
      <c r="T6" s="4"/>
      <c r="U6" s="4"/>
      <c r="V6" s="4">
        <f t="shared" si="0"/>
        <v>7.0024674551178556E-2</v>
      </c>
      <c r="W6" s="4">
        <f t="shared" si="0"/>
        <v>7.4849017463560763E-2</v>
      </c>
      <c r="X6" s="4"/>
      <c r="Y6" s="4"/>
      <c r="Z6" s="4">
        <f t="shared" si="0"/>
        <v>0.33245943422257729</v>
      </c>
      <c r="AA6" s="4">
        <f t="shared" si="0"/>
        <v>0.24068028819689391</v>
      </c>
      <c r="AB6" s="4">
        <f t="shared" si="0"/>
        <v>-0.20292937850224047</v>
      </c>
    </row>
    <row r="7" spans="2:28">
      <c r="B7">
        <v>1998</v>
      </c>
      <c r="C7" s="1">
        <v>890.8</v>
      </c>
      <c r="D7" s="1" t="e">
        <v>#N/A</v>
      </c>
      <c r="E7" s="1" t="e">
        <v>#N/A</v>
      </c>
      <c r="F7" s="1" t="e">
        <v>#N/A</v>
      </c>
      <c r="G7" s="1" t="e">
        <v>#N/A</v>
      </c>
      <c r="H7" s="1">
        <v>125.76</v>
      </c>
      <c r="I7" s="1">
        <v>12230.4202</v>
      </c>
      <c r="J7" s="1" t="e">
        <v>#N/A</v>
      </c>
      <c r="K7" s="1" t="e">
        <v>#N/A</v>
      </c>
      <c r="L7" s="1">
        <v>3872.8119999999999</v>
      </c>
      <c r="M7" s="1">
        <v>3042.7559999999999</v>
      </c>
      <c r="N7" s="1">
        <v>390.45699999999999</v>
      </c>
      <c r="P7">
        <v>1999</v>
      </c>
      <c r="Q7" s="4">
        <f t="shared" si="0"/>
        <v>0.78738212842388888</v>
      </c>
      <c r="R7" s="4"/>
      <c r="S7" s="4"/>
      <c r="T7" s="4"/>
      <c r="U7" s="4"/>
      <c r="V7" s="4">
        <f t="shared" si="0"/>
        <v>0.13263358778625944</v>
      </c>
      <c r="W7" s="4">
        <f t="shared" si="0"/>
        <v>3.2214927496931001E-2</v>
      </c>
      <c r="X7" s="4"/>
      <c r="Y7" s="4"/>
      <c r="Z7" s="4">
        <f t="shared" si="0"/>
        <v>0.1214412163564873</v>
      </c>
      <c r="AA7" s="4">
        <f t="shared" si="0"/>
        <v>0.15628397413397588</v>
      </c>
      <c r="AB7" s="4">
        <f t="shared" si="0"/>
        <v>0.70144983954699236</v>
      </c>
    </row>
    <row r="8" spans="2:28">
      <c r="B8">
        <v>1999</v>
      </c>
      <c r="C8" s="1">
        <v>1592.2</v>
      </c>
      <c r="D8" s="1">
        <v>1291.55</v>
      </c>
      <c r="E8" s="1" t="e">
        <v>#N/A</v>
      </c>
      <c r="F8" s="1" t="e">
        <v>#N/A</v>
      </c>
      <c r="G8" s="1" t="e">
        <v>#N/A</v>
      </c>
      <c r="H8" s="1">
        <v>142.44</v>
      </c>
      <c r="I8" s="1">
        <v>12624.4223</v>
      </c>
      <c r="J8" s="1" t="e">
        <v>#N/A</v>
      </c>
      <c r="K8" s="1" t="e">
        <v>#N/A</v>
      </c>
      <c r="L8" s="1">
        <v>4343.1310000000003</v>
      </c>
      <c r="M8" s="1">
        <v>3518.29</v>
      </c>
      <c r="N8" s="1">
        <v>664.34299999999996</v>
      </c>
      <c r="P8">
        <v>2000</v>
      </c>
      <c r="Q8" s="4">
        <f t="shared" si="0"/>
        <v>-0.21222208265293308</v>
      </c>
      <c r="R8" s="4">
        <f t="shared" si="0"/>
        <v>-0.29716232433897249</v>
      </c>
      <c r="S8" s="4"/>
      <c r="T8" s="4"/>
      <c r="U8" s="4"/>
      <c r="V8" s="4">
        <f t="shared" si="0"/>
        <v>0.10172704296545931</v>
      </c>
      <c r="W8" s="4">
        <f t="shared" si="0"/>
        <v>1.4804590305886656E-2</v>
      </c>
      <c r="X8" s="4"/>
      <c r="Y8" s="4"/>
      <c r="Z8" s="4">
        <f t="shared" si="0"/>
        <v>-3.5456678603523639E-2</v>
      </c>
      <c r="AA8" s="4">
        <f t="shared" si="0"/>
        <v>-5.8455670226160938E-2</v>
      </c>
      <c r="AB8" s="4">
        <f t="shared" si="0"/>
        <v>-0.21522617081838735</v>
      </c>
    </row>
    <row r="9" spans="2:28">
      <c r="B9">
        <v>2000</v>
      </c>
      <c r="C9" s="1">
        <v>1254.3</v>
      </c>
      <c r="D9" s="1">
        <v>907.75</v>
      </c>
      <c r="E9" s="1">
        <v>1147.76</v>
      </c>
      <c r="F9" s="1" t="e">
        <v>#N/A</v>
      </c>
      <c r="G9" s="1" t="e">
        <v>#N/A</v>
      </c>
      <c r="H9" s="1">
        <v>156.93</v>
      </c>
      <c r="I9" s="1">
        <v>12811.3217</v>
      </c>
      <c r="J9" s="1" t="e">
        <v>#N/A</v>
      </c>
      <c r="K9" s="1" t="e">
        <v>#N/A</v>
      </c>
      <c r="L9" s="1">
        <v>4189.1379999999999</v>
      </c>
      <c r="M9" s="1">
        <v>3312.6260000000002</v>
      </c>
      <c r="N9" s="1">
        <v>521.35900000000004</v>
      </c>
      <c r="P9">
        <v>2001</v>
      </c>
      <c r="Q9" s="4">
        <f t="shared" si="0"/>
        <v>-0.15865422945068963</v>
      </c>
      <c r="R9" s="4">
        <f t="shared" si="0"/>
        <v>-0.23007435968052881</v>
      </c>
      <c r="S9" s="4">
        <f t="shared" si="0"/>
        <v>-0.30374817034920187</v>
      </c>
      <c r="T9" s="4"/>
      <c r="U9" s="4"/>
      <c r="V9" s="4">
        <f t="shared" si="0"/>
        <v>0.22685273688905871</v>
      </c>
      <c r="W9" s="4">
        <f t="shared" si="0"/>
        <v>4.0706526009724575E-2</v>
      </c>
      <c r="X9" s="4"/>
      <c r="Y9" s="4"/>
      <c r="Z9" s="4">
        <f t="shared" si="0"/>
        <v>-0.16700524069629596</v>
      </c>
      <c r="AA9" s="4">
        <f t="shared" si="0"/>
        <v>-0.20583549123867295</v>
      </c>
      <c r="AB9" s="4">
        <f t="shared" si="0"/>
        <v>-0.11280326991573952</v>
      </c>
    </row>
    <row r="10" spans="2:28">
      <c r="B10">
        <v>2001</v>
      </c>
      <c r="C10" s="1">
        <v>1055.3</v>
      </c>
      <c r="D10" s="1">
        <v>698.9</v>
      </c>
      <c r="E10" s="1">
        <v>799.13</v>
      </c>
      <c r="F10" s="1" t="e">
        <v>#N/A</v>
      </c>
      <c r="G10" s="1" t="e">
        <v>#N/A</v>
      </c>
      <c r="H10" s="1">
        <v>192.53</v>
      </c>
      <c r="I10" s="1">
        <v>13332.8261</v>
      </c>
      <c r="J10" s="1" t="e">
        <v>#N/A</v>
      </c>
      <c r="K10" s="1" t="e">
        <v>#N/A</v>
      </c>
      <c r="L10" s="1">
        <v>3489.53</v>
      </c>
      <c r="M10" s="1">
        <v>2630.77</v>
      </c>
      <c r="N10" s="1">
        <v>462.548</v>
      </c>
      <c r="P10">
        <v>2002</v>
      </c>
      <c r="Q10" s="4">
        <f t="shared" si="0"/>
        <v>4.2499763100540155E-2</v>
      </c>
      <c r="R10" s="4">
        <f t="shared" si="0"/>
        <v>0.11196165402775793</v>
      </c>
      <c r="S10" s="4">
        <f t="shared" si="0"/>
        <v>0.25136085492973614</v>
      </c>
      <c r="T10" s="4"/>
      <c r="U10" s="4"/>
      <c r="V10" s="4">
        <f t="shared" si="0"/>
        <v>0.15566405235547709</v>
      </c>
      <c r="W10" s="4">
        <f t="shared" si="0"/>
        <v>0.24866524734767226</v>
      </c>
      <c r="X10" s="4"/>
      <c r="Y10" s="4"/>
      <c r="Z10" s="4">
        <f t="shared" si="0"/>
        <v>-0.22994901892231911</v>
      </c>
      <c r="AA10" s="4">
        <f t="shared" si="0"/>
        <v>-0.1954355568901881</v>
      </c>
      <c r="AB10" s="4">
        <f t="shared" si="0"/>
        <v>-9.4770704878196499E-2</v>
      </c>
    </row>
    <row r="11" spans="2:28">
      <c r="B11">
        <v>2002</v>
      </c>
      <c r="C11" s="1">
        <v>1100.1500000000001</v>
      </c>
      <c r="D11" s="1">
        <v>777.15</v>
      </c>
      <c r="E11" s="1">
        <v>1000</v>
      </c>
      <c r="F11" s="1" t="e">
        <v>#N/A</v>
      </c>
      <c r="G11" s="1" t="e">
        <v>#N/A</v>
      </c>
      <c r="H11" s="1">
        <v>222.5</v>
      </c>
      <c r="I11" s="1">
        <v>16648.2366</v>
      </c>
      <c r="J11" s="1" t="e">
        <v>#N/A</v>
      </c>
      <c r="K11" s="1" t="e">
        <v>#N/A</v>
      </c>
      <c r="L11" s="1">
        <v>2687.116</v>
      </c>
      <c r="M11" s="1">
        <v>2116.6239999999998</v>
      </c>
      <c r="N11" s="1">
        <v>418.71199999999999</v>
      </c>
      <c r="P11">
        <v>2003</v>
      </c>
      <c r="Q11" s="4">
        <f t="shared" si="0"/>
        <v>0.73817206744534825</v>
      </c>
      <c r="R11" s="4">
        <f t="shared" si="0"/>
        <v>1.0111304124042979</v>
      </c>
      <c r="S11" s="4">
        <f t="shared" si="0"/>
        <v>1.4344399999999999</v>
      </c>
      <c r="T11" s="4"/>
      <c r="U11" s="4"/>
      <c r="V11" s="4">
        <f t="shared" si="0"/>
        <v>9.8741573033707786E-2</v>
      </c>
      <c r="W11" s="4">
        <f t="shared" si="0"/>
        <v>0.14074581928995422</v>
      </c>
      <c r="X11" s="4"/>
      <c r="Y11" s="4"/>
      <c r="Z11" s="4">
        <f t="shared" si="0"/>
        <v>0.35434011780659991</v>
      </c>
      <c r="AA11" s="4">
        <f t="shared" si="0"/>
        <v>0.40172841279320282</v>
      </c>
      <c r="AB11" s="4">
        <f t="shared" si="0"/>
        <v>0.62535585318787157</v>
      </c>
    </row>
    <row r="12" spans="2:28">
      <c r="B12">
        <v>2003</v>
      </c>
      <c r="C12" s="1">
        <v>1912.25</v>
      </c>
      <c r="D12" s="1">
        <v>1562.95</v>
      </c>
      <c r="E12" s="1">
        <v>2434.44</v>
      </c>
      <c r="F12" s="1">
        <v>1000</v>
      </c>
      <c r="G12" s="1" t="e">
        <v>#N/A</v>
      </c>
      <c r="H12" s="1">
        <v>244.47</v>
      </c>
      <c r="I12" s="1">
        <v>18991.406300000002</v>
      </c>
      <c r="J12" s="1">
        <v>1000</v>
      </c>
      <c r="K12" s="1" t="e">
        <v>#N/A</v>
      </c>
      <c r="L12" s="1">
        <v>3639.2689999999998</v>
      </c>
      <c r="M12" s="1">
        <v>2966.9319999999998</v>
      </c>
      <c r="N12" s="1">
        <v>680.55600000000004</v>
      </c>
      <c r="P12">
        <v>2004</v>
      </c>
      <c r="Q12" s="4">
        <f t="shared" si="0"/>
        <v>0.10602693162504906</v>
      </c>
      <c r="R12" s="4">
        <f t="shared" si="0"/>
        <v>0.17390191624812057</v>
      </c>
      <c r="S12" s="4">
        <f t="shared" si="0"/>
        <v>0.25144591774699721</v>
      </c>
      <c r="T12" s="4">
        <f t="shared" si="0"/>
        <v>0.37592000000000003</v>
      </c>
      <c r="U12" s="4"/>
      <c r="V12" s="4">
        <f t="shared" si="0"/>
        <v>-3.554628379760294E-2</v>
      </c>
      <c r="W12" s="4">
        <f t="shared" si="0"/>
        <v>-4.2040909840362906E-3</v>
      </c>
      <c r="X12" s="4">
        <f t="shared" si="0"/>
        <v>0.16494000000000009</v>
      </c>
      <c r="Y12" s="4"/>
      <c r="Z12" s="4">
        <f t="shared" si="0"/>
        <v>6.5506012333795605E-2</v>
      </c>
      <c r="AA12" s="4">
        <f t="shared" si="0"/>
        <v>0.10870050274155263</v>
      </c>
      <c r="AB12" s="4">
        <f t="shared" si="0"/>
        <v>0.22017144805129907</v>
      </c>
    </row>
    <row r="13" spans="2:28">
      <c r="B13">
        <v>2004</v>
      </c>
      <c r="C13" s="1">
        <v>2115</v>
      </c>
      <c r="D13" s="1">
        <v>1834.75</v>
      </c>
      <c r="E13" s="1">
        <v>3046.57</v>
      </c>
      <c r="F13" s="1">
        <v>1375.92</v>
      </c>
      <c r="G13" s="1" t="e">
        <v>#N/A</v>
      </c>
      <c r="H13" s="1">
        <v>235.78</v>
      </c>
      <c r="I13" s="1">
        <v>18911.564700000003</v>
      </c>
      <c r="J13" s="1">
        <v>1164.94</v>
      </c>
      <c r="K13" s="1" t="e">
        <v>#N/A</v>
      </c>
      <c r="L13" s="1">
        <v>3877.663</v>
      </c>
      <c r="M13" s="1">
        <v>3289.4389999999999</v>
      </c>
      <c r="N13" s="1">
        <v>830.39499999999998</v>
      </c>
      <c r="P13">
        <v>2005</v>
      </c>
      <c r="Q13" s="4">
        <f t="shared" si="0"/>
        <v>0.34087470449172574</v>
      </c>
      <c r="R13" s="4">
        <f t="shared" si="0"/>
        <v>0.34309851478403042</v>
      </c>
      <c r="S13" s="4">
        <f t="shared" si="0"/>
        <v>0.33156303646395768</v>
      </c>
      <c r="T13" s="4">
        <f t="shared" si="0"/>
        <v>0.61220855863712997</v>
      </c>
      <c r="U13" s="4"/>
      <c r="V13" s="4">
        <f t="shared" si="0"/>
        <v>2.8628382390363916E-2</v>
      </c>
      <c r="W13" s="4">
        <f t="shared" si="0"/>
        <v>0.22095276442144418</v>
      </c>
      <c r="X13" s="4">
        <f t="shared" si="0"/>
        <v>1.7717650694456299E-2</v>
      </c>
      <c r="Y13" s="4"/>
      <c r="Z13" s="4">
        <f t="shared" si="0"/>
        <v>0.13148460812607987</v>
      </c>
      <c r="AA13" s="4">
        <f t="shared" si="0"/>
        <v>0.17582785392889178</v>
      </c>
      <c r="AB13" s="4">
        <f t="shared" si="0"/>
        <v>0.49179848144557714</v>
      </c>
    </row>
    <row r="14" spans="2:28">
      <c r="B14">
        <v>2005</v>
      </c>
      <c r="C14" s="1">
        <v>2835.95</v>
      </c>
      <c r="D14" s="1">
        <v>2464.25</v>
      </c>
      <c r="E14" s="1">
        <v>4056.7</v>
      </c>
      <c r="F14" s="1">
        <v>2218.27</v>
      </c>
      <c r="G14" s="1" t="e">
        <v>#N/A</v>
      </c>
      <c r="H14" s="1">
        <v>242.53</v>
      </c>
      <c r="I14" s="1">
        <v>23090.127200000003</v>
      </c>
      <c r="J14" s="1">
        <v>1185.58</v>
      </c>
      <c r="K14" s="1" t="e">
        <v>#N/A</v>
      </c>
      <c r="L14" s="1">
        <v>4387.5159999999996</v>
      </c>
      <c r="M14" s="1">
        <v>3867.8139999999999</v>
      </c>
      <c r="N14" s="1">
        <v>1238.7819999999999</v>
      </c>
      <c r="P14">
        <v>2006</v>
      </c>
      <c r="Q14" s="4">
        <f t="shared" si="0"/>
        <v>0.4130714575362755</v>
      </c>
      <c r="R14" s="4">
        <f t="shared" si="0"/>
        <v>0.34852389165060349</v>
      </c>
      <c r="S14" s="4">
        <f t="shared" si="0"/>
        <v>0.2757290408460078</v>
      </c>
      <c r="T14" s="4">
        <f t="shared" si="0"/>
        <v>0.41453024203545996</v>
      </c>
      <c r="U14" s="4"/>
      <c r="V14" s="4">
        <f t="shared" si="0"/>
        <v>3.0800313363295251E-2</v>
      </c>
      <c r="W14" s="4">
        <f t="shared" si="0"/>
        <v>0.22583902439480719</v>
      </c>
      <c r="X14" s="4">
        <f t="shared" si="0"/>
        <v>0.94785674522174834</v>
      </c>
      <c r="Y14" s="4"/>
      <c r="Z14" s="4">
        <f t="shared" si="0"/>
        <v>0.13875231452147418</v>
      </c>
      <c r="AA14" s="4">
        <f t="shared" si="0"/>
        <v>0.16859678360955321</v>
      </c>
      <c r="AB14" s="4">
        <f t="shared" si="0"/>
        <v>0.1796490423658077</v>
      </c>
    </row>
    <row r="15" spans="2:28">
      <c r="B15">
        <v>2006</v>
      </c>
      <c r="C15" s="1">
        <v>4007.4</v>
      </c>
      <c r="D15" s="1">
        <v>3323.1</v>
      </c>
      <c r="E15" s="1">
        <v>5175.25</v>
      </c>
      <c r="F15" s="1">
        <v>3137.81</v>
      </c>
      <c r="G15" s="1">
        <v>1009.67</v>
      </c>
      <c r="H15" s="1">
        <v>250</v>
      </c>
      <c r="I15" s="1">
        <v>28304.779000000002</v>
      </c>
      <c r="J15" s="1">
        <v>2309.34</v>
      </c>
      <c r="K15" s="1" t="e">
        <v>#N/A</v>
      </c>
      <c r="L15" s="1">
        <v>4996.2939999999999</v>
      </c>
      <c r="M15" s="1">
        <v>4519.915</v>
      </c>
      <c r="N15" s="1">
        <v>1461.328</v>
      </c>
      <c r="P15">
        <v>2007</v>
      </c>
      <c r="Q15" s="4">
        <f t="shared" si="0"/>
        <v>0.53325098567649842</v>
      </c>
      <c r="R15" s="4">
        <f t="shared" si="0"/>
        <v>0.62033944208720793</v>
      </c>
      <c r="S15" s="4">
        <f t="shared" si="0"/>
        <v>0.81512004251002379</v>
      </c>
      <c r="T15" s="4">
        <f t="shared" si="0"/>
        <v>0.88654507443089292</v>
      </c>
      <c r="U15" s="4">
        <f t="shared" si="0"/>
        <v>0.76559668010340021</v>
      </c>
      <c r="V15" s="4">
        <f t="shared" si="0"/>
        <v>4.1119999999999823E-2</v>
      </c>
      <c r="W15" s="4">
        <f t="shared" si="0"/>
        <v>0.16101421247627479</v>
      </c>
      <c r="X15" s="4">
        <f t="shared" si="0"/>
        <v>1.3640087644088785</v>
      </c>
      <c r="Y15" s="4"/>
      <c r="Z15" s="4">
        <f t="shared" si="0"/>
        <v>-5.5813368869004343E-3</v>
      </c>
      <c r="AA15" s="4">
        <f t="shared" si="0"/>
        <v>1.6748102563868272E-4</v>
      </c>
      <c r="AB15" s="4">
        <f t="shared" si="0"/>
        <v>0.23663202237964365</v>
      </c>
    </row>
    <row r="16" spans="2:28">
      <c r="B16">
        <v>2007</v>
      </c>
      <c r="C16" s="1">
        <v>6144.35</v>
      </c>
      <c r="D16" s="1">
        <v>5384.55</v>
      </c>
      <c r="E16" s="1">
        <v>9393.7000000000007</v>
      </c>
      <c r="F16" s="1">
        <v>5919.62</v>
      </c>
      <c r="G16" s="1">
        <v>1782.67</v>
      </c>
      <c r="H16" s="1">
        <v>260.27999999999997</v>
      </c>
      <c r="I16" s="1">
        <v>32862.250700000004</v>
      </c>
      <c r="J16" s="1">
        <v>5459.3</v>
      </c>
      <c r="K16" s="1">
        <v>1276.53</v>
      </c>
      <c r="L16" s="1">
        <v>4968.4080000000004</v>
      </c>
      <c r="M16" s="1">
        <v>4520.6719999999996</v>
      </c>
      <c r="N16" s="1">
        <v>1807.125</v>
      </c>
      <c r="P16">
        <v>2008</v>
      </c>
      <c r="Q16" s="4">
        <f t="shared" si="0"/>
        <v>-0.50630253810411197</v>
      </c>
      <c r="R16" s="4">
        <f t="shared" si="0"/>
        <v>-0.56148610375983143</v>
      </c>
      <c r="S16" s="4">
        <f t="shared" si="0"/>
        <v>-0.59392465162821895</v>
      </c>
      <c r="T16" s="4">
        <f t="shared" si="0"/>
        <v>-0.70865190671022793</v>
      </c>
      <c r="U16" s="4">
        <f t="shared" si="0"/>
        <v>-0.82095396231495454</v>
      </c>
      <c r="V16" s="4">
        <f t="shared" si="0"/>
        <v>0.21676655909021059</v>
      </c>
      <c r="W16" s="4">
        <f t="shared" si="0"/>
        <v>0.28944934985843807</v>
      </c>
      <c r="X16" s="4">
        <f t="shared" si="0"/>
        <v>-0.72187276757093399</v>
      </c>
      <c r="Y16" s="4">
        <f t="shared" si="0"/>
        <v>-0.49861734545995784</v>
      </c>
      <c r="Z16" s="4">
        <f t="shared" si="0"/>
        <v>-0.38938126659485295</v>
      </c>
      <c r="AA16" s="4">
        <f t="shared" si="0"/>
        <v>-0.41051971919219077</v>
      </c>
      <c r="AB16" s="4">
        <f t="shared" si="0"/>
        <v>-0.49957418551566712</v>
      </c>
    </row>
    <row r="17" spans="2:28">
      <c r="B17">
        <v>2008</v>
      </c>
      <c r="C17" s="1">
        <v>3033.45</v>
      </c>
      <c r="D17" s="1">
        <v>2361.1999999999998</v>
      </c>
      <c r="E17" s="1">
        <v>3814.55</v>
      </c>
      <c r="F17" s="1">
        <v>1724.67</v>
      </c>
      <c r="G17" s="1">
        <v>319.18</v>
      </c>
      <c r="H17" s="1">
        <v>316.7</v>
      </c>
      <c r="I17" s="1">
        <v>42374.207800000004</v>
      </c>
      <c r="J17" s="1">
        <v>1518.38</v>
      </c>
      <c r="K17" s="1">
        <v>640.03</v>
      </c>
      <c r="L17" s="1">
        <v>3033.8029999999999</v>
      </c>
      <c r="M17" s="1">
        <v>2664.8470000000002</v>
      </c>
      <c r="N17" s="1">
        <v>904.33199999999999</v>
      </c>
      <c r="P17">
        <v>2009</v>
      </c>
      <c r="Q17" s="4">
        <f t="shared" si="0"/>
        <v>0.72483475910267181</v>
      </c>
      <c r="R17" s="4">
        <f t="shared" si="0"/>
        <v>0.84975859732339498</v>
      </c>
      <c r="S17" s="4">
        <f t="shared" si="0"/>
        <v>0.97362729548701665</v>
      </c>
      <c r="T17" s="4">
        <f t="shared" si="0"/>
        <v>1.0554134993940867</v>
      </c>
      <c r="U17" s="4">
        <f t="shared" si="0"/>
        <v>0.60348392756438374</v>
      </c>
      <c r="V17" s="4">
        <f t="shared" si="0"/>
        <v>-8.0391537732870111E-2</v>
      </c>
      <c r="W17" s="4">
        <f t="shared" si="0"/>
        <v>0.22526987749373317</v>
      </c>
      <c r="X17" s="4">
        <f t="shared" si="0"/>
        <v>2.1572860548742736</v>
      </c>
      <c r="Y17" s="4">
        <f t="shared" si="0"/>
        <v>0.87158414449322685</v>
      </c>
      <c r="Z17" s="4">
        <f t="shared" si="0"/>
        <v>0.34887400401410384</v>
      </c>
      <c r="AA17" s="4">
        <f t="shared" si="0"/>
        <v>0.37409464783531643</v>
      </c>
      <c r="AB17" s="4">
        <f t="shared" si="0"/>
        <v>0.8065931538417308</v>
      </c>
    </row>
    <row r="18" spans="2:28">
      <c r="B18">
        <v>2009</v>
      </c>
      <c r="C18" s="1">
        <v>5232.2</v>
      </c>
      <c r="D18" s="1">
        <v>4367.6499999999996</v>
      </c>
      <c r="E18" s="1">
        <v>7528.5</v>
      </c>
      <c r="F18" s="1">
        <v>3544.91</v>
      </c>
      <c r="G18" s="1">
        <v>511.8</v>
      </c>
      <c r="H18" s="1">
        <v>291.24</v>
      </c>
      <c r="I18" s="1">
        <v>51919.840400000001</v>
      </c>
      <c r="J18" s="1">
        <v>4793.96</v>
      </c>
      <c r="K18" s="1">
        <v>1197.8699999999999</v>
      </c>
      <c r="L18" s="1">
        <v>4092.2179999999998</v>
      </c>
      <c r="M18" s="1">
        <v>3661.752</v>
      </c>
      <c r="N18" s="1">
        <v>1633.76</v>
      </c>
      <c r="P18">
        <v>2010</v>
      </c>
      <c r="Q18" s="4">
        <f t="shared" si="0"/>
        <v>0.17686632773976552</v>
      </c>
      <c r="R18" s="4">
        <f t="shared" si="0"/>
        <v>0.13729351024006053</v>
      </c>
      <c r="S18" s="4">
        <f t="shared" si="0"/>
        <v>0.18469814704124321</v>
      </c>
      <c r="T18" s="4">
        <f t="shared" si="0"/>
        <v>0.16838791393857666</v>
      </c>
      <c r="U18" s="4">
        <f t="shared" si="0"/>
        <v>-0.25488472059398204</v>
      </c>
      <c r="V18" s="4">
        <f t="shared" si="0"/>
        <v>2.7503090234857863E-2</v>
      </c>
      <c r="W18" s="4">
        <f t="shared" si="0"/>
        <v>0.21073127566855931</v>
      </c>
      <c r="X18" s="4">
        <f t="shared" si="0"/>
        <v>1.39550601173144E-3</v>
      </c>
      <c r="Y18" s="4">
        <f t="shared" si="0"/>
        <v>0.30033309123694574</v>
      </c>
      <c r="Z18" s="4">
        <f t="shared" si="0"/>
        <v>0.23303621654564832</v>
      </c>
      <c r="AA18" s="4">
        <f t="shared" si="0"/>
        <v>0.19832528254234583</v>
      </c>
      <c r="AB18" s="4">
        <f t="shared" si="0"/>
        <v>0.22814183233767515</v>
      </c>
    </row>
    <row r="19" spans="2:28">
      <c r="B19">
        <v>2010</v>
      </c>
      <c r="C19" s="1">
        <v>6157.6</v>
      </c>
      <c r="D19" s="1">
        <v>4967.3</v>
      </c>
      <c r="E19" s="1">
        <v>8919</v>
      </c>
      <c r="F19" s="1">
        <v>4141.83</v>
      </c>
      <c r="G19" s="1">
        <v>381.35</v>
      </c>
      <c r="H19" s="1">
        <v>299.25</v>
      </c>
      <c r="I19" s="1">
        <v>62860.974600000001</v>
      </c>
      <c r="J19" s="1">
        <v>4800.6499999999996</v>
      </c>
      <c r="K19" s="1">
        <v>1557.63</v>
      </c>
      <c r="L19" s="1">
        <v>5045.8530000000001</v>
      </c>
      <c r="M19" s="1">
        <v>4387.97</v>
      </c>
      <c r="N19" s="1">
        <v>2006.489</v>
      </c>
      <c r="P19">
        <v>2011</v>
      </c>
      <c r="Q19" s="4">
        <f t="shared" si="0"/>
        <v>-0.24698746264778493</v>
      </c>
      <c r="R19" s="4">
        <f t="shared" si="0"/>
        <v>-0.27475691019266002</v>
      </c>
      <c r="S19" s="4">
        <f t="shared" si="0"/>
        <v>-0.31657136450274692</v>
      </c>
      <c r="T19" s="4">
        <f t="shared" si="0"/>
        <v>-0.34414256500146079</v>
      </c>
      <c r="U19" s="4">
        <f t="shared" si="0"/>
        <v>-0.51986364232332505</v>
      </c>
      <c r="V19" s="4">
        <f t="shared" si="0"/>
        <v>3.1846282372598012E-2</v>
      </c>
      <c r="W19" s="4">
        <f t="shared" si="0"/>
        <v>0.29338988167708102</v>
      </c>
      <c r="X19" s="4">
        <f t="shared" si="0"/>
        <v>-0.48025788174518036</v>
      </c>
      <c r="Y19" s="4">
        <f t="shared" si="0"/>
        <v>-0.15347675635420488</v>
      </c>
      <c r="Z19" s="4">
        <f t="shared" si="0"/>
        <v>3.1295204200360249E-2</v>
      </c>
      <c r="AA19" s="4">
        <f t="shared" si="0"/>
        <v>-2.4487177441960717E-2</v>
      </c>
      <c r="AB19" s="4">
        <f t="shared" si="0"/>
        <v>-6.3532867611036048E-2</v>
      </c>
    </row>
    <row r="20" spans="2:28">
      <c r="B20">
        <v>2011</v>
      </c>
      <c r="C20" s="1">
        <v>4636.75</v>
      </c>
      <c r="D20" s="1">
        <v>3602.5</v>
      </c>
      <c r="E20" s="1">
        <v>6095.5</v>
      </c>
      <c r="F20" s="1">
        <v>2716.45</v>
      </c>
      <c r="G20" s="1">
        <v>183.1</v>
      </c>
      <c r="H20" s="1">
        <v>308.77999999999997</v>
      </c>
      <c r="I20" s="1">
        <v>81303.748500000002</v>
      </c>
      <c r="J20" s="1">
        <v>2495.1</v>
      </c>
      <c r="K20" s="1">
        <v>1318.57</v>
      </c>
      <c r="L20" s="1">
        <v>5203.7640000000001</v>
      </c>
      <c r="M20" s="1">
        <v>4280.5209999999997</v>
      </c>
      <c r="N20" s="1">
        <v>1879.011</v>
      </c>
      <c r="P20">
        <v>2012</v>
      </c>
      <c r="Q20" s="4">
        <f t="shared" si="0"/>
        <v>0.28340971585701191</v>
      </c>
      <c r="R20" s="4">
        <f t="shared" si="0"/>
        <v>0.32857737682165156</v>
      </c>
      <c r="S20" s="4">
        <f t="shared" si="0"/>
        <v>0.41128701501107368</v>
      </c>
      <c r="T20" s="4">
        <f t="shared" si="0"/>
        <v>0.38806162454674298</v>
      </c>
      <c r="U20" s="4">
        <f t="shared" si="0"/>
        <v>0.58083014746040407</v>
      </c>
      <c r="V20" s="4">
        <f t="shared" si="0"/>
        <v>9.5634432281883619E-2</v>
      </c>
      <c r="W20" s="4">
        <f t="shared" si="0"/>
        <v>0.11697696078551645</v>
      </c>
      <c r="X20" s="4">
        <f t="shared" si="0"/>
        <v>0.18606468678610066</v>
      </c>
      <c r="Y20" s="4">
        <f t="shared" si="0"/>
        <v>0.33208703368042669</v>
      </c>
      <c r="Z20" s="4">
        <f t="shared" si="0"/>
        <v>0.15762936213094969</v>
      </c>
      <c r="AA20" s="4">
        <f t="shared" si="0"/>
        <v>0.16622742885737507</v>
      </c>
      <c r="AB20" s="4">
        <f t="shared" si="0"/>
        <v>8.0091601379661981E-2</v>
      </c>
    </row>
    <row r="21" spans="2:28">
      <c r="B21">
        <v>2012</v>
      </c>
      <c r="C21" s="1">
        <v>5950.85</v>
      </c>
      <c r="D21" s="1">
        <v>4786.2</v>
      </c>
      <c r="E21" s="1">
        <v>8602.5</v>
      </c>
      <c r="F21" s="1">
        <v>3770.6</v>
      </c>
      <c r="G21" s="1">
        <v>289.45</v>
      </c>
      <c r="H21" s="1">
        <v>338.31</v>
      </c>
      <c r="I21" s="1">
        <v>90814.4139</v>
      </c>
      <c r="J21" s="1">
        <v>2959.35</v>
      </c>
      <c r="K21" s="1">
        <v>1756.45</v>
      </c>
      <c r="L21" s="1">
        <v>6024.03</v>
      </c>
      <c r="M21" s="1">
        <v>4992.0609999999997</v>
      </c>
      <c r="N21" s="1">
        <v>2029.5039999999999</v>
      </c>
      <c r="P21">
        <v>2013</v>
      </c>
      <c r="Q21" s="4">
        <f t="shared" si="0"/>
        <v>5.8949561827301933E-2</v>
      </c>
      <c r="R21" s="4">
        <f t="shared" si="0"/>
        <v>2.8216539216915359E-2</v>
      </c>
      <c r="S21" s="4">
        <f t="shared" si="0"/>
        <v>-5.6785818076140693E-2</v>
      </c>
      <c r="T21" s="4">
        <f t="shared" si="0"/>
        <v>-8.1949822309446807E-2</v>
      </c>
      <c r="U21" s="4">
        <f t="shared" si="0"/>
        <v>-0.34651926066678174</v>
      </c>
      <c r="V21" s="4">
        <f t="shared" si="0"/>
        <v>3.1686914368478591E-2</v>
      </c>
      <c r="W21" s="4">
        <f t="shared" si="0"/>
        <v>-0.17959782813727976</v>
      </c>
      <c r="X21" s="4">
        <f t="shared" si="0"/>
        <v>-0.15731495091827585</v>
      </c>
      <c r="Y21" s="4">
        <f t="shared" si="0"/>
        <v>-7.6034045944945783E-2</v>
      </c>
      <c r="Z21" s="4">
        <f t="shared" si="0"/>
        <v>0.1990310473221415</v>
      </c>
      <c r="AA21" s="4">
        <f t="shared" si="0"/>
        <v>0.16695829638299697</v>
      </c>
      <c r="AB21" s="4">
        <f t="shared" si="0"/>
        <v>-9.8483668916148903E-2</v>
      </c>
    </row>
    <row r="22" spans="2:28">
      <c r="B22">
        <v>2013</v>
      </c>
      <c r="C22" s="1">
        <v>6301.65</v>
      </c>
      <c r="D22" s="1">
        <v>4921.25</v>
      </c>
      <c r="E22" s="1">
        <v>8114</v>
      </c>
      <c r="F22" s="1">
        <v>3461.6</v>
      </c>
      <c r="G22" s="1">
        <v>189.15</v>
      </c>
      <c r="H22" s="1">
        <v>349.03</v>
      </c>
      <c r="I22" s="1">
        <v>74504.342400000009</v>
      </c>
      <c r="J22" s="1">
        <v>2493.8000000000002</v>
      </c>
      <c r="K22" s="1">
        <v>1622.9</v>
      </c>
      <c r="L22" s="1">
        <v>7222.9989999999998</v>
      </c>
      <c r="M22" s="1">
        <v>5825.527</v>
      </c>
      <c r="N22" s="1">
        <v>1829.6310000000001</v>
      </c>
      <c r="P22" t="s">
        <v>13</v>
      </c>
      <c r="Q22" s="4">
        <f t="shared" ref="Q22:AB22" si="1">IFERROR(C23/C22-1,0)</f>
        <v>0.2252822673426802</v>
      </c>
      <c r="R22" s="4">
        <f t="shared" si="1"/>
        <v>0.25871475742951477</v>
      </c>
      <c r="S22" s="4">
        <f t="shared" si="1"/>
        <v>0.33574069509489779</v>
      </c>
      <c r="T22" s="4">
        <f t="shared" si="1"/>
        <v>0.46193956551883519</v>
      </c>
      <c r="U22" s="4">
        <f t="shared" si="1"/>
        <v>0.27967221781654783</v>
      </c>
      <c r="V22" s="4">
        <f t="shared" si="1"/>
        <v>5.0941179841274442E-2</v>
      </c>
      <c r="W22" s="4">
        <f t="shared" si="1"/>
        <v>4.4053669816700447E-2</v>
      </c>
      <c r="X22" s="4">
        <f t="shared" si="1"/>
        <v>0.32159756195364508</v>
      </c>
      <c r="Y22" s="4">
        <f t="shared" si="1"/>
        <v>0.23732207776203085</v>
      </c>
      <c r="Z22" s="4">
        <f t="shared" si="1"/>
        <v>9.8655143106070042E-2</v>
      </c>
      <c r="AA22" s="4">
        <f t="shared" si="1"/>
        <v>8.8511305500772686E-2</v>
      </c>
      <c r="AB22" s="4">
        <f t="shared" si="1"/>
        <v>0.15963983994586894</v>
      </c>
    </row>
    <row r="23" spans="2:28" ht="16" thickBot="1">
      <c r="B23">
        <v>2014</v>
      </c>
      <c r="C23" s="1">
        <v>7721.3</v>
      </c>
      <c r="D23" s="1">
        <v>6194.45</v>
      </c>
      <c r="E23" s="1">
        <v>10838.2</v>
      </c>
      <c r="F23" s="1">
        <v>5060.6499999999996</v>
      </c>
      <c r="G23" s="1">
        <v>242.05</v>
      </c>
      <c r="H23" s="1">
        <v>366.81</v>
      </c>
      <c r="I23" s="1">
        <v>77786.532099999997</v>
      </c>
      <c r="J23" s="1">
        <v>3295.8</v>
      </c>
      <c r="K23" s="1">
        <v>2008.05</v>
      </c>
      <c r="L23" s="1">
        <v>7935.585</v>
      </c>
      <c r="M23" s="1">
        <v>6341.152</v>
      </c>
      <c r="N23" s="1">
        <v>2121.7130000000002</v>
      </c>
    </row>
    <row r="24" spans="2:28" ht="16" thickBot="1">
      <c r="P24" t="s">
        <v>14</v>
      </c>
      <c r="Q24" s="5">
        <f t="shared" ref="Q24:AB24" si="2">AVERAGE(Q2:Q22)</f>
        <v>0.15419798422569803</v>
      </c>
      <c r="R24" s="6">
        <f t="shared" si="2"/>
        <v>0.18986912761743752</v>
      </c>
      <c r="S24" s="6">
        <f t="shared" si="2"/>
        <v>0.28528443146961757</v>
      </c>
      <c r="T24" s="6">
        <f t="shared" si="2"/>
        <v>0.29347838040732627</v>
      </c>
      <c r="U24" s="6">
        <f t="shared" si="2"/>
        <v>3.5920173380711559E-2</v>
      </c>
      <c r="V24" s="6">
        <f t="shared" si="2"/>
        <v>6.6663476190172863E-2</v>
      </c>
      <c r="W24" s="6">
        <f t="shared" si="2"/>
        <v>0.10022764515271207</v>
      </c>
      <c r="X24" s="6">
        <f t="shared" si="2"/>
        <v>0.34558376088331305</v>
      </c>
      <c r="Y24" s="6">
        <f t="shared" si="2"/>
        <v>0.14474259991621738</v>
      </c>
      <c r="Z24" s="6">
        <f t="shared" si="2"/>
        <v>0.11331926182458586</v>
      </c>
      <c r="AA24" s="6">
        <f t="shared" si="2"/>
        <v>9.5944964213325296E-2</v>
      </c>
      <c r="AB24" s="7">
        <f t="shared" si="2"/>
        <v>0.11084574192236216</v>
      </c>
    </row>
    <row r="25" spans="2:28">
      <c r="P25" t="s">
        <v>15</v>
      </c>
      <c r="Q25" s="4">
        <f>STDEVP(Q2:Q22)</f>
        <v>0.35078826995541984</v>
      </c>
      <c r="R25" s="4">
        <f t="shared" ref="R25:AB25" si="3">STDEVP(R2:R22)</f>
        <v>0.4160964365583818</v>
      </c>
      <c r="S25" s="4">
        <f t="shared" si="3"/>
        <v>0.51459967946462248</v>
      </c>
      <c r="T25" s="4">
        <f t="shared" si="3"/>
        <v>0.49175539309372907</v>
      </c>
      <c r="U25" s="4">
        <f t="shared" si="3"/>
        <v>0.55732112599483485</v>
      </c>
      <c r="V25" s="4">
        <f t="shared" si="3"/>
        <v>7.8188220948512452E-2</v>
      </c>
      <c r="W25" s="4">
        <f t="shared" si="3"/>
        <v>0.13017363137863053</v>
      </c>
      <c r="X25" s="4">
        <f t="shared" si="3"/>
        <v>0.80006749674242594</v>
      </c>
      <c r="Y25" s="4">
        <f t="shared" si="3"/>
        <v>0.40492769365470671</v>
      </c>
      <c r="Z25" s="4">
        <f t="shared" si="3"/>
        <v>0.19618514025695652</v>
      </c>
      <c r="AA25" s="4">
        <f t="shared" si="3"/>
        <v>0.19251990913066805</v>
      </c>
      <c r="AB25" s="4">
        <f t="shared" si="3"/>
        <v>0.32321965514840145</v>
      </c>
    </row>
    <row r="5047" spans="2:14">
      <c r="B5047" s="9">
        <v>2014</v>
      </c>
      <c r="C5047" s="10">
        <v>7721.3</v>
      </c>
      <c r="D5047" s="10">
        <v>6194.45</v>
      </c>
      <c r="E5047" s="10">
        <v>10838.2</v>
      </c>
      <c r="F5047" s="10">
        <v>5060.6499999999996</v>
      </c>
      <c r="G5047" s="10">
        <v>242.05</v>
      </c>
      <c r="H5047" s="10">
        <v>366.81</v>
      </c>
      <c r="I5047" s="10">
        <v>77786.532099999997</v>
      </c>
      <c r="J5047" s="10">
        <v>3295.8</v>
      </c>
      <c r="K5047" s="10">
        <v>2008.05</v>
      </c>
      <c r="L5047" s="10">
        <v>7935.585</v>
      </c>
      <c r="M5047" s="10">
        <v>6341.152</v>
      </c>
      <c r="N5047" s="10">
        <v>2121.7130000000002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1"/>
  <sheetViews>
    <sheetView topLeftCell="A127" workbookViewId="0">
      <selection activeCell="O251" sqref="O251:AA251"/>
    </sheetView>
  </sheetViews>
  <sheetFormatPr baseColWidth="10" defaultColWidth="11" defaultRowHeight="15" x14ac:dyDescent="0"/>
  <sheetData>
    <row r="1" spans="1:27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s="2" t="s">
        <v>8</v>
      </c>
      <c r="L1" s="2" t="s">
        <v>9</v>
      </c>
      <c r="M1" s="2" t="s">
        <v>10</v>
      </c>
      <c r="O1" t="s">
        <v>16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11</v>
      </c>
      <c r="Y1" s="2" t="s">
        <v>8</v>
      </c>
      <c r="Z1" s="2" t="s">
        <v>9</v>
      </c>
      <c r="AA1" s="2" t="s">
        <v>10</v>
      </c>
    </row>
    <row r="2" spans="1:27">
      <c r="A2" t="s">
        <v>17</v>
      </c>
      <c r="B2" s="11">
        <v>1182.33</v>
      </c>
      <c r="C2" s="11" t="e">
        <v>#N/A</v>
      </c>
      <c r="D2" s="11" t="e">
        <v>#N/A</v>
      </c>
      <c r="E2" s="11" t="e">
        <v>#N/A</v>
      </c>
      <c r="F2" s="11" t="e">
        <v>#N/A</v>
      </c>
      <c r="G2" s="11" t="e">
        <v>#N/A</v>
      </c>
      <c r="H2" s="11">
        <v>12208.712500000001</v>
      </c>
      <c r="I2" s="11" t="e">
        <v>#N/A</v>
      </c>
      <c r="J2" s="11" t="e">
        <v>#N/A</v>
      </c>
      <c r="K2" s="11">
        <v>1217.509</v>
      </c>
      <c r="L2" s="11">
        <v>1459.9929999999999</v>
      </c>
      <c r="M2" s="11">
        <v>575.28899999999999</v>
      </c>
      <c r="O2" s="12" t="str">
        <f t="shared" ref="O2:O65" si="0">A3</f>
        <v>1994-5</v>
      </c>
      <c r="P2" s="13">
        <f t="shared" ref="P2:AA23" si="1">IFERROR(B3/B2-1,0)</f>
        <v>-2.8393088224099805E-2</v>
      </c>
      <c r="Q2" s="13"/>
      <c r="R2" s="13"/>
      <c r="S2" s="13"/>
      <c r="T2" s="13"/>
      <c r="U2" s="13"/>
      <c r="V2" s="13">
        <f t="shared" si="1"/>
        <v>-3.2680017651328996E-2</v>
      </c>
      <c r="W2" s="13"/>
      <c r="X2" s="13"/>
      <c r="Y2" s="13">
        <f t="shared" si="1"/>
        <v>1.6502547414434021E-2</v>
      </c>
      <c r="Z2" s="13">
        <f t="shared" si="1"/>
        <v>2.7452186414591573E-3</v>
      </c>
      <c r="AA2" s="13">
        <f t="shared" si="1"/>
        <v>3.4224537580242131E-2</v>
      </c>
    </row>
    <row r="3" spans="1:27">
      <c r="A3" t="s">
        <v>18</v>
      </c>
      <c r="B3" s="11">
        <v>1148.76</v>
      </c>
      <c r="C3" s="11" t="e">
        <v>#N/A</v>
      </c>
      <c r="D3" s="11" t="e">
        <v>#N/A</v>
      </c>
      <c r="E3" s="11" t="e">
        <v>#N/A</v>
      </c>
      <c r="F3" s="11" t="e">
        <v>#N/A</v>
      </c>
      <c r="G3" s="11" t="e">
        <v>#N/A</v>
      </c>
      <c r="H3" s="11">
        <v>11809.73156</v>
      </c>
      <c r="I3" s="11" t="e">
        <v>#N/A</v>
      </c>
      <c r="J3" s="11" t="e">
        <v>#N/A</v>
      </c>
      <c r="K3" s="11">
        <v>1237.6010000000001</v>
      </c>
      <c r="L3" s="11">
        <v>1464.001</v>
      </c>
      <c r="M3" s="11">
        <v>594.97799999999995</v>
      </c>
      <c r="O3" s="12" t="str">
        <f t="shared" si="0"/>
        <v>1994-6</v>
      </c>
      <c r="P3" s="13">
        <f t="shared" si="1"/>
        <v>3.2469793516487266E-2</v>
      </c>
      <c r="Q3" s="13"/>
      <c r="R3" s="13"/>
      <c r="S3" s="13"/>
      <c r="T3" s="13"/>
      <c r="U3" s="13"/>
      <c r="V3" s="13">
        <f t="shared" si="1"/>
        <v>2.6326749970597918E-2</v>
      </c>
      <c r="W3" s="13"/>
      <c r="X3" s="13"/>
      <c r="Y3" s="13">
        <f t="shared" si="1"/>
        <v>-3.0104209676624416E-2</v>
      </c>
      <c r="Z3" s="13">
        <f t="shared" si="1"/>
        <v>-2.6010911194732644E-3</v>
      </c>
      <c r="AA3" s="13">
        <f t="shared" si="1"/>
        <v>-2.7564044384834396E-2</v>
      </c>
    </row>
    <row r="4" spans="1:27">
      <c r="A4" t="s">
        <v>19</v>
      </c>
      <c r="B4" s="11">
        <v>1186.06</v>
      </c>
      <c r="C4" s="11" t="e">
        <v>#N/A</v>
      </c>
      <c r="D4" s="11" t="e">
        <v>#N/A</v>
      </c>
      <c r="E4" s="11" t="e">
        <v>#N/A</v>
      </c>
      <c r="F4" s="11" t="e">
        <v>#N/A</v>
      </c>
      <c r="G4" s="11" t="e">
        <v>#N/A</v>
      </c>
      <c r="H4" s="11">
        <v>12120.643410000001</v>
      </c>
      <c r="I4" s="11" t="e">
        <v>#N/A</v>
      </c>
      <c r="J4" s="11" t="e">
        <v>#N/A</v>
      </c>
      <c r="K4" s="11">
        <v>1200.3440000000001</v>
      </c>
      <c r="L4" s="11">
        <v>1460.193</v>
      </c>
      <c r="M4" s="11">
        <v>578.57799999999997</v>
      </c>
      <c r="O4" s="12" t="str">
        <f t="shared" si="0"/>
        <v>1994-7</v>
      </c>
      <c r="P4" s="13">
        <f t="shared" si="1"/>
        <v>6.4077702645734647E-2</v>
      </c>
      <c r="Q4" s="13"/>
      <c r="R4" s="13"/>
      <c r="S4" s="13"/>
      <c r="T4" s="13"/>
      <c r="U4" s="13"/>
      <c r="V4" s="13">
        <f t="shared" si="1"/>
        <v>-4.6369196831275161E-3</v>
      </c>
      <c r="W4" s="13"/>
      <c r="X4" s="13"/>
      <c r="Y4" s="13">
        <f t="shared" si="1"/>
        <v>3.4648400791772893E-2</v>
      </c>
      <c r="Z4" s="13">
        <f t="shared" si="1"/>
        <v>1.9188559320582943E-2</v>
      </c>
      <c r="AA4" s="13">
        <f t="shared" si="1"/>
        <v>6.2178306122942839E-2</v>
      </c>
    </row>
    <row r="5" spans="1:27">
      <c r="A5" t="s">
        <v>20</v>
      </c>
      <c r="B5" s="11">
        <v>1262.06</v>
      </c>
      <c r="C5" s="11" t="e">
        <v>#N/A</v>
      </c>
      <c r="D5" s="11" t="e">
        <v>#N/A</v>
      </c>
      <c r="E5" s="11" t="e">
        <v>#N/A</v>
      </c>
      <c r="F5" s="11" t="e">
        <v>#N/A</v>
      </c>
      <c r="G5" s="11" t="e">
        <v>#N/A</v>
      </c>
      <c r="H5" s="11">
        <v>12064.440960000002</v>
      </c>
      <c r="I5" s="11" t="e">
        <v>#N/A</v>
      </c>
      <c r="J5" s="11" t="e">
        <v>#N/A</v>
      </c>
      <c r="K5" s="11">
        <v>1241.934</v>
      </c>
      <c r="L5" s="11">
        <v>1488.212</v>
      </c>
      <c r="M5" s="11">
        <v>614.553</v>
      </c>
      <c r="O5" s="12" t="str">
        <f t="shared" si="0"/>
        <v>1994-8</v>
      </c>
      <c r="P5" s="13">
        <f t="shared" si="1"/>
        <v>3.6464193461483552E-2</v>
      </c>
      <c r="Q5" s="13"/>
      <c r="R5" s="13"/>
      <c r="S5" s="13"/>
      <c r="T5" s="13"/>
      <c r="U5" s="13"/>
      <c r="V5" s="13">
        <f t="shared" si="1"/>
        <v>-1.9198643415634375E-3</v>
      </c>
      <c r="W5" s="13"/>
      <c r="X5" s="13"/>
      <c r="Y5" s="13">
        <f t="shared" si="1"/>
        <v>4.0532749727441253E-2</v>
      </c>
      <c r="Z5" s="13">
        <f t="shared" si="1"/>
        <v>3.0288695427801882E-2</v>
      </c>
      <c r="AA5" s="13">
        <f t="shared" si="1"/>
        <v>0.1241129731691164</v>
      </c>
    </row>
    <row r="6" spans="1:27">
      <c r="A6" t="s">
        <v>21</v>
      </c>
      <c r="B6" s="11">
        <v>1308.08</v>
      </c>
      <c r="C6" s="11" t="e">
        <v>#N/A</v>
      </c>
      <c r="D6" s="11" t="e">
        <v>#N/A</v>
      </c>
      <c r="E6" s="11" t="e">
        <v>#N/A</v>
      </c>
      <c r="F6" s="11" t="e">
        <v>#N/A</v>
      </c>
      <c r="G6" s="11" t="e">
        <v>#N/A</v>
      </c>
      <c r="H6" s="11">
        <v>12041.27887</v>
      </c>
      <c r="I6" s="11" t="e">
        <v>#N/A</v>
      </c>
      <c r="J6" s="11" t="e">
        <v>#N/A</v>
      </c>
      <c r="K6" s="11">
        <v>1292.2729999999999</v>
      </c>
      <c r="L6" s="11">
        <v>1533.288</v>
      </c>
      <c r="M6" s="11">
        <v>690.827</v>
      </c>
      <c r="O6" s="12" t="str">
        <f t="shared" si="0"/>
        <v>1994-9</v>
      </c>
      <c r="P6" s="13">
        <f t="shared" si="1"/>
        <v>4.4523270747966581E-2</v>
      </c>
      <c r="Q6" s="13"/>
      <c r="R6" s="13"/>
      <c r="S6" s="13"/>
      <c r="T6" s="13"/>
      <c r="U6" s="13"/>
      <c r="V6" s="13">
        <f t="shared" si="1"/>
        <v>5.6514794428974557E-3</v>
      </c>
      <c r="W6" s="13"/>
      <c r="X6" s="13"/>
      <c r="Y6" s="13">
        <f t="shared" si="1"/>
        <v>-1.8438054497772582E-2</v>
      </c>
      <c r="Z6" s="13">
        <f t="shared" si="1"/>
        <v>-2.6100771674988588E-2</v>
      </c>
      <c r="AA6" s="13">
        <f t="shared" si="1"/>
        <v>1.136463977233082E-2</v>
      </c>
    </row>
    <row r="7" spans="1:27">
      <c r="A7" t="s">
        <v>22</v>
      </c>
      <c r="B7" s="11">
        <v>1366.32</v>
      </c>
      <c r="C7" s="11" t="e">
        <v>#N/A</v>
      </c>
      <c r="D7" s="11" t="e">
        <v>#N/A</v>
      </c>
      <c r="E7" s="11" t="e">
        <v>#N/A</v>
      </c>
      <c r="F7" s="11" t="e">
        <v>#N/A</v>
      </c>
      <c r="G7" s="11" t="e">
        <v>#N/A</v>
      </c>
      <c r="H7" s="11">
        <v>12109.32991</v>
      </c>
      <c r="I7" s="11" t="e">
        <v>#N/A</v>
      </c>
      <c r="J7" s="11" t="e">
        <v>#N/A</v>
      </c>
      <c r="K7" s="11">
        <v>1268.4459999999999</v>
      </c>
      <c r="L7" s="11">
        <v>1493.268</v>
      </c>
      <c r="M7" s="11">
        <v>698.678</v>
      </c>
      <c r="O7" s="12" t="str">
        <f t="shared" si="0"/>
        <v>1994-10</v>
      </c>
      <c r="P7" s="13">
        <f t="shared" si="1"/>
        <v>-4.5004098600620601E-2</v>
      </c>
      <c r="Q7" s="13"/>
      <c r="R7" s="13"/>
      <c r="S7" s="13"/>
      <c r="T7" s="13"/>
      <c r="U7" s="13"/>
      <c r="V7" s="13">
        <f t="shared" si="1"/>
        <v>1.8440580251727567E-2</v>
      </c>
      <c r="W7" s="13"/>
      <c r="X7" s="13"/>
      <c r="Y7" s="13">
        <f t="shared" si="1"/>
        <v>2.1034399572390283E-2</v>
      </c>
      <c r="Z7" s="13">
        <f t="shared" si="1"/>
        <v>2.8627814966904808E-2</v>
      </c>
      <c r="AA7" s="13">
        <f t="shared" si="1"/>
        <v>-1.8038352431305915E-2</v>
      </c>
    </row>
    <row r="8" spans="1:27">
      <c r="A8" t="s">
        <v>23</v>
      </c>
      <c r="B8" s="11">
        <v>1304.83</v>
      </c>
      <c r="C8" s="11" t="e">
        <v>#N/A</v>
      </c>
      <c r="D8" s="11" t="e">
        <v>#N/A</v>
      </c>
      <c r="E8" s="11" t="e">
        <v>#N/A</v>
      </c>
      <c r="F8" s="11" t="e">
        <v>#N/A</v>
      </c>
      <c r="G8" s="11" t="e">
        <v>#N/A</v>
      </c>
      <c r="H8" s="11">
        <v>12332.63298</v>
      </c>
      <c r="I8" s="11" t="e">
        <v>#N/A</v>
      </c>
      <c r="J8" s="11" t="e">
        <v>#N/A</v>
      </c>
      <c r="K8" s="11">
        <v>1295.127</v>
      </c>
      <c r="L8" s="11">
        <v>1536.0170000000001</v>
      </c>
      <c r="M8" s="11">
        <v>686.07500000000005</v>
      </c>
      <c r="O8" s="12" t="str">
        <f t="shared" si="0"/>
        <v>1994-11</v>
      </c>
      <c r="P8" s="13">
        <f t="shared" si="1"/>
        <v>-1.6438923078102019E-2</v>
      </c>
      <c r="Q8" s="13"/>
      <c r="R8" s="13"/>
      <c r="S8" s="13"/>
      <c r="T8" s="13"/>
      <c r="U8" s="13"/>
      <c r="V8" s="13">
        <f t="shared" si="1"/>
        <v>-2.4708773097697367E-2</v>
      </c>
      <c r="W8" s="13"/>
      <c r="X8" s="13"/>
      <c r="Y8" s="13">
        <f t="shared" si="1"/>
        <v>-3.5181105791169398E-2</v>
      </c>
      <c r="Z8" s="13">
        <f t="shared" si="1"/>
        <v>-4.3194183397709751E-2</v>
      </c>
      <c r="AA8" s="13">
        <f t="shared" si="1"/>
        <v>-5.1994315490288989E-2</v>
      </c>
    </row>
    <row r="9" spans="1:27">
      <c r="A9" t="s">
        <v>24</v>
      </c>
      <c r="B9" s="11">
        <v>1283.3800000000001</v>
      </c>
      <c r="C9" s="11" t="e">
        <v>#N/A</v>
      </c>
      <c r="D9" s="11" t="e">
        <v>#N/A</v>
      </c>
      <c r="E9" s="11" t="e">
        <v>#N/A</v>
      </c>
      <c r="F9" s="11" t="e">
        <v>#N/A</v>
      </c>
      <c r="G9" s="11" t="e">
        <v>#N/A</v>
      </c>
      <c r="H9" s="11">
        <v>12027.908750000001</v>
      </c>
      <c r="I9" s="11" t="e">
        <v>#N/A</v>
      </c>
      <c r="J9" s="11" t="e">
        <v>#N/A</v>
      </c>
      <c r="K9" s="11">
        <v>1249.5630000000001</v>
      </c>
      <c r="L9" s="11">
        <v>1469.67</v>
      </c>
      <c r="M9" s="11">
        <v>650.40300000000002</v>
      </c>
      <c r="O9" s="12" t="str">
        <f t="shared" si="0"/>
        <v>1994-12</v>
      </c>
      <c r="P9" s="13">
        <f t="shared" si="1"/>
        <v>-3.3692281319640305E-2</v>
      </c>
      <c r="Q9" s="13"/>
      <c r="R9" s="13"/>
      <c r="S9" s="13"/>
      <c r="T9" s="13"/>
      <c r="U9" s="13"/>
      <c r="V9" s="13">
        <f t="shared" si="1"/>
        <v>-7.1603295128090938E-3</v>
      </c>
      <c r="W9" s="13"/>
      <c r="X9" s="13"/>
      <c r="Y9" s="13">
        <f t="shared" si="1"/>
        <v>1.5045259822834112E-2</v>
      </c>
      <c r="Z9" s="13">
        <f t="shared" si="1"/>
        <v>9.8709234045737393E-3</v>
      </c>
      <c r="AA9" s="13">
        <f t="shared" si="1"/>
        <v>-8.0316357704377173E-2</v>
      </c>
    </row>
    <row r="10" spans="1:27">
      <c r="A10" t="s">
        <v>25</v>
      </c>
      <c r="B10" s="11">
        <v>1240.1400000000001</v>
      </c>
      <c r="C10" s="11" t="e">
        <v>#N/A</v>
      </c>
      <c r="D10" s="11" t="e">
        <v>#N/A</v>
      </c>
      <c r="E10" s="11" t="e">
        <v>#N/A</v>
      </c>
      <c r="F10" s="11" t="e">
        <v>#N/A</v>
      </c>
      <c r="G10" s="11" t="e">
        <v>#N/A</v>
      </c>
      <c r="H10" s="11">
        <v>11941.784960000001</v>
      </c>
      <c r="I10" s="11" t="e">
        <v>#N/A</v>
      </c>
      <c r="J10" s="11" t="e">
        <v>#N/A</v>
      </c>
      <c r="K10" s="11">
        <v>1268.3630000000001</v>
      </c>
      <c r="L10" s="11">
        <v>1484.1769999999999</v>
      </c>
      <c r="M10" s="11">
        <v>598.16499999999996</v>
      </c>
      <c r="O10" s="12" t="str">
        <f t="shared" si="0"/>
        <v>1995-1</v>
      </c>
      <c r="P10" s="13">
        <f t="shared" si="1"/>
        <v>-4.6768913187220762E-2</v>
      </c>
      <c r="Q10" s="13"/>
      <c r="R10" s="13"/>
      <c r="S10" s="13"/>
      <c r="T10" s="13"/>
      <c r="U10" s="13"/>
      <c r="V10" s="13">
        <f t="shared" si="1"/>
        <v>6.724592702764598E-3</v>
      </c>
      <c r="W10" s="13"/>
      <c r="X10" s="13"/>
      <c r="Y10" s="13">
        <f t="shared" si="1"/>
        <v>2.3269363738929627E-2</v>
      </c>
      <c r="Z10" s="13">
        <f t="shared" si="1"/>
        <v>-1.4827746286325549E-2</v>
      </c>
      <c r="AA10" s="13">
        <f t="shared" si="1"/>
        <v>-0.10639204901657573</v>
      </c>
    </row>
    <row r="11" spans="1:27">
      <c r="A11" t="s">
        <v>26</v>
      </c>
      <c r="B11" s="11">
        <v>1182.1400000000001</v>
      </c>
      <c r="C11" s="11" t="e">
        <v>#N/A</v>
      </c>
      <c r="D11" s="11" t="e">
        <v>#N/A</v>
      </c>
      <c r="E11" s="11" t="e">
        <v>#N/A</v>
      </c>
      <c r="F11" s="11" t="e">
        <v>#N/A</v>
      </c>
      <c r="G11" s="11" t="e">
        <v>#N/A</v>
      </c>
      <c r="H11" s="11">
        <v>12022.088600000001</v>
      </c>
      <c r="I11" s="11" t="e">
        <v>#N/A</v>
      </c>
      <c r="J11" s="11" t="e">
        <v>#N/A</v>
      </c>
      <c r="K11" s="11">
        <v>1297.877</v>
      </c>
      <c r="L11" s="11">
        <v>1462.17</v>
      </c>
      <c r="M11" s="11">
        <v>534.52499999999998</v>
      </c>
      <c r="O11" s="12" t="str">
        <f t="shared" si="0"/>
        <v>1995-2</v>
      </c>
      <c r="P11" s="13">
        <f t="shared" si="1"/>
        <v>-0.10183227028947506</v>
      </c>
      <c r="Q11" s="13"/>
      <c r="R11" s="13"/>
      <c r="S11" s="13"/>
      <c r="T11" s="13"/>
      <c r="U11" s="13"/>
      <c r="V11" s="13">
        <f t="shared" si="1"/>
        <v>-1.8227107392969955E-2</v>
      </c>
      <c r="W11" s="13"/>
      <c r="X11" s="13"/>
      <c r="Y11" s="13">
        <f t="shared" si="1"/>
        <v>4.0520788949954589E-2</v>
      </c>
      <c r="Z11" s="13">
        <f t="shared" si="1"/>
        <v>1.4773247980740978E-2</v>
      </c>
      <c r="AA11" s="13">
        <f t="shared" si="1"/>
        <v>-2.5647069828352187E-2</v>
      </c>
    </row>
    <row r="12" spans="1:27">
      <c r="A12" t="s">
        <v>27</v>
      </c>
      <c r="B12" s="11">
        <v>1061.76</v>
      </c>
      <c r="C12" s="11" t="e">
        <v>#N/A</v>
      </c>
      <c r="D12" s="11" t="e">
        <v>#N/A</v>
      </c>
      <c r="E12" s="11" t="e">
        <v>#N/A</v>
      </c>
      <c r="F12" s="11" t="e">
        <v>#N/A</v>
      </c>
      <c r="G12" s="11" t="e">
        <v>#N/A</v>
      </c>
      <c r="H12" s="11">
        <v>11802.960700000001</v>
      </c>
      <c r="I12" s="11" t="e">
        <v>#N/A</v>
      </c>
      <c r="J12" s="11" t="e">
        <v>#N/A</v>
      </c>
      <c r="K12" s="11">
        <v>1350.4680000000001</v>
      </c>
      <c r="L12" s="11">
        <v>1483.771</v>
      </c>
      <c r="M12" s="11">
        <v>520.81600000000003</v>
      </c>
      <c r="O12" s="12" t="str">
        <f t="shared" si="0"/>
        <v>1995-3</v>
      </c>
      <c r="P12" s="13">
        <f t="shared" si="1"/>
        <v>-3.2097649186256683E-2</v>
      </c>
      <c r="Q12" s="13"/>
      <c r="R12" s="13"/>
      <c r="S12" s="13"/>
      <c r="T12" s="13"/>
      <c r="U12" s="13"/>
      <c r="V12" s="13">
        <f t="shared" si="1"/>
        <v>1.2972168923663929E-4</v>
      </c>
      <c r="W12" s="13"/>
      <c r="X12" s="13"/>
      <c r="Y12" s="13">
        <f t="shared" si="1"/>
        <v>2.790588151662976E-2</v>
      </c>
      <c r="Z12" s="13">
        <f t="shared" si="1"/>
        <v>4.8403021760096365E-2</v>
      </c>
      <c r="AA12" s="13">
        <f t="shared" si="1"/>
        <v>6.3534914441951695E-3</v>
      </c>
    </row>
    <row r="13" spans="1:27">
      <c r="A13" t="s">
        <v>28</v>
      </c>
      <c r="B13" s="11">
        <v>1027.68</v>
      </c>
      <c r="C13" s="11" t="e">
        <v>#N/A</v>
      </c>
      <c r="D13" s="11" t="e">
        <v>#N/A</v>
      </c>
      <c r="E13" s="11" t="e">
        <v>#N/A</v>
      </c>
      <c r="F13" s="11" t="e">
        <v>#N/A</v>
      </c>
      <c r="G13" s="11" t="e">
        <v>#N/A</v>
      </c>
      <c r="H13" s="11">
        <v>11804.4918</v>
      </c>
      <c r="I13" s="11" t="e">
        <v>#N/A</v>
      </c>
      <c r="J13" s="11" t="e">
        <v>#N/A</v>
      </c>
      <c r="K13" s="11">
        <v>1388.154</v>
      </c>
      <c r="L13" s="11">
        <v>1555.59</v>
      </c>
      <c r="M13" s="11">
        <v>524.125</v>
      </c>
      <c r="O13" s="12" t="str">
        <f t="shared" si="0"/>
        <v>1995-4</v>
      </c>
      <c r="P13" s="13">
        <f t="shared" si="1"/>
        <v>-2.1709092324459056E-2</v>
      </c>
      <c r="Q13" s="13"/>
      <c r="R13" s="13"/>
      <c r="S13" s="13"/>
      <c r="T13" s="13"/>
      <c r="U13" s="13"/>
      <c r="V13" s="13">
        <f t="shared" si="1"/>
        <v>4.5346577308817304E-2</v>
      </c>
      <c r="W13" s="13"/>
      <c r="X13" s="13"/>
      <c r="Y13" s="13">
        <f t="shared" si="1"/>
        <v>3.0866171908880302E-2</v>
      </c>
      <c r="Z13" s="13">
        <f t="shared" si="1"/>
        <v>3.5048438213153954E-2</v>
      </c>
      <c r="AA13" s="13">
        <f t="shared" si="1"/>
        <v>4.4861435726210486E-2</v>
      </c>
    </row>
    <row r="14" spans="1:27">
      <c r="A14" t="s">
        <v>29</v>
      </c>
      <c r="B14" s="11">
        <v>1005.37</v>
      </c>
      <c r="C14" s="11" t="e">
        <v>#N/A</v>
      </c>
      <c r="D14" s="11" t="e">
        <v>#N/A</v>
      </c>
      <c r="E14" s="11" t="e">
        <v>#N/A</v>
      </c>
      <c r="F14" s="11" t="e">
        <v>#N/A</v>
      </c>
      <c r="G14" s="11" t="e">
        <v>#N/A</v>
      </c>
      <c r="H14" s="11">
        <v>12339.785100000001</v>
      </c>
      <c r="I14" s="11" t="e">
        <v>#N/A</v>
      </c>
      <c r="J14" s="11" t="e">
        <v>#N/A</v>
      </c>
      <c r="K14" s="11">
        <v>1431.001</v>
      </c>
      <c r="L14" s="11">
        <v>1610.1110000000001</v>
      </c>
      <c r="M14" s="11">
        <v>547.63800000000003</v>
      </c>
      <c r="O14" s="12" t="str">
        <f t="shared" si="0"/>
        <v>1995-5</v>
      </c>
      <c r="P14" s="13">
        <f t="shared" si="1"/>
        <v>-9.6213334394302574E-2</v>
      </c>
      <c r="Q14" s="13"/>
      <c r="R14" s="13"/>
      <c r="S14" s="13"/>
      <c r="T14" s="13"/>
      <c r="U14" s="13"/>
      <c r="V14" s="13">
        <f t="shared" si="1"/>
        <v>-1.0597777752223703E-2</v>
      </c>
      <c r="W14" s="13"/>
      <c r="X14" s="13"/>
      <c r="Y14" s="13">
        <f t="shared" si="1"/>
        <v>3.9437428764899529E-2</v>
      </c>
      <c r="Z14" s="13">
        <f t="shared" si="1"/>
        <v>8.7453597919646686E-3</v>
      </c>
      <c r="AA14" s="13">
        <f t="shared" si="1"/>
        <v>5.319937623028359E-2</v>
      </c>
    </row>
    <row r="15" spans="1:27">
      <c r="A15" t="s">
        <v>30</v>
      </c>
      <c r="B15">
        <v>908.64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>
        <v>12209.0108</v>
      </c>
      <c r="I15" t="e">
        <v>#N/A</v>
      </c>
      <c r="J15" t="e">
        <v>#N/A</v>
      </c>
      <c r="K15">
        <v>1487.4359999999999</v>
      </c>
      <c r="L15">
        <v>1624.192</v>
      </c>
      <c r="M15">
        <v>576.77200000000005</v>
      </c>
      <c r="O15" s="12" t="str">
        <f t="shared" si="0"/>
        <v>1995-6</v>
      </c>
      <c r="P15" s="13">
        <f t="shared" si="1"/>
        <v>0.11392850854023595</v>
      </c>
      <c r="Q15" s="13"/>
      <c r="R15" s="13"/>
      <c r="S15" s="13"/>
      <c r="T15" s="13"/>
      <c r="U15" s="13"/>
      <c r="V15" s="13">
        <f t="shared" si="1"/>
        <v>-1.3373745234134704E-2</v>
      </c>
      <c r="W15" s="13"/>
      <c r="X15" s="13"/>
      <c r="Y15" s="13">
        <f t="shared" si="1"/>
        <v>2.4431303262795856E-2</v>
      </c>
      <c r="Z15" s="13">
        <f t="shared" si="1"/>
        <v>-1.1390278981793234E-4</v>
      </c>
      <c r="AA15" s="13">
        <f t="shared" si="1"/>
        <v>2.957841226689073E-3</v>
      </c>
    </row>
    <row r="16" spans="1:27">
      <c r="A16" t="s">
        <v>31</v>
      </c>
      <c r="B16">
        <v>1012.16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>
        <v>12045.730600000001</v>
      </c>
      <c r="I16" t="e">
        <v>#N/A</v>
      </c>
      <c r="J16" t="e">
        <v>#N/A</v>
      </c>
      <c r="K16">
        <v>1523.7760000000001</v>
      </c>
      <c r="L16">
        <v>1624.0070000000001</v>
      </c>
      <c r="M16">
        <v>578.47799999999995</v>
      </c>
      <c r="O16" s="12" t="str">
        <f t="shared" si="0"/>
        <v>1995-7</v>
      </c>
      <c r="P16" s="13">
        <f t="shared" si="1"/>
        <v>-7.277505532722095E-2</v>
      </c>
      <c r="Q16" s="13"/>
      <c r="R16" s="13"/>
      <c r="S16" s="13"/>
      <c r="T16" s="13"/>
      <c r="U16" s="13"/>
      <c r="V16" s="13">
        <f t="shared" si="1"/>
        <v>1.8092634414388353E-3</v>
      </c>
      <c r="W16" s="13"/>
      <c r="X16" s="13"/>
      <c r="Y16" s="13">
        <f t="shared" si="1"/>
        <v>3.331329539249861E-2</v>
      </c>
      <c r="Z16" s="13">
        <f t="shared" si="1"/>
        <v>5.0230694818433674E-2</v>
      </c>
      <c r="AA16" s="13">
        <f t="shared" si="1"/>
        <v>2.2446834624652912E-2</v>
      </c>
    </row>
    <row r="17" spans="1:27">
      <c r="A17" t="s">
        <v>32</v>
      </c>
      <c r="B17">
        <v>938.5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>
        <v>12067.524500000001</v>
      </c>
      <c r="I17" t="e">
        <v>#N/A</v>
      </c>
      <c r="J17" t="e">
        <v>#N/A</v>
      </c>
      <c r="K17">
        <v>1574.538</v>
      </c>
      <c r="L17">
        <v>1705.5820000000001</v>
      </c>
      <c r="M17">
        <v>591.46299999999997</v>
      </c>
      <c r="O17" s="12" t="str">
        <f t="shared" si="0"/>
        <v>1995-8</v>
      </c>
      <c r="P17" s="13">
        <f t="shared" si="1"/>
        <v>5.8604155567394844E-2</v>
      </c>
      <c r="Q17" s="13"/>
      <c r="R17" s="13"/>
      <c r="S17" s="13"/>
      <c r="T17" s="13"/>
      <c r="U17" s="13"/>
      <c r="V17" s="13">
        <f t="shared" si="1"/>
        <v>-3.3399393554162105E-3</v>
      </c>
      <c r="W17" s="13"/>
      <c r="X17" s="13"/>
      <c r="Y17" s="13">
        <f t="shared" si="1"/>
        <v>3.4105242299653504E-4</v>
      </c>
      <c r="Z17" s="13">
        <f t="shared" si="1"/>
        <v>-2.2098615018216639E-2</v>
      </c>
      <c r="AA17" s="13">
        <f t="shared" si="1"/>
        <v>-2.3555150533507652E-2</v>
      </c>
    </row>
    <row r="18" spans="1:27">
      <c r="A18" t="s">
        <v>33</v>
      </c>
      <c r="B18">
        <v>993.5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>
        <v>12027.219700000001</v>
      </c>
      <c r="I18" t="e">
        <v>#N/A</v>
      </c>
      <c r="J18" t="e">
        <v>#N/A</v>
      </c>
      <c r="K18">
        <v>1575.075</v>
      </c>
      <c r="L18">
        <v>1667.8910000000001</v>
      </c>
      <c r="M18">
        <v>577.53099999999995</v>
      </c>
      <c r="O18" s="12" t="str">
        <f t="shared" si="0"/>
        <v>1995-9</v>
      </c>
      <c r="P18" s="13">
        <f t="shared" si="1"/>
        <v>-2.2304982385505712E-2</v>
      </c>
      <c r="Q18" s="13"/>
      <c r="R18" s="13"/>
      <c r="S18" s="13"/>
      <c r="T18" s="13"/>
      <c r="U18" s="13"/>
      <c r="V18" s="13">
        <f t="shared" si="1"/>
        <v>1.2175789887666211E-2</v>
      </c>
      <c r="W18" s="13"/>
      <c r="X18" s="13"/>
      <c r="Y18" s="13">
        <f t="shared" si="1"/>
        <v>4.2430995349427736E-2</v>
      </c>
      <c r="Z18" s="13">
        <f t="shared" si="1"/>
        <v>2.9321460455149717E-2</v>
      </c>
      <c r="AA18" s="13">
        <f t="shared" si="1"/>
        <v>-4.746065579163683E-3</v>
      </c>
    </row>
    <row r="19" spans="1:27">
      <c r="A19" t="s">
        <v>34</v>
      </c>
      <c r="B19">
        <v>971.34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>
        <v>12173.660600000001</v>
      </c>
      <c r="I19" t="e">
        <v>#N/A</v>
      </c>
      <c r="J19" t="e">
        <v>#N/A</v>
      </c>
      <c r="K19">
        <v>1641.9069999999999</v>
      </c>
      <c r="L19">
        <v>1716.796</v>
      </c>
      <c r="M19">
        <v>574.79</v>
      </c>
      <c r="O19" s="12" t="str">
        <f t="shared" si="0"/>
        <v>1995-10</v>
      </c>
      <c r="P19" s="13">
        <f t="shared" si="1"/>
        <v>5.7878806597071897E-2</v>
      </c>
      <c r="Q19" s="13"/>
      <c r="R19" s="13"/>
      <c r="S19" s="13"/>
      <c r="T19" s="13"/>
      <c r="U19" s="13"/>
      <c r="V19" s="13">
        <f t="shared" si="1"/>
        <v>6.216234581075808E-2</v>
      </c>
      <c r="W19" s="13"/>
      <c r="X19" s="13"/>
      <c r="Y19" s="13">
        <f t="shared" si="1"/>
        <v>-6.4802695889587536E-4</v>
      </c>
      <c r="Z19" s="13">
        <f t="shared" si="1"/>
        <v>-1.5558633640805342E-2</v>
      </c>
      <c r="AA19" s="13">
        <f t="shared" si="1"/>
        <v>-3.8280067502914017E-2</v>
      </c>
    </row>
    <row r="20" spans="1:27">
      <c r="A20" t="s">
        <v>35</v>
      </c>
      <c r="B20">
        <v>1027.56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>
        <v>12930.403900000001</v>
      </c>
      <c r="I20" t="e">
        <v>#N/A</v>
      </c>
      <c r="J20" t="e">
        <v>#N/A</v>
      </c>
      <c r="K20">
        <v>1640.8430000000001</v>
      </c>
      <c r="L20">
        <v>1690.085</v>
      </c>
      <c r="M20">
        <v>552.78700000000003</v>
      </c>
      <c r="O20" s="12" t="str">
        <f t="shared" si="0"/>
        <v>1995-11</v>
      </c>
      <c r="P20" s="13">
        <f t="shared" si="1"/>
        <v>-2.2353925804819097E-2</v>
      </c>
      <c r="Q20" s="13"/>
      <c r="R20" s="13"/>
      <c r="S20" s="13"/>
      <c r="T20" s="13"/>
      <c r="U20" s="13"/>
      <c r="V20" s="13">
        <f t="shared" si="1"/>
        <v>1.9092164630680974E-2</v>
      </c>
      <c r="W20" s="13"/>
      <c r="X20" s="13"/>
      <c r="Y20" s="13">
        <f t="shared" si="1"/>
        <v>4.3853677652279988E-2</v>
      </c>
      <c r="Z20" s="13">
        <f t="shared" si="1"/>
        <v>3.4911853545827487E-2</v>
      </c>
      <c r="AA20" s="13">
        <f t="shared" si="1"/>
        <v>-1.7833270319309369E-2</v>
      </c>
    </row>
    <row r="21" spans="1:27">
      <c r="A21" t="s">
        <v>36</v>
      </c>
      <c r="B21">
        <v>1004.59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>
        <v>13177.273300000001</v>
      </c>
      <c r="I21" t="e">
        <v>#N/A</v>
      </c>
      <c r="J21" t="e">
        <v>#N/A</v>
      </c>
      <c r="K21">
        <v>1712.8</v>
      </c>
      <c r="L21">
        <v>1749.0889999999999</v>
      </c>
      <c r="M21">
        <v>542.92899999999997</v>
      </c>
      <c r="O21" s="12" t="str">
        <f t="shared" si="0"/>
        <v>1995-12</v>
      </c>
      <c r="P21" s="13">
        <f t="shared" si="1"/>
        <v>-0.13093899003573606</v>
      </c>
      <c r="Q21" s="13"/>
      <c r="R21" s="13"/>
      <c r="S21" s="13"/>
      <c r="T21" s="13"/>
      <c r="U21" s="13"/>
      <c r="V21" s="13">
        <f t="shared" si="1"/>
        <v>2.2996828941841851E-2</v>
      </c>
      <c r="W21" s="13"/>
      <c r="X21" s="13"/>
      <c r="Y21" s="13">
        <f t="shared" si="1"/>
        <v>1.5050210182157908E-2</v>
      </c>
      <c r="Z21" s="13">
        <f t="shared" si="1"/>
        <v>2.9423316938131938E-2</v>
      </c>
      <c r="AA21" s="13">
        <f t="shared" si="1"/>
        <v>4.4352023929464135E-2</v>
      </c>
    </row>
    <row r="22" spans="1:27">
      <c r="A22" t="s">
        <v>37</v>
      </c>
      <c r="B22">
        <v>873.05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>
        <v>13480.308800000001</v>
      </c>
      <c r="I22" t="e">
        <v>#N/A</v>
      </c>
      <c r="J22" t="e">
        <v>#N/A</v>
      </c>
      <c r="K22">
        <v>1738.578</v>
      </c>
      <c r="L22">
        <v>1800.5530000000001</v>
      </c>
      <c r="M22">
        <v>567.00900000000001</v>
      </c>
      <c r="O22" s="12" t="str">
        <f t="shared" si="0"/>
        <v>1996-1</v>
      </c>
      <c r="P22" s="13">
        <f t="shared" si="1"/>
        <v>4.004352557127322E-2</v>
      </c>
      <c r="Q22" s="13"/>
      <c r="R22" s="13"/>
      <c r="S22" s="13"/>
      <c r="T22" s="13"/>
      <c r="U22" s="13"/>
      <c r="V22" s="13">
        <f t="shared" si="1"/>
        <v>9.5352192525441914E-3</v>
      </c>
      <c r="W22" s="13"/>
      <c r="X22" s="13"/>
      <c r="Y22" s="13">
        <f t="shared" si="1"/>
        <v>3.6729442107285459E-2</v>
      </c>
      <c r="Z22" s="13">
        <f t="shared" si="1"/>
        <v>1.8268276468395905E-2</v>
      </c>
      <c r="AA22" s="13">
        <f t="shared" si="1"/>
        <v>7.1081764134255376E-2</v>
      </c>
    </row>
    <row r="23" spans="1:27">
      <c r="A23" t="s">
        <v>38</v>
      </c>
      <c r="B23">
        <v>908.01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>
        <v>13608.846500000001</v>
      </c>
      <c r="I23" t="e">
        <v>#N/A</v>
      </c>
      <c r="J23" t="e">
        <v>#N/A</v>
      </c>
      <c r="K23">
        <v>1802.4349999999999</v>
      </c>
      <c r="L23">
        <v>1833.4459999999999</v>
      </c>
      <c r="M23">
        <v>607.31299999999999</v>
      </c>
      <c r="O23" s="12" t="str">
        <f t="shared" si="0"/>
        <v>1996-2</v>
      </c>
      <c r="P23" s="13">
        <f t="shared" si="1"/>
        <v>-4.2367374808647495E-2</v>
      </c>
      <c r="Q23" s="13"/>
      <c r="R23" s="13"/>
      <c r="S23" s="13"/>
      <c r="T23" s="13"/>
      <c r="U23" s="13"/>
      <c r="V23" s="13">
        <f t="shared" ref="U23:AA51" si="2">IFERROR(H24/H23-1,0)</f>
        <v>9.9792579775221935E-2</v>
      </c>
      <c r="W23" s="13"/>
      <c r="X23" s="13"/>
      <c r="Y23" s="13">
        <f t="shared" si="2"/>
        <v>9.6452854055764092E-3</v>
      </c>
      <c r="Z23" s="13">
        <f t="shared" si="2"/>
        <v>6.273978071893227E-3</v>
      </c>
      <c r="AA23" s="13">
        <f t="shared" si="2"/>
        <v>-1.5899544386502429E-2</v>
      </c>
    </row>
    <row r="24" spans="1:27">
      <c r="A24" t="s">
        <v>39</v>
      </c>
      <c r="B24">
        <v>869.54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>
        <v>14966.9084</v>
      </c>
      <c r="I24" t="e">
        <v>#N/A</v>
      </c>
      <c r="J24" t="e">
        <v>#N/A</v>
      </c>
      <c r="K24">
        <v>1819.82</v>
      </c>
      <c r="L24">
        <v>1844.9490000000001</v>
      </c>
      <c r="M24">
        <v>597.65700000000004</v>
      </c>
      <c r="O24" s="12" t="str">
        <f t="shared" si="0"/>
        <v>1996-3</v>
      </c>
      <c r="P24" s="13">
        <f t="shared" ref="P24:U80" si="3">IFERROR(B25/B24-1,0)</f>
        <v>0.14942383329116549</v>
      </c>
      <c r="Q24" s="13"/>
      <c r="R24" s="13"/>
      <c r="S24" s="13"/>
      <c r="T24" s="13"/>
      <c r="U24" s="13"/>
      <c r="V24" s="13">
        <f t="shared" si="2"/>
        <v>-8.0439177405535522E-2</v>
      </c>
      <c r="W24" s="13"/>
      <c r="X24" s="13"/>
      <c r="Y24" s="13">
        <f t="shared" si="2"/>
        <v>1.0837335560659911E-2</v>
      </c>
      <c r="Z24" s="13">
        <f t="shared" si="2"/>
        <v>1.682377128039847E-2</v>
      </c>
      <c r="AA24" s="13">
        <f t="shared" si="2"/>
        <v>7.7887483958190007E-3</v>
      </c>
    </row>
    <row r="25" spans="1:27">
      <c r="A25" t="s">
        <v>40</v>
      </c>
      <c r="B25">
        <v>999.47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>
        <v>13762.982600000001</v>
      </c>
      <c r="I25" t="e">
        <v>#N/A</v>
      </c>
      <c r="J25" t="e">
        <v>#N/A</v>
      </c>
      <c r="K25">
        <v>1839.5419999999999</v>
      </c>
      <c r="L25">
        <v>1875.9880000000001</v>
      </c>
      <c r="M25">
        <v>602.31200000000001</v>
      </c>
      <c r="O25" s="12" t="str">
        <f t="shared" si="0"/>
        <v>1996-4</v>
      </c>
      <c r="P25" s="13">
        <f t="shared" si="3"/>
        <v>-4.6724764124986828E-3</v>
      </c>
      <c r="Q25" s="13"/>
      <c r="R25" s="13"/>
      <c r="S25" s="13"/>
      <c r="T25" s="13"/>
      <c r="U25" s="13"/>
      <c r="V25" s="13">
        <f t="shared" si="2"/>
        <v>-2.473875829792882E-2</v>
      </c>
      <c r="W25" s="13"/>
      <c r="X25" s="13"/>
      <c r="Y25" s="13">
        <f t="shared" si="2"/>
        <v>1.6376902511603397E-2</v>
      </c>
      <c r="Z25" s="13">
        <f t="shared" si="2"/>
        <v>2.369524751757468E-2</v>
      </c>
      <c r="AA25" s="13">
        <f t="shared" si="2"/>
        <v>3.998260037986956E-2</v>
      </c>
    </row>
    <row r="26" spans="1:27">
      <c r="A26" t="s">
        <v>41</v>
      </c>
      <c r="B26">
        <v>994.8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>
        <v>13422.503500000001</v>
      </c>
      <c r="I26" t="e">
        <v>#N/A</v>
      </c>
      <c r="J26" t="e">
        <v>#N/A</v>
      </c>
      <c r="K26">
        <v>1869.6679999999999</v>
      </c>
      <c r="L26">
        <v>1920.44</v>
      </c>
      <c r="M26">
        <v>626.39400000000001</v>
      </c>
      <c r="O26" s="12" t="str">
        <f t="shared" si="0"/>
        <v>1996-5</v>
      </c>
      <c r="P26" s="13">
        <f t="shared" si="3"/>
        <v>0.14380780056292708</v>
      </c>
      <c r="Q26" s="13"/>
      <c r="R26" s="13"/>
      <c r="S26" s="13"/>
      <c r="T26" s="13"/>
      <c r="U26" s="13"/>
      <c r="V26" s="13">
        <f t="shared" si="2"/>
        <v>1.2715690482032693E-2</v>
      </c>
      <c r="W26" s="13"/>
      <c r="X26" s="13"/>
      <c r="Y26" s="13">
        <f t="shared" si="2"/>
        <v>2.6353341876739655E-2</v>
      </c>
      <c r="Z26" s="13">
        <f t="shared" si="2"/>
        <v>1.0440315760971153E-3</v>
      </c>
      <c r="AA26" s="13">
        <f t="shared" si="2"/>
        <v>-4.4652407270823202E-3</v>
      </c>
    </row>
    <row r="27" spans="1:27">
      <c r="A27" t="s">
        <v>42</v>
      </c>
      <c r="B27">
        <v>1137.8599999999999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>
        <v>13593.179900000001</v>
      </c>
      <c r="I27" t="e">
        <v>#N/A</v>
      </c>
      <c r="J27" t="e">
        <v>#N/A</v>
      </c>
      <c r="K27">
        <v>1918.94</v>
      </c>
      <c r="L27">
        <v>1922.4449999999999</v>
      </c>
      <c r="M27">
        <v>623.59699999999998</v>
      </c>
      <c r="O27" s="12" t="str">
        <f t="shared" si="0"/>
        <v>1996-6</v>
      </c>
      <c r="P27" s="13">
        <f t="shared" si="3"/>
        <v>-2.5477651029124804E-2</v>
      </c>
      <c r="Q27" s="13"/>
      <c r="R27" s="13"/>
      <c r="S27" s="13"/>
      <c r="T27" s="13"/>
      <c r="U27" s="13"/>
      <c r="V27" s="13">
        <f t="shared" si="2"/>
        <v>3.8262643754165548E-3</v>
      </c>
      <c r="W27" s="13"/>
      <c r="X27" s="13"/>
      <c r="Y27" s="13">
        <f t="shared" si="2"/>
        <v>4.3768955777667706E-3</v>
      </c>
      <c r="Z27" s="13">
        <f t="shared" si="2"/>
        <v>5.2360405629290341E-3</v>
      </c>
      <c r="AA27" s="13">
        <f t="shared" si="2"/>
        <v>6.2444174683329301E-3</v>
      </c>
    </row>
    <row r="28" spans="1:27">
      <c r="A28" t="s">
        <v>43</v>
      </c>
      <c r="B28">
        <v>1108.8699999999999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>
        <v>13645.191000000001</v>
      </c>
      <c r="I28" t="e">
        <v>#N/A</v>
      </c>
      <c r="J28" t="e">
        <v>#N/A</v>
      </c>
      <c r="K28">
        <v>1927.3389999999999</v>
      </c>
      <c r="L28">
        <v>1932.511</v>
      </c>
      <c r="M28">
        <v>627.49099999999999</v>
      </c>
      <c r="O28" s="12" t="str">
        <f t="shared" si="0"/>
        <v>1996-7</v>
      </c>
      <c r="P28" s="13">
        <f t="shared" si="3"/>
        <v>1.1723646595185322E-4</v>
      </c>
      <c r="Q28" s="13"/>
      <c r="R28" s="13"/>
      <c r="S28" s="13"/>
      <c r="T28" s="13"/>
      <c r="U28" s="13"/>
      <c r="V28" s="13">
        <f t="shared" si="2"/>
        <v>-2.4119193348044798E-2</v>
      </c>
      <c r="W28" s="13"/>
      <c r="X28" s="13"/>
      <c r="Y28" s="13">
        <f t="shared" si="2"/>
        <v>-4.3094650188679862E-2</v>
      </c>
      <c r="Z28" s="13">
        <f t="shared" si="2"/>
        <v>-3.515892018208433E-2</v>
      </c>
      <c r="AA28" s="13">
        <f t="shared" si="2"/>
        <v>-6.8343609709143216E-2</v>
      </c>
    </row>
    <row r="29" spans="1:27">
      <c r="A29" t="s">
        <v>44</v>
      </c>
      <c r="B29">
        <v>1109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>
        <v>13316.08</v>
      </c>
      <c r="I29" t="e">
        <v>#N/A</v>
      </c>
      <c r="J29" t="e">
        <v>#N/A</v>
      </c>
      <c r="K29">
        <v>1844.2809999999999</v>
      </c>
      <c r="L29">
        <v>1864.566</v>
      </c>
      <c r="M29">
        <v>584.60599999999999</v>
      </c>
      <c r="O29" s="12" t="str">
        <f t="shared" si="0"/>
        <v>1996-8</v>
      </c>
      <c r="P29" s="13">
        <f t="shared" si="3"/>
        <v>-6.5256988277727634E-2</v>
      </c>
      <c r="Q29" s="13"/>
      <c r="R29" s="13"/>
      <c r="S29" s="13"/>
      <c r="T29" s="13"/>
      <c r="U29" s="13"/>
      <c r="V29" s="13">
        <f t="shared" si="2"/>
        <v>2.9723086674156463E-2</v>
      </c>
      <c r="W29" s="13"/>
      <c r="X29" s="13"/>
      <c r="Y29" s="13">
        <f t="shared" si="2"/>
        <v>2.3763732316279373E-2</v>
      </c>
      <c r="Z29" s="13">
        <f t="shared" si="2"/>
        <v>1.1685292985069928E-2</v>
      </c>
      <c r="AA29" s="13">
        <f t="shared" si="2"/>
        <v>2.5596726684296911E-2</v>
      </c>
    </row>
    <row r="30" spans="1:27">
      <c r="A30" t="s">
        <v>45</v>
      </c>
      <c r="B30">
        <v>1036.6300000000001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>
        <v>13711.875</v>
      </c>
      <c r="I30" t="e">
        <v>#N/A</v>
      </c>
      <c r="J30" t="e">
        <v>#N/A</v>
      </c>
      <c r="K30">
        <v>1888.1079999999999</v>
      </c>
      <c r="L30">
        <v>1886.354</v>
      </c>
      <c r="M30">
        <v>599.57000000000005</v>
      </c>
      <c r="O30" s="12" t="str">
        <f t="shared" si="0"/>
        <v>1996-9</v>
      </c>
      <c r="P30" s="13">
        <f t="shared" si="3"/>
        <v>3.0869259041299557E-4</v>
      </c>
      <c r="Q30" s="13"/>
      <c r="R30" s="13"/>
      <c r="S30" s="13"/>
      <c r="T30" s="13"/>
      <c r="U30" s="13"/>
      <c r="V30" s="13">
        <f t="shared" si="2"/>
        <v>5.1457441086648625E-3</v>
      </c>
      <c r="W30" s="13"/>
      <c r="X30" s="13"/>
      <c r="Y30" s="13">
        <f t="shared" si="2"/>
        <v>5.5380836265722211E-2</v>
      </c>
      <c r="Z30" s="13">
        <f t="shared" si="2"/>
        <v>3.933832143913607E-2</v>
      </c>
      <c r="AA30" s="13">
        <f t="shared" si="2"/>
        <v>8.6628750604598181E-3</v>
      </c>
    </row>
    <row r="31" spans="1:27">
      <c r="A31" t="s">
        <v>46</v>
      </c>
      <c r="B31">
        <v>1036.95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>
        <v>13782.4328</v>
      </c>
      <c r="I31" t="e">
        <v>#N/A</v>
      </c>
      <c r="J31" t="e">
        <v>#N/A</v>
      </c>
      <c r="K31">
        <v>1992.673</v>
      </c>
      <c r="L31">
        <v>1960.56</v>
      </c>
      <c r="M31">
        <v>604.76400000000001</v>
      </c>
      <c r="O31" s="12" t="str">
        <f t="shared" si="0"/>
        <v>1996-10</v>
      </c>
      <c r="P31" s="13">
        <f t="shared" si="3"/>
        <v>-9.7092434543613493E-2</v>
      </c>
      <c r="Q31" s="13"/>
      <c r="R31" s="13"/>
      <c r="S31" s="13"/>
      <c r="T31" s="13"/>
      <c r="U31" s="13"/>
      <c r="V31" s="13">
        <f t="shared" si="2"/>
        <v>-2.0574879929760925E-2</v>
      </c>
      <c r="W31" s="13"/>
      <c r="X31" s="13"/>
      <c r="Y31" s="13">
        <f t="shared" si="2"/>
        <v>2.853553995060909E-2</v>
      </c>
      <c r="Z31" s="13">
        <f t="shared" si="2"/>
        <v>7.1617293018322314E-3</v>
      </c>
      <c r="AA31" s="13">
        <f t="shared" si="2"/>
        <v>-2.6669907600320175E-2</v>
      </c>
    </row>
    <row r="32" spans="1:27">
      <c r="A32" t="s">
        <v>47</v>
      </c>
      <c r="B32">
        <v>936.27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>
        <v>13498.860900000001</v>
      </c>
      <c r="I32" t="e">
        <v>#N/A</v>
      </c>
      <c r="J32" t="e">
        <v>#N/A</v>
      </c>
      <c r="K32">
        <v>2049.5349999999999</v>
      </c>
      <c r="L32">
        <v>1974.6010000000001</v>
      </c>
      <c r="M32">
        <v>588.63499999999999</v>
      </c>
      <c r="O32" s="12" t="str">
        <f t="shared" si="0"/>
        <v>1996-11</v>
      </c>
      <c r="P32" s="13">
        <f t="shared" si="3"/>
        <v>-3.1604131286915083E-2</v>
      </c>
      <c r="Q32" s="13"/>
      <c r="R32" s="13"/>
      <c r="S32" s="13"/>
      <c r="T32" s="13"/>
      <c r="U32" s="13"/>
      <c r="V32" s="13">
        <f t="shared" si="2"/>
        <v>-2.773137694899952E-3</v>
      </c>
      <c r="W32" s="13"/>
      <c r="X32" s="13"/>
      <c r="Y32" s="13">
        <f t="shared" si="2"/>
        <v>7.5649842525255639E-2</v>
      </c>
      <c r="Z32" s="13">
        <f t="shared" si="2"/>
        <v>5.6216420431266956E-2</v>
      </c>
      <c r="AA32" s="13">
        <f t="shared" si="2"/>
        <v>1.6755714492002749E-2</v>
      </c>
    </row>
    <row r="33" spans="1:27">
      <c r="A33" t="s">
        <v>48</v>
      </c>
      <c r="B33">
        <v>906.68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>
        <v>13461.4267</v>
      </c>
      <c r="I33" t="e">
        <v>#N/A</v>
      </c>
      <c r="J33" t="e">
        <v>#N/A</v>
      </c>
      <c r="K33">
        <v>2204.5819999999999</v>
      </c>
      <c r="L33">
        <v>2085.6060000000002</v>
      </c>
      <c r="M33">
        <v>598.49800000000005</v>
      </c>
      <c r="O33" s="12" t="str">
        <f t="shared" si="0"/>
        <v>1996-12</v>
      </c>
      <c r="P33" s="13">
        <f t="shared" si="3"/>
        <v>-9.5325804032293626E-2</v>
      </c>
      <c r="Q33" s="13"/>
      <c r="R33" s="13"/>
      <c r="S33" s="13"/>
      <c r="T33" s="13"/>
      <c r="U33" s="13"/>
      <c r="V33" s="13">
        <f t="shared" si="2"/>
        <v>-1.6349812312241752E-2</v>
      </c>
      <c r="W33" s="13"/>
      <c r="X33" s="13"/>
      <c r="Y33" s="13">
        <f t="shared" si="2"/>
        <v>-1.9620953087705506E-2</v>
      </c>
      <c r="Z33" s="13">
        <f t="shared" si="2"/>
        <v>-1.5845274706727919E-2</v>
      </c>
      <c r="AA33" s="13">
        <f t="shared" si="2"/>
        <v>4.5229892163383134E-3</v>
      </c>
    </row>
    <row r="34" spans="1:27">
      <c r="A34" t="s">
        <v>49</v>
      </c>
      <c r="B34">
        <v>820.25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>
        <v>13241.3349</v>
      </c>
      <c r="I34" t="e">
        <v>#N/A</v>
      </c>
      <c r="J34" t="e">
        <v>#N/A</v>
      </c>
      <c r="K34">
        <v>2161.326</v>
      </c>
      <c r="L34">
        <v>2052.5590000000002</v>
      </c>
      <c r="M34">
        <v>601.20500000000004</v>
      </c>
      <c r="O34" s="12" t="str">
        <f t="shared" si="0"/>
        <v>1997-1</v>
      </c>
      <c r="P34" s="13">
        <f t="shared" si="3"/>
        <v>0.14544346235903682</v>
      </c>
      <c r="Q34" s="13"/>
      <c r="R34" s="13"/>
      <c r="S34" s="13"/>
      <c r="T34" s="13"/>
      <c r="U34" s="13"/>
      <c r="V34" s="13">
        <f t="shared" si="2"/>
        <v>-9.7836057299627299E-4</v>
      </c>
      <c r="W34" s="13"/>
      <c r="X34" s="13"/>
      <c r="Y34" s="13">
        <f t="shared" si="2"/>
        <v>6.7620988226671841E-2</v>
      </c>
      <c r="Z34" s="13">
        <f t="shared" si="2"/>
        <v>1.2223278356432221E-2</v>
      </c>
      <c r="AA34" s="13">
        <f t="shared" si="2"/>
        <v>6.820967889488605E-2</v>
      </c>
    </row>
    <row r="35" spans="1:27">
      <c r="A35" t="s">
        <v>50</v>
      </c>
      <c r="B35">
        <v>939.55</v>
      </c>
      <c r="C35" t="e">
        <v>#N/A</v>
      </c>
      <c r="D35" t="e">
        <v>#N/A</v>
      </c>
      <c r="E35" t="e">
        <v>#N/A</v>
      </c>
      <c r="F35" t="e">
        <v>#N/A</v>
      </c>
      <c r="G35">
        <v>100</v>
      </c>
      <c r="H35">
        <v>13228.3801</v>
      </c>
      <c r="I35" t="e">
        <v>#N/A</v>
      </c>
      <c r="J35" t="e">
        <v>#N/A</v>
      </c>
      <c r="K35">
        <v>2307.4769999999999</v>
      </c>
      <c r="L35">
        <v>2077.6480000000001</v>
      </c>
      <c r="M35">
        <v>642.21299999999997</v>
      </c>
      <c r="O35" s="12" t="str">
        <f t="shared" si="0"/>
        <v>1997-2</v>
      </c>
      <c r="P35" s="13">
        <f t="shared" si="3"/>
        <v>9.2065350433718773E-3</v>
      </c>
      <c r="Q35" s="13"/>
      <c r="R35" s="13"/>
      <c r="S35" s="13"/>
      <c r="T35" s="13"/>
      <c r="U35" s="13">
        <f t="shared" si="2"/>
        <v>3.7300000000000111E-2</v>
      </c>
      <c r="V35" s="13">
        <f t="shared" si="2"/>
        <v>-6.639874220124653E-2</v>
      </c>
      <c r="W35" s="13"/>
      <c r="X35" s="13"/>
      <c r="Y35" s="13">
        <f t="shared" si="2"/>
        <v>6.443401169329066E-3</v>
      </c>
      <c r="Z35" s="13">
        <f t="shared" si="2"/>
        <v>1.1672333330766227E-2</v>
      </c>
      <c r="AA35" s="13">
        <f t="shared" si="2"/>
        <v>4.2825355450605951E-2</v>
      </c>
    </row>
    <row r="36" spans="1:27">
      <c r="A36" t="s">
        <v>51</v>
      </c>
      <c r="B36">
        <v>948.2</v>
      </c>
      <c r="C36" t="e">
        <v>#N/A</v>
      </c>
      <c r="D36" t="e">
        <v>#N/A</v>
      </c>
      <c r="E36" t="e">
        <v>#N/A</v>
      </c>
      <c r="F36" t="e">
        <v>#N/A</v>
      </c>
      <c r="G36">
        <v>103.73</v>
      </c>
      <c r="H36">
        <v>12350.032300000001</v>
      </c>
      <c r="I36" t="e">
        <v>#N/A</v>
      </c>
      <c r="J36" t="e">
        <v>#N/A</v>
      </c>
      <c r="K36">
        <v>2322.3449999999998</v>
      </c>
      <c r="L36">
        <v>2101.8989999999999</v>
      </c>
      <c r="M36">
        <v>669.71600000000001</v>
      </c>
      <c r="O36" s="12" t="str">
        <f t="shared" si="0"/>
        <v>1997-3</v>
      </c>
      <c r="P36" s="13">
        <f t="shared" si="3"/>
        <v>0.16320396540814164</v>
      </c>
      <c r="Q36" s="13"/>
      <c r="R36" s="13"/>
      <c r="S36" s="13"/>
      <c r="T36" s="13"/>
      <c r="U36" s="13">
        <f t="shared" si="2"/>
        <v>4.8202063048297106E-4</v>
      </c>
      <c r="V36" s="13">
        <f t="shared" si="2"/>
        <v>4.1823914905874338E-2</v>
      </c>
      <c r="W36" s="13"/>
      <c r="X36" s="13"/>
      <c r="Y36" s="13">
        <f t="shared" si="2"/>
        <v>-4.4858537383549724E-2</v>
      </c>
      <c r="Z36" s="13">
        <f t="shared" si="2"/>
        <v>-1.9607983066741053E-2</v>
      </c>
      <c r="AA36" s="13">
        <f t="shared" si="2"/>
        <v>-2.6267850850211105E-2</v>
      </c>
    </row>
    <row r="37" spans="1:27">
      <c r="A37" t="s">
        <v>52</v>
      </c>
      <c r="B37">
        <v>1102.95</v>
      </c>
      <c r="C37" t="e">
        <v>#N/A</v>
      </c>
      <c r="D37" t="e">
        <v>#N/A</v>
      </c>
      <c r="E37" t="e">
        <v>#N/A</v>
      </c>
      <c r="F37" t="e">
        <v>#N/A</v>
      </c>
      <c r="G37">
        <v>103.78</v>
      </c>
      <c r="H37">
        <v>12866.559000000001</v>
      </c>
      <c r="I37" t="e">
        <v>#N/A</v>
      </c>
      <c r="J37" t="e">
        <v>#N/A</v>
      </c>
      <c r="K37">
        <v>2218.1680000000001</v>
      </c>
      <c r="L37">
        <v>2060.6849999999999</v>
      </c>
      <c r="M37">
        <v>652.12400000000002</v>
      </c>
      <c r="O37" s="12" t="str">
        <f t="shared" si="0"/>
        <v>1997-4</v>
      </c>
      <c r="P37" s="13">
        <f t="shared" si="3"/>
        <v>-0.12040437009837257</v>
      </c>
      <c r="Q37" s="13"/>
      <c r="R37" s="13"/>
      <c r="S37" s="13"/>
      <c r="T37" s="13"/>
      <c r="U37" s="13">
        <f t="shared" si="2"/>
        <v>1.9271535941414175E-3</v>
      </c>
      <c r="V37" s="13">
        <f t="shared" si="2"/>
        <v>-2.411748160483318E-2</v>
      </c>
      <c r="W37" s="13"/>
      <c r="X37" s="13"/>
      <c r="Y37" s="13">
        <f t="shared" si="2"/>
        <v>6.3775151386188833E-2</v>
      </c>
      <c r="Z37" s="13">
        <f t="shared" si="2"/>
        <v>3.286188815854918E-2</v>
      </c>
      <c r="AA37" s="13">
        <f t="shared" si="2"/>
        <v>1.7665351988271905E-3</v>
      </c>
    </row>
    <row r="38" spans="1:27">
      <c r="A38" t="s">
        <v>53</v>
      </c>
      <c r="B38">
        <v>970.15</v>
      </c>
      <c r="C38" t="e">
        <v>#N/A</v>
      </c>
      <c r="D38" t="e">
        <v>#N/A</v>
      </c>
      <c r="E38" t="e">
        <v>#N/A</v>
      </c>
      <c r="F38" t="e">
        <v>#N/A</v>
      </c>
      <c r="G38">
        <v>103.98</v>
      </c>
      <c r="H38">
        <v>12556.25</v>
      </c>
      <c r="I38" t="e">
        <v>#N/A</v>
      </c>
      <c r="J38" t="e">
        <v>#N/A</v>
      </c>
      <c r="K38">
        <v>2359.6320000000001</v>
      </c>
      <c r="L38">
        <v>2128.4029999999998</v>
      </c>
      <c r="M38">
        <v>653.27599999999995</v>
      </c>
      <c r="O38" s="12" t="str">
        <f t="shared" si="0"/>
        <v>1997-5</v>
      </c>
      <c r="P38" s="13">
        <f t="shared" si="3"/>
        <v>0.10189146008349237</v>
      </c>
      <c r="Q38" s="13"/>
      <c r="R38" s="13"/>
      <c r="S38" s="13"/>
      <c r="T38" s="13"/>
      <c r="U38" s="13">
        <f t="shared" si="2"/>
        <v>2.5100980957876606E-2</v>
      </c>
      <c r="V38" s="13">
        <f t="shared" si="2"/>
        <v>-3.3359139870582366E-2</v>
      </c>
      <c r="W38" s="13"/>
      <c r="X38" s="13"/>
      <c r="Y38" s="13">
        <f t="shared" si="2"/>
        <v>5.8264170006170346E-2</v>
      </c>
      <c r="Z38" s="13">
        <f t="shared" si="2"/>
        <v>6.1901810888257636E-2</v>
      </c>
      <c r="AA38" s="13">
        <f t="shared" si="2"/>
        <v>2.862036872623519E-2</v>
      </c>
    </row>
    <row r="39" spans="1:27">
      <c r="A39" t="s">
        <v>54</v>
      </c>
      <c r="B39">
        <v>1069</v>
      </c>
      <c r="C39" t="e">
        <v>#N/A</v>
      </c>
      <c r="D39" t="e">
        <v>#N/A</v>
      </c>
      <c r="E39" t="e">
        <v>#N/A</v>
      </c>
      <c r="F39" t="e">
        <v>#N/A</v>
      </c>
      <c r="G39">
        <v>106.59</v>
      </c>
      <c r="H39">
        <v>12137.3843</v>
      </c>
      <c r="I39" t="e">
        <v>#N/A</v>
      </c>
      <c r="J39" t="e">
        <v>#N/A</v>
      </c>
      <c r="K39">
        <v>2497.114</v>
      </c>
      <c r="L39">
        <v>2260.1550000000002</v>
      </c>
      <c r="M39">
        <v>671.97299999999996</v>
      </c>
      <c r="O39" s="12" t="str">
        <f t="shared" si="0"/>
        <v>1997-6</v>
      </c>
      <c r="P39" s="13">
        <f t="shared" si="3"/>
        <v>-3.7885874649203899E-3</v>
      </c>
      <c r="Q39" s="13"/>
      <c r="R39" s="13"/>
      <c r="S39" s="13"/>
      <c r="T39" s="13"/>
      <c r="U39" s="13">
        <f t="shared" si="2"/>
        <v>8.4435688150863442E-4</v>
      </c>
      <c r="V39" s="13">
        <f t="shared" si="2"/>
        <v>1.4496031076481675E-2</v>
      </c>
      <c r="W39" s="13"/>
      <c r="X39" s="13"/>
      <c r="Y39" s="13">
        <f t="shared" si="2"/>
        <v>4.4304745398087597E-2</v>
      </c>
      <c r="Z39" s="13">
        <f t="shared" si="2"/>
        <v>5.0037276204508041E-2</v>
      </c>
      <c r="AA39" s="13">
        <f t="shared" si="2"/>
        <v>5.3517031190241315E-2</v>
      </c>
    </row>
    <row r="40" spans="1:27">
      <c r="A40" t="s">
        <v>55</v>
      </c>
      <c r="B40">
        <v>1064.95</v>
      </c>
      <c r="C40" t="e">
        <v>#N/A</v>
      </c>
      <c r="D40" t="e">
        <v>#N/A</v>
      </c>
      <c r="E40" t="e">
        <v>#N/A</v>
      </c>
      <c r="F40" t="e">
        <v>#N/A</v>
      </c>
      <c r="G40">
        <v>106.68</v>
      </c>
      <c r="H40">
        <v>12313.3282</v>
      </c>
      <c r="I40" t="e">
        <v>#N/A</v>
      </c>
      <c r="J40" t="e">
        <v>#N/A</v>
      </c>
      <c r="K40">
        <v>2607.748</v>
      </c>
      <c r="L40">
        <v>2373.2469999999998</v>
      </c>
      <c r="M40">
        <v>707.93499999999995</v>
      </c>
      <c r="O40" s="12" t="str">
        <f t="shared" si="0"/>
        <v>1997-7</v>
      </c>
      <c r="P40" s="13">
        <f t="shared" si="3"/>
        <v>0.12723602047044458</v>
      </c>
      <c r="Q40" s="13"/>
      <c r="R40" s="13"/>
      <c r="S40" s="13"/>
      <c r="T40" s="13"/>
      <c r="U40" s="13">
        <f t="shared" si="2"/>
        <v>2.2028496437945133E-2</v>
      </c>
      <c r="V40" s="13">
        <f t="shared" si="2"/>
        <v>-2.9659649614472094E-2</v>
      </c>
      <c r="W40" s="13"/>
      <c r="X40" s="13"/>
      <c r="Y40" s="13">
        <f t="shared" si="2"/>
        <v>7.8552835626755302E-2</v>
      </c>
      <c r="Z40" s="13">
        <f t="shared" si="2"/>
        <v>4.6208001105658258E-2</v>
      </c>
      <c r="AA40" s="13">
        <f t="shared" si="2"/>
        <v>1.4927924173829599E-2</v>
      </c>
    </row>
    <row r="41" spans="1:27">
      <c r="A41" t="s">
        <v>56</v>
      </c>
      <c r="B41">
        <v>1200.45</v>
      </c>
      <c r="C41" t="e">
        <v>#N/A</v>
      </c>
      <c r="D41" t="e">
        <v>#N/A</v>
      </c>
      <c r="E41" t="e">
        <v>#N/A</v>
      </c>
      <c r="F41" t="e">
        <v>#N/A</v>
      </c>
      <c r="G41">
        <v>109.03</v>
      </c>
      <c r="H41">
        <v>11948.119200000001</v>
      </c>
      <c r="I41" t="e">
        <v>#N/A</v>
      </c>
      <c r="J41" t="e">
        <v>#N/A</v>
      </c>
      <c r="K41">
        <v>2812.5940000000001</v>
      </c>
      <c r="L41">
        <v>2482.91</v>
      </c>
      <c r="M41">
        <v>718.50300000000004</v>
      </c>
      <c r="O41" s="12" t="str">
        <f t="shared" si="0"/>
        <v>1997-8</v>
      </c>
      <c r="P41" s="13">
        <f t="shared" si="3"/>
        <v>2.6615019367737025E-2</v>
      </c>
      <c r="Q41" s="13"/>
      <c r="R41" s="13"/>
      <c r="S41" s="13"/>
      <c r="T41" s="13"/>
      <c r="U41" s="13">
        <f t="shared" si="2"/>
        <v>3.7512611207924484E-2</v>
      </c>
      <c r="V41" s="13">
        <f t="shared" si="2"/>
        <v>-2.9446207734519447E-2</v>
      </c>
      <c r="W41" s="13"/>
      <c r="X41" s="13"/>
      <c r="Y41" s="13">
        <f t="shared" si="2"/>
        <v>-5.8842122254402995E-2</v>
      </c>
      <c r="Z41" s="13">
        <f t="shared" si="2"/>
        <v>-6.6749902332343902E-2</v>
      </c>
      <c r="AA41" s="13">
        <f t="shared" si="2"/>
        <v>-0.12724929471414881</v>
      </c>
    </row>
    <row r="42" spans="1:27">
      <c r="A42" t="s">
        <v>57</v>
      </c>
      <c r="B42">
        <v>1232.4000000000001</v>
      </c>
      <c r="C42" t="e">
        <v>#N/A</v>
      </c>
      <c r="D42" t="e">
        <v>#N/A</v>
      </c>
      <c r="E42" t="e">
        <v>#N/A</v>
      </c>
      <c r="F42" t="e">
        <v>#N/A</v>
      </c>
      <c r="G42">
        <v>113.12</v>
      </c>
      <c r="H42">
        <v>11596.2924</v>
      </c>
      <c r="I42" t="e">
        <v>#N/A</v>
      </c>
      <c r="J42" t="e">
        <v>#N/A</v>
      </c>
      <c r="K42">
        <v>2647.0949999999998</v>
      </c>
      <c r="L42">
        <v>2317.1759999999999</v>
      </c>
      <c r="M42">
        <v>627.07399999999996</v>
      </c>
      <c r="O42" s="12" t="str">
        <f t="shared" si="0"/>
        <v>1997-9</v>
      </c>
      <c r="P42" s="13">
        <f t="shared" si="3"/>
        <v>-0.10361895488477768</v>
      </c>
      <c r="Q42" s="13"/>
      <c r="R42" s="13"/>
      <c r="S42" s="13"/>
      <c r="T42" s="13"/>
      <c r="U42" s="13">
        <f t="shared" si="2"/>
        <v>1.32602545968874E-3</v>
      </c>
      <c r="V42" s="13">
        <f t="shared" si="2"/>
        <v>1.9983249128833647E-2</v>
      </c>
      <c r="W42" s="13"/>
      <c r="X42" s="13"/>
      <c r="Y42" s="13">
        <f t="shared" si="2"/>
        <v>5.2724590541707084E-2</v>
      </c>
      <c r="Z42" s="13">
        <f t="shared" si="2"/>
        <v>5.4487013502642734E-2</v>
      </c>
      <c r="AA42" s="13">
        <f t="shared" si="2"/>
        <v>2.7708053594950544E-2</v>
      </c>
    </row>
    <row r="43" spans="1:27">
      <c r="A43" t="s">
        <v>58</v>
      </c>
      <c r="B43">
        <v>1104.7</v>
      </c>
      <c r="C43" t="e">
        <v>#N/A</v>
      </c>
      <c r="D43" t="e">
        <v>#N/A</v>
      </c>
      <c r="E43" t="e">
        <v>#N/A</v>
      </c>
      <c r="F43" t="e">
        <v>#N/A</v>
      </c>
      <c r="G43">
        <v>113.27</v>
      </c>
      <c r="H43">
        <v>11828.024000000001</v>
      </c>
      <c r="I43" t="e">
        <v>#N/A</v>
      </c>
      <c r="J43" t="e">
        <v>#N/A</v>
      </c>
      <c r="K43">
        <v>2786.6619999999998</v>
      </c>
      <c r="L43">
        <v>2443.4319999999998</v>
      </c>
      <c r="M43">
        <v>644.44899999999996</v>
      </c>
      <c r="O43" s="12" t="str">
        <f t="shared" si="0"/>
        <v>1997-10</v>
      </c>
      <c r="P43" s="13">
        <f t="shared" si="3"/>
        <v>9.052231375033859E-3</v>
      </c>
      <c r="Q43" s="13"/>
      <c r="R43" s="13"/>
      <c r="S43" s="13"/>
      <c r="T43" s="13"/>
      <c r="U43" s="13">
        <f t="shared" si="2"/>
        <v>-6.1799240752180573E-4</v>
      </c>
      <c r="V43" s="13">
        <f t="shared" si="2"/>
        <v>3.1286028841334579E-2</v>
      </c>
      <c r="W43" s="13"/>
      <c r="X43" s="13"/>
      <c r="Y43" s="13">
        <f t="shared" si="2"/>
        <v>-2.8093109246833503E-2</v>
      </c>
      <c r="Z43" s="13">
        <f t="shared" si="2"/>
        <v>-5.2478644791424389E-2</v>
      </c>
      <c r="AA43" s="13">
        <f t="shared" si="2"/>
        <v>-0.16408746076105318</v>
      </c>
    </row>
    <row r="44" spans="1:27">
      <c r="A44" t="s">
        <v>59</v>
      </c>
      <c r="B44">
        <v>1114.7</v>
      </c>
      <c r="C44" t="e">
        <v>#N/A</v>
      </c>
      <c r="D44" t="e">
        <v>#N/A</v>
      </c>
      <c r="E44" t="e">
        <v>#N/A</v>
      </c>
      <c r="F44" t="e">
        <v>#N/A</v>
      </c>
      <c r="G44">
        <v>113.2</v>
      </c>
      <c r="H44">
        <v>12198.0759</v>
      </c>
      <c r="I44" t="e">
        <v>#N/A</v>
      </c>
      <c r="J44" t="e">
        <v>#N/A</v>
      </c>
      <c r="K44">
        <v>2708.3760000000002</v>
      </c>
      <c r="L44">
        <v>2315.2040000000002</v>
      </c>
      <c r="M44">
        <v>538.70299999999997</v>
      </c>
      <c r="O44" s="12" t="str">
        <f t="shared" si="0"/>
        <v>1997-11</v>
      </c>
      <c r="P44" s="13">
        <f t="shared" si="3"/>
        <v>-2.7541042432941643E-2</v>
      </c>
      <c r="Q44" s="13"/>
      <c r="R44" s="13"/>
      <c r="S44" s="13"/>
      <c r="T44" s="13"/>
      <c r="U44" s="13">
        <f t="shared" si="2"/>
        <v>3.5335689045936425E-2</v>
      </c>
      <c r="V44" s="13">
        <f t="shared" si="2"/>
        <v>-6.415079774999588E-2</v>
      </c>
      <c r="W44" s="13"/>
      <c r="X44" s="13"/>
      <c r="Y44" s="13">
        <f t="shared" si="2"/>
        <v>4.4669203980540306E-2</v>
      </c>
      <c r="Z44" s="13">
        <f t="shared" si="2"/>
        <v>1.7854582144813058E-2</v>
      </c>
      <c r="AA44" s="13">
        <f t="shared" si="2"/>
        <v>-3.648763790066134E-2</v>
      </c>
    </row>
    <row r="45" spans="1:27">
      <c r="A45" t="s">
        <v>60</v>
      </c>
      <c r="B45">
        <v>1084</v>
      </c>
      <c r="C45" t="e">
        <v>#N/A</v>
      </c>
      <c r="D45" t="e">
        <v>#N/A</v>
      </c>
      <c r="E45" t="e">
        <v>#N/A</v>
      </c>
      <c r="F45" t="e">
        <v>#N/A</v>
      </c>
      <c r="G45">
        <v>117.2</v>
      </c>
      <c r="H45">
        <v>11415.559600000001</v>
      </c>
      <c r="I45" t="e">
        <v>#N/A</v>
      </c>
      <c r="J45" t="e">
        <v>#N/A</v>
      </c>
      <c r="K45">
        <v>2829.357</v>
      </c>
      <c r="L45">
        <v>2356.5410000000002</v>
      </c>
      <c r="M45">
        <v>519.04700000000003</v>
      </c>
      <c r="O45" s="12" t="str">
        <f t="shared" si="0"/>
        <v>1997-12</v>
      </c>
      <c r="P45" s="13">
        <f t="shared" si="3"/>
        <v>-4.7370848708486957E-2</v>
      </c>
      <c r="Q45" s="13"/>
      <c r="R45" s="13"/>
      <c r="S45" s="13"/>
      <c r="T45" s="13"/>
      <c r="U45" s="13">
        <f t="shared" si="2"/>
        <v>1.5017064846416295E-2</v>
      </c>
      <c r="V45" s="13">
        <f t="shared" si="2"/>
        <v>1.2575458850041743E-2</v>
      </c>
      <c r="W45" s="13"/>
      <c r="X45" s="13"/>
      <c r="Y45" s="13">
        <f t="shared" si="2"/>
        <v>1.5462877254443397E-2</v>
      </c>
      <c r="Z45" s="13">
        <f t="shared" si="2"/>
        <v>1.234393969805736E-2</v>
      </c>
      <c r="AA45" s="13">
        <f t="shared" si="2"/>
        <v>2.4098010392122449E-2</v>
      </c>
    </row>
    <row r="46" spans="1:27">
      <c r="A46" t="s">
        <v>61</v>
      </c>
      <c r="B46">
        <v>1032.6500000000001</v>
      </c>
      <c r="C46" t="e">
        <v>#N/A</v>
      </c>
      <c r="D46" t="e">
        <v>#N/A</v>
      </c>
      <c r="E46" t="e">
        <v>#N/A</v>
      </c>
      <c r="F46" t="e">
        <v>#N/A</v>
      </c>
      <c r="G46">
        <v>118.96</v>
      </c>
      <c r="H46">
        <v>11559.1155</v>
      </c>
      <c r="I46" t="e">
        <v>#N/A</v>
      </c>
      <c r="J46" t="e">
        <v>#N/A</v>
      </c>
      <c r="K46">
        <v>2873.107</v>
      </c>
      <c r="L46">
        <v>2385.63</v>
      </c>
      <c r="M46">
        <v>531.55499999999995</v>
      </c>
      <c r="O46" s="12" t="str">
        <f t="shared" si="0"/>
        <v>1998-1</v>
      </c>
      <c r="P46" s="13">
        <f t="shared" si="3"/>
        <v>4.7014961506802733E-2</v>
      </c>
      <c r="Q46" s="13"/>
      <c r="R46" s="13"/>
      <c r="S46" s="13"/>
      <c r="T46" s="13"/>
      <c r="U46" s="13">
        <f t="shared" si="2"/>
        <v>-1.2020847343644836E-2</v>
      </c>
      <c r="V46" s="13">
        <f t="shared" si="2"/>
        <v>-1.5605199204039355E-2</v>
      </c>
      <c r="W46" s="13"/>
      <c r="X46" s="13"/>
      <c r="Y46" s="13">
        <f t="shared" si="2"/>
        <v>1.1627482025556413E-2</v>
      </c>
      <c r="Z46" s="13">
        <f t="shared" si="2"/>
        <v>2.8026139845659159E-2</v>
      </c>
      <c r="AA46" s="13">
        <f t="shared" si="2"/>
        <v>-7.8430265917919906E-2</v>
      </c>
    </row>
    <row r="47" spans="1:27">
      <c r="A47" t="s">
        <v>62</v>
      </c>
      <c r="B47">
        <v>1081.2</v>
      </c>
      <c r="C47" t="e">
        <v>#N/A</v>
      </c>
      <c r="D47" t="e">
        <v>#N/A</v>
      </c>
      <c r="E47" t="e">
        <v>#N/A</v>
      </c>
      <c r="F47" t="e">
        <v>#N/A</v>
      </c>
      <c r="G47">
        <v>117.53</v>
      </c>
      <c r="H47">
        <v>11378.733200000001</v>
      </c>
      <c r="I47" t="e">
        <v>#N/A</v>
      </c>
      <c r="J47" t="e">
        <v>#N/A</v>
      </c>
      <c r="K47">
        <v>2906.5140000000001</v>
      </c>
      <c r="L47">
        <v>2452.4899999999998</v>
      </c>
      <c r="M47">
        <v>489.86500000000001</v>
      </c>
      <c r="O47" s="12" t="str">
        <f t="shared" si="0"/>
        <v>1998-2</v>
      </c>
      <c r="P47" s="13">
        <f t="shared" si="3"/>
        <v>-9.6744358120606777E-2</v>
      </c>
      <c r="Q47" s="13"/>
      <c r="R47" s="13"/>
      <c r="S47" s="13"/>
      <c r="T47" s="13"/>
      <c r="U47" s="13">
        <f t="shared" si="2"/>
        <v>-2.6886752318556972E-2</v>
      </c>
      <c r="V47" s="13">
        <f t="shared" si="2"/>
        <v>3.0195250557417008E-2</v>
      </c>
      <c r="W47" s="13"/>
      <c r="X47" s="13"/>
      <c r="Y47" s="13">
        <f t="shared" si="2"/>
        <v>7.1013592227665123E-2</v>
      </c>
      <c r="Z47" s="13">
        <f t="shared" si="2"/>
        <v>6.7805373314468342E-2</v>
      </c>
      <c r="AA47" s="13">
        <f t="shared" si="2"/>
        <v>0.10437569534463575</v>
      </c>
    </row>
    <row r="48" spans="1:27">
      <c r="A48" t="s">
        <v>63</v>
      </c>
      <c r="B48">
        <v>976.6</v>
      </c>
      <c r="C48" t="e">
        <v>#N/A</v>
      </c>
      <c r="D48" t="e">
        <v>#N/A</v>
      </c>
      <c r="E48" t="e">
        <v>#N/A</v>
      </c>
      <c r="F48" t="e">
        <v>#N/A</v>
      </c>
      <c r="G48">
        <v>114.37</v>
      </c>
      <c r="H48">
        <v>11722.3169</v>
      </c>
      <c r="I48" t="e">
        <v>#N/A</v>
      </c>
      <c r="J48" t="e">
        <v>#N/A</v>
      </c>
      <c r="K48">
        <v>3112.9160000000002</v>
      </c>
      <c r="L48">
        <v>2618.7820000000002</v>
      </c>
      <c r="M48">
        <v>540.995</v>
      </c>
      <c r="O48" s="12" t="str">
        <f t="shared" si="0"/>
        <v>1998-3</v>
      </c>
      <c r="P48" s="13">
        <f t="shared" si="3"/>
        <v>0.1245136186770428</v>
      </c>
      <c r="Q48" s="13"/>
      <c r="R48" s="13"/>
      <c r="S48" s="13"/>
      <c r="T48" s="13"/>
      <c r="U48" s="13">
        <f t="shared" si="2"/>
        <v>2.8853720381218917E-3</v>
      </c>
      <c r="V48" s="13">
        <f t="shared" si="2"/>
        <v>5.331906698410549E-3</v>
      </c>
      <c r="W48" s="13"/>
      <c r="X48" s="13"/>
      <c r="Y48" s="13">
        <f t="shared" si="2"/>
        <v>5.31087250667861E-2</v>
      </c>
      <c r="Z48" s="13">
        <f t="shared" si="2"/>
        <v>4.2378861623456832E-2</v>
      </c>
      <c r="AA48" s="13">
        <f t="shared" si="2"/>
        <v>4.3395964842558588E-2</v>
      </c>
    </row>
    <row r="49" spans="1:27">
      <c r="A49" t="s">
        <v>64</v>
      </c>
      <c r="B49">
        <v>1098.2</v>
      </c>
      <c r="C49" t="e">
        <v>#N/A</v>
      </c>
      <c r="D49" t="e">
        <v>#N/A</v>
      </c>
      <c r="E49" t="e">
        <v>#N/A</v>
      </c>
      <c r="F49" t="e">
        <v>#N/A</v>
      </c>
      <c r="G49">
        <v>114.7</v>
      </c>
      <c r="H49">
        <v>11784.8192</v>
      </c>
      <c r="I49" t="e">
        <v>#N/A</v>
      </c>
      <c r="J49" t="e">
        <v>#N/A</v>
      </c>
      <c r="K49">
        <v>3278.239</v>
      </c>
      <c r="L49">
        <v>2729.7629999999999</v>
      </c>
      <c r="M49">
        <v>564.47199999999998</v>
      </c>
      <c r="O49" s="12" t="str">
        <f t="shared" si="0"/>
        <v>1998-4</v>
      </c>
      <c r="P49" s="13">
        <f t="shared" si="3"/>
        <v>4.7259151338553851E-2</v>
      </c>
      <c r="Q49" s="13"/>
      <c r="R49" s="13"/>
      <c r="S49" s="13"/>
      <c r="T49" s="13"/>
      <c r="U49" s="13">
        <f t="shared" si="2"/>
        <v>3.060156931124669E-2</v>
      </c>
      <c r="V49" s="13">
        <f t="shared" si="2"/>
        <v>8.6266321336521123E-3</v>
      </c>
      <c r="W49" s="13"/>
      <c r="X49" s="13"/>
      <c r="Y49" s="13">
        <f t="shared" si="2"/>
        <v>1.1569626253607357E-2</v>
      </c>
      <c r="Z49" s="13">
        <f t="shared" si="2"/>
        <v>9.9210077944495989E-3</v>
      </c>
      <c r="AA49" s="13">
        <f t="shared" si="2"/>
        <v>-1.0893365835683566E-2</v>
      </c>
    </row>
    <row r="50" spans="1:27">
      <c r="A50" t="s">
        <v>65</v>
      </c>
      <c r="B50">
        <v>1150.0999999999999</v>
      </c>
      <c r="C50" t="e">
        <v>#N/A</v>
      </c>
      <c r="D50" t="e">
        <v>#N/A</v>
      </c>
      <c r="E50" t="e">
        <v>#N/A</v>
      </c>
      <c r="F50" t="e">
        <v>#N/A</v>
      </c>
      <c r="G50">
        <v>118.21</v>
      </c>
      <c r="H50">
        <v>11886.4825</v>
      </c>
      <c r="I50" t="e">
        <v>#N/A</v>
      </c>
      <c r="J50" t="e">
        <v>#N/A</v>
      </c>
      <c r="K50">
        <v>3316.1669999999999</v>
      </c>
      <c r="L50">
        <v>2756.8449999999998</v>
      </c>
      <c r="M50">
        <v>558.32299999999998</v>
      </c>
      <c r="O50" s="12" t="str">
        <f t="shared" si="0"/>
        <v>1998-5</v>
      </c>
      <c r="P50" s="13">
        <f t="shared" si="3"/>
        <v>3.0475610816451004E-2</v>
      </c>
      <c r="Q50" s="13"/>
      <c r="R50" s="13"/>
      <c r="S50" s="13"/>
      <c r="T50" s="13"/>
      <c r="U50" s="13">
        <f t="shared" si="2"/>
        <v>1.8695541832332463E-2</v>
      </c>
      <c r="V50" s="13">
        <f t="shared" si="2"/>
        <v>2.5926980500749375E-2</v>
      </c>
      <c r="W50" s="13"/>
      <c r="X50" s="13"/>
      <c r="Y50" s="13">
        <f t="shared" si="2"/>
        <v>-1.9535204348876234E-2</v>
      </c>
      <c r="Z50" s="13">
        <f t="shared" si="2"/>
        <v>-1.2385534914004959E-2</v>
      </c>
      <c r="AA50" s="13">
        <f t="shared" si="2"/>
        <v>-0.13704074523170273</v>
      </c>
    </row>
    <row r="51" spans="1:27">
      <c r="A51" t="s">
        <v>66</v>
      </c>
      <c r="B51">
        <v>1185.1500000000001</v>
      </c>
      <c r="C51" t="e">
        <v>#N/A</v>
      </c>
      <c r="D51" t="e">
        <v>#N/A</v>
      </c>
      <c r="E51" t="e">
        <v>#N/A</v>
      </c>
      <c r="F51" t="e">
        <v>#N/A</v>
      </c>
      <c r="G51">
        <v>120.42</v>
      </c>
      <c r="H51">
        <v>12194.6631</v>
      </c>
      <c r="I51" t="e">
        <v>#N/A</v>
      </c>
      <c r="J51" t="e">
        <v>#N/A</v>
      </c>
      <c r="K51">
        <v>3251.3850000000002</v>
      </c>
      <c r="L51">
        <v>2722.7</v>
      </c>
      <c r="M51">
        <v>481.81</v>
      </c>
      <c r="O51" s="12" t="str">
        <f t="shared" si="0"/>
        <v>1998-6</v>
      </c>
      <c r="P51" s="13">
        <f t="shared" si="3"/>
        <v>-0.11087204151373253</v>
      </c>
      <c r="Q51" s="13"/>
      <c r="R51" s="13"/>
      <c r="S51" s="13"/>
      <c r="T51" s="13"/>
      <c r="U51" s="13">
        <f t="shared" si="2"/>
        <v>-1.0131207440624457E-2</v>
      </c>
      <c r="V51" s="13">
        <f t="shared" ref="V51:AA93" si="4">IFERROR(H52/H51-1,0)</f>
        <v>-1.2019717051469869E-2</v>
      </c>
      <c r="W51" s="13"/>
      <c r="X51" s="13"/>
      <c r="Y51" s="13">
        <f t="shared" si="4"/>
        <v>3.925773170510416E-2</v>
      </c>
      <c r="Z51" s="13">
        <f t="shared" si="4"/>
        <v>2.3877768391669996E-2</v>
      </c>
      <c r="AA51" s="13">
        <f t="shared" si="4"/>
        <v>-0.10489612087752442</v>
      </c>
    </row>
    <row r="52" spans="1:27">
      <c r="A52" t="s">
        <v>67</v>
      </c>
      <c r="B52">
        <v>1053.75</v>
      </c>
      <c r="C52" t="e">
        <v>#N/A</v>
      </c>
      <c r="D52" t="e">
        <v>#N/A</v>
      </c>
      <c r="E52" t="e">
        <v>#N/A</v>
      </c>
      <c r="F52" t="e">
        <v>#N/A</v>
      </c>
      <c r="G52">
        <v>119.2</v>
      </c>
      <c r="H52">
        <v>12048.0867</v>
      </c>
      <c r="I52" t="e">
        <v>#N/A</v>
      </c>
      <c r="J52" t="e">
        <v>#N/A</v>
      </c>
      <c r="K52">
        <v>3379.027</v>
      </c>
      <c r="L52">
        <v>2787.712</v>
      </c>
      <c r="M52">
        <v>431.27</v>
      </c>
      <c r="O52" s="12" t="str">
        <f t="shared" si="0"/>
        <v>1998-7</v>
      </c>
      <c r="P52" s="13">
        <f t="shared" si="3"/>
        <v>-0.10581257413997625</v>
      </c>
      <c r="Q52" s="13"/>
      <c r="R52" s="13"/>
      <c r="S52" s="13"/>
      <c r="T52" s="13"/>
      <c r="U52" s="13">
        <f t="shared" si="3"/>
        <v>1.2248322147651036E-2</v>
      </c>
      <c r="V52" s="13">
        <f t="shared" si="4"/>
        <v>3.9456405970252462E-2</v>
      </c>
      <c r="W52" s="13"/>
      <c r="X52" s="13"/>
      <c r="Y52" s="13">
        <f t="shared" si="4"/>
        <v>-1.2362434511473341E-2</v>
      </c>
      <c r="Z52" s="13">
        <f t="shared" si="4"/>
        <v>-1.4596199320445757E-3</v>
      </c>
      <c r="AA52" s="13">
        <f t="shared" si="4"/>
        <v>3.1706355647274309E-2</v>
      </c>
    </row>
    <row r="53" spans="1:27">
      <c r="A53" t="s">
        <v>68</v>
      </c>
      <c r="B53">
        <v>942.25</v>
      </c>
      <c r="C53" t="e">
        <v>#N/A</v>
      </c>
      <c r="D53" t="e">
        <v>#N/A</v>
      </c>
      <c r="E53" t="e">
        <v>#N/A</v>
      </c>
      <c r="F53" t="e">
        <v>#N/A</v>
      </c>
      <c r="G53">
        <v>120.66</v>
      </c>
      <c r="H53">
        <v>12523.4609</v>
      </c>
      <c r="I53" t="e">
        <v>#N/A</v>
      </c>
      <c r="J53" t="e">
        <v>#N/A</v>
      </c>
      <c r="K53">
        <v>3337.2539999999999</v>
      </c>
      <c r="L53">
        <v>2783.643</v>
      </c>
      <c r="M53">
        <v>444.94400000000002</v>
      </c>
      <c r="O53" s="12" t="str">
        <f t="shared" si="0"/>
        <v>1998-8</v>
      </c>
      <c r="P53" s="13">
        <f t="shared" si="3"/>
        <v>-3.8471743167949102E-2</v>
      </c>
      <c r="Q53" s="13"/>
      <c r="R53" s="13"/>
      <c r="S53" s="13"/>
      <c r="T53" s="13"/>
      <c r="U53" s="13">
        <f t="shared" si="3"/>
        <v>7.1274656058346597E-3</v>
      </c>
      <c r="V53" s="13">
        <f t="shared" si="4"/>
        <v>-2.81134825917011E-2</v>
      </c>
      <c r="W53" s="13"/>
      <c r="X53" s="13"/>
      <c r="Y53" s="13">
        <f t="shared" si="4"/>
        <v>-0.14218965652599402</v>
      </c>
      <c r="Z53" s="13">
        <f t="shared" si="4"/>
        <v>-0.13320853284706402</v>
      </c>
      <c r="AA53" s="13">
        <f t="shared" si="4"/>
        <v>-0.28913975691322957</v>
      </c>
    </row>
    <row r="54" spans="1:27">
      <c r="A54" t="s">
        <v>69</v>
      </c>
      <c r="B54">
        <v>906</v>
      </c>
      <c r="C54" t="e">
        <v>#N/A</v>
      </c>
      <c r="D54" t="e">
        <v>#N/A</v>
      </c>
      <c r="E54" t="e">
        <v>#N/A</v>
      </c>
      <c r="F54" t="e">
        <v>#N/A</v>
      </c>
      <c r="G54">
        <v>121.52</v>
      </c>
      <c r="H54">
        <v>12171.382800000001</v>
      </c>
      <c r="I54" t="e">
        <v>#N/A</v>
      </c>
      <c r="J54" t="e">
        <v>#N/A</v>
      </c>
      <c r="K54">
        <v>2862.7310000000002</v>
      </c>
      <c r="L54">
        <v>2412.8380000000002</v>
      </c>
      <c r="M54">
        <v>316.29300000000001</v>
      </c>
      <c r="O54" s="12" t="str">
        <f t="shared" si="0"/>
        <v>1998-9</v>
      </c>
      <c r="P54" s="13">
        <f t="shared" si="3"/>
        <v>-7.8863134657836675E-2</v>
      </c>
      <c r="Q54" s="13"/>
      <c r="R54" s="13"/>
      <c r="S54" s="13"/>
      <c r="T54" s="13"/>
      <c r="U54" s="13">
        <f t="shared" si="3"/>
        <v>6.5832784726782556E-4</v>
      </c>
      <c r="V54" s="13">
        <f t="shared" si="4"/>
        <v>-2.5186283681752242E-2</v>
      </c>
      <c r="W54" s="13"/>
      <c r="X54" s="13"/>
      <c r="Y54" s="13">
        <f t="shared" si="4"/>
        <v>6.4416810381415557E-2</v>
      </c>
      <c r="Z54" s="13">
        <f t="shared" si="4"/>
        <v>1.7859052286145927E-2</v>
      </c>
      <c r="AA54" s="13">
        <f t="shared" si="4"/>
        <v>6.3434853126689505E-2</v>
      </c>
    </row>
    <row r="55" spans="1:27">
      <c r="A55" t="s">
        <v>70</v>
      </c>
      <c r="B55">
        <v>834.55</v>
      </c>
      <c r="C55" t="e">
        <v>#N/A</v>
      </c>
      <c r="D55" t="e">
        <v>#N/A</v>
      </c>
      <c r="E55" t="e">
        <v>#N/A</v>
      </c>
      <c r="F55" t="e">
        <v>#N/A</v>
      </c>
      <c r="G55">
        <v>121.6</v>
      </c>
      <c r="H55">
        <v>11864.830900000001</v>
      </c>
      <c r="I55" t="e">
        <v>#N/A</v>
      </c>
      <c r="J55" t="e">
        <v>#N/A</v>
      </c>
      <c r="K55">
        <v>3047.1390000000001</v>
      </c>
      <c r="L55">
        <v>2455.9290000000001</v>
      </c>
      <c r="M55">
        <v>336.35700000000003</v>
      </c>
      <c r="O55" s="12" t="str">
        <f t="shared" si="0"/>
        <v>1998-10</v>
      </c>
      <c r="P55" s="13">
        <f t="shared" si="3"/>
        <v>7.4291534359836042E-3</v>
      </c>
      <c r="Q55" s="13"/>
      <c r="R55" s="13"/>
      <c r="S55" s="13"/>
      <c r="T55" s="13"/>
      <c r="U55" s="13">
        <f t="shared" si="3"/>
        <v>1.5296052631578849E-2</v>
      </c>
      <c r="V55" s="13">
        <f t="shared" si="4"/>
        <v>6.7860478314950123E-2</v>
      </c>
      <c r="W55" s="13"/>
      <c r="X55" s="13"/>
      <c r="Y55" s="13">
        <f t="shared" si="4"/>
        <v>7.8416508075279667E-2</v>
      </c>
      <c r="Z55" s="13">
        <f t="shared" si="4"/>
        <v>9.0574279631048027E-2</v>
      </c>
      <c r="AA55" s="13">
        <f t="shared" si="4"/>
        <v>0.10530180730592797</v>
      </c>
    </row>
    <row r="56" spans="1:27">
      <c r="A56" t="s">
        <v>71</v>
      </c>
      <c r="B56">
        <v>840.75</v>
      </c>
      <c r="C56" t="e">
        <v>#N/A</v>
      </c>
      <c r="D56" t="e">
        <v>#N/A</v>
      </c>
      <c r="E56" t="e">
        <v>#N/A</v>
      </c>
      <c r="F56" t="e">
        <v>#N/A</v>
      </c>
      <c r="G56">
        <v>123.46</v>
      </c>
      <c r="H56">
        <v>12669.984</v>
      </c>
      <c r="I56" t="e">
        <v>#N/A</v>
      </c>
      <c r="J56" t="e">
        <v>#N/A</v>
      </c>
      <c r="K56">
        <v>3286.085</v>
      </c>
      <c r="L56">
        <v>2678.373</v>
      </c>
      <c r="M56">
        <v>371.77600000000001</v>
      </c>
      <c r="O56" s="12" t="str">
        <f t="shared" si="0"/>
        <v>1998-11</v>
      </c>
      <c r="P56" s="13">
        <f t="shared" si="3"/>
        <v>-2.087421944692236E-2</v>
      </c>
      <c r="Q56" s="13"/>
      <c r="R56" s="13"/>
      <c r="S56" s="13"/>
      <c r="T56" s="13"/>
      <c r="U56" s="13">
        <f t="shared" si="3"/>
        <v>7.2898104649277151E-4</v>
      </c>
      <c r="V56" s="13">
        <f t="shared" si="4"/>
        <v>-2.2850234065015407E-2</v>
      </c>
      <c r="W56" s="13"/>
      <c r="X56" s="13"/>
      <c r="Y56" s="13">
        <f t="shared" si="4"/>
        <v>6.6920362680819245E-2</v>
      </c>
      <c r="Z56" s="13">
        <f t="shared" si="4"/>
        <v>5.9626123769915607E-2</v>
      </c>
      <c r="AA56" s="13">
        <f t="shared" si="4"/>
        <v>8.3168359442244766E-2</v>
      </c>
    </row>
    <row r="57" spans="1:27">
      <c r="A57" t="s">
        <v>72</v>
      </c>
      <c r="B57">
        <v>823.2</v>
      </c>
      <c r="C57" t="e">
        <v>#N/A</v>
      </c>
      <c r="D57" t="e">
        <v>#N/A</v>
      </c>
      <c r="E57" t="e">
        <v>#N/A</v>
      </c>
      <c r="F57" t="e">
        <v>#N/A</v>
      </c>
      <c r="G57">
        <v>123.55</v>
      </c>
      <c r="H57">
        <v>12380.4719</v>
      </c>
      <c r="I57" t="e">
        <v>#N/A</v>
      </c>
      <c r="J57" t="e">
        <v>#N/A</v>
      </c>
      <c r="K57">
        <v>3505.991</v>
      </c>
      <c r="L57">
        <v>2838.0740000000001</v>
      </c>
      <c r="M57">
        <v>402.69600000000003</v>
      </c>
      <c r="O57" s="12" t="str">
        <f t="shared" si="0"/>
        <v>1998-12</v>
      </c>
      <c r="P57" s="13">
        <f t="shared" si="3"/>
        <v>-7.9567541302235645E-3</v>
      </c>
      <c r="Q57" s="13"/>
      <c r="R57" s="13"/>
      <c r="S57" s="13"/>
      <c r="T57" s="13"/>
      <c r="U57" s="13">
        <f t="shared" si="3"/>
        <v>9.2270335896398326E-3</v>
      </c>
      <c r="V57" s="13">
        <f t="shared" si="4"/>
        <v>8.6237746721109509E-3</v>
      </c>
      <c r="W57" s="13"/>
      <c r="X57" s="13"/>
      <c r="Y57" s="13">
        <f t="shared" si="4"/>
        <v>5.7444243296688402E-2</v>
      </c>
      <c r="Z57" s="13">
        <f t="shared" si="4"/>
        <v>4.9004712350699808E-2</v>
      </c>
      <c r="AA57" s="13">
        <f t="shared" si="4"/>
        <v>-1.4492321751395587E-2</v>
      </c>
    </row>
    <row r="58" spans="1:27">
      <c r="A58" t="s">
        <v>73</v>
      </c>
      <c r="B58">
        <v>816.65</v>
      </c>
      <c r="C58" t="e">
        <v>#N/A</v>
      </c>
      <c r="D58" t="e">
        <v>#N/A</v>
      </c>
      <c r="E58" t="e">
        <v>#N/A</v>
      </c>
      <c r="F58" t="e">
        <v>#N/A</v>
      </c>
      <c r="G58">
        <v>124.69</v>
      </c>
      <c r="H58">
        <v>12487.238300000001</v>
      </c>
      <c r="I58" t="e">
        <v>#N/A</v>
      </c>
      <c r="J58" t="e">
        <v>#N/A</v>
      </c>
      <c r="K58">
        <v>3707.39</v>
      </c>
      <c r="L58">
        <v>2977.1529999999998</v>
      </c>
      <c r="M58">
        <v>396.86</v>
      </c>
      <c r="O58" s="12" t="str">
        <f t="shared" si="0"/>
        <v>1999-1</v>
      </c>
      <c r="P58" s="13">
        <f t="shared" si="3"/>
        <v>9.0797771383089421E-2</v>
      </c>
      <c r="Q58" s="13"/>
      <c r="R58" s="13"/>
      <c r="S58" s="13"/>
      <c r="T58" s="13"/>
      <c r="U58" s="13">
        <f t="shared" si="3"/>
        <v>8.5812815783141705E-3</v>
      </c>
      <c r="V58" s="13">
        <f t="shared" si="4"/>
        <v>-2.0566445024117197E-2</v>
      </c>
      <c r="W58" s="13"/>
      <c r="X58" s="13"/>
      <c r="Y58" s="13">
        <f t="shared" si="4"/>
        <v>4.4619530181610356E-2</v>
      </c>
      <c r="Z58" s="13">
        <f t="shared" si="4"/>
        <v>2.203548154898316E-2</v>
      </c>
      <c r="AA58" s="13">
        <f t="shared" si="4"/>
        <v>-1.6134153101849513E-2</v>
      </c>
    </row>
    <row r="59" spans="1:27">
      <c r="A59" t="s">
        <v>74</v>
      </c>
      <c r="B59">
        <v>890.8</v>
      </c>
      <c r="C59" t="e">
        <v>#N/A</v>
      </c>
      <c r="D59" t="e">
        <v>#N/A</v>
      </c>
      <c r="E59" t="e">
        <v>#N/A</v>
      </c>
      <c r="F59" t="e">
        <v>#N/A</v>
      </c>
      <c r="G59">
        <v>125.76</v>
      </c>
      <c r="H59">
        <v>12230.4202</v>
      </c>
      <c r="I59" t="e">
        <v>#N/A</v>
      </c>
      <c r="J59" t="e">
        <v>#N/A</v>
      </c>
      <c r="K59">
        <v>3872.8119999999999</v>
      </c>
      <c r="L59">
        <v>3042.7559999999999</v>
      </c>
      <c r="M59">
        <v>390.45699999999999</v>
      </c>
      <c r="O59" s="12" t="str">
        <f t="shared" si="0"/>
        <v>1999-2</v>
      </c>
      <c r="P59" s="13">
        <f t="shared" si="3"/>
        <v>5.5399640772339609E-2</v>
      </c>
      <c r="Q59" s="13"/>
      <c r="R59" s="13"/>
      <c r="S59" s="13"/>
      <c r="T59" s="13"/>
      <c r="U59" s="13">
        <f t="shared" si="3"/>
        <v>5.8047073791347437E-3</v>
      </c>
      <c r="V59" s="13">
        <f t="shared" si="4"/>
        <v>-3.0090707758347879E-3</v>
      </c>
      <c r="W59" s="13"/>
      <c r="X59" s="13"/>
      <c r="Y59" s="13">
        <f t="shared" si="4"/>
        <v>-2.8937629815234955E-2</v>
      </c>
      <c r="Z59" s="13">
        <f t="shared" si="4"/>
        <v>-2.646285144125915E-2</v>
      </c>
      <c r="AA59" s="13">
        <f t="shared" si="4"/>
        <v>9.7270634154336122E-3</v>
      </c>
    </row>
    <row r="60" spans="1:27">
      <c r="A60" t="s">
        <v>75</v>
      </c>
      <c r="B60">
        <v>940.15</v>
      </c>
      <c r="C60" t="e">
        <v>#N/A</v>
      </c>
      <c r="D60" t="e">
        <v>#N/A</v>
      </c>
      <c r="E60" t="e">
        <v>#N/A</v>
      </c>
      <c r="F60" t="e">
        <v>#N/A</v>
      </c>
      <c r="G60">
        <v>126.49</v>
      </c>
      <c r="H60">
        <v>12193.618</v>
      </c>
      <c r="I60" t="e">
        <v>#N/A</v>
      </c>
      <c r="J60" t="e">
        <v>#N/A</v>
      </c>
      <c r="K60">
        <v>3760.7420000000002</v>
      </c>
      <c r="L60">
        <v>2962.2359999999999</v>
      </c>
      <c r="M60">
        <v>394.255</v>
      </c>
      <c r="O60" s="12" t="str">
        <f t="shared" si="0"/>
        <v>1999-3</v>
      </c>
      <c r="P60" s="13">
        <f t="shared" si="3"/>
        <v>8.0465883103759905E-2</v>
      </c>
      <c r="Q60" s="13"/>
      <c r="R60" s="13"/>
      <c r="S60" s="13"/>
      <c r="T60" s="13"/>
      <c r="U60" s="13">
        <f t="shared" si="3"/>
        <v>5.6130919440271487E-3</v>
      </c>
      <c r="V60" s="13">
        <f t="shared" si="4"/>
        <v>-8.4511422286648319E-4</v>
      </c>
      <c r="W60" s="13"/>
      <c r="X60" s="13"/>
      <c r="Y60" s="13">
        <f t="shared" si="4"/>
        <v>4.161200103596574E-2</v>
      </c>
      <c r="Z60" s="13">
        <f t="shared" si="4"/>
        <v>4.1783301533031114E-2</v>
      </c>
      <c r="AA60" s="13">
        <f t="shared" si="4"/>
        <v>0.13179033874015555</v>
      </c>
    </row>
    <row r="61" spans="1:27">
      <c r="A61" t="s">
        <v>76</v>
      </c>
      <c r="B61">
        <v>1015.8</v>
      </c>
      <c r="C61" t="e">
        <v>#N/A</v>
      </c>
      <c r="D61" t="e">
        <v>#N/A</v>
      </c>
      <c r="E61" t="e">
        <v>#N/A</v>
      </c>
      <c r="F61" t="e">
        <v>#N/A</v>
      </c>
      <c r="G61">
        <v>127.2</v>
      </c>
      <c r="H61">
        <v>12183.313</v>
      </c>
      <c r="I61" t="e">
        <v>#N/A</v>
      </c>
      <c r="J61" t="e">
        <v>#N/A</v>
      </c>
      <c r="K61">
        <v>3917.2339999999999</v>
      </c>
      <c r="L61">
        <v>3086.0079999999998</v>
      </c>
      <c r="M61">
        <v>446.214</v>
      </c>
      <c r="O61" s="12" t="str">
        <f t="shared" si="0"/>
        <v>1999-4</v>
      </c>
      <c r="P61" s="13">
        <f t="shared" si="3"/>
        <v>4.6908840322898326E-2</v>
      </c>
      <c r="Q61" s="13"/>
      <c r="R61" s="13"/>
      <c r="S61" s="13"/>
      <c r="T61" s="13"/>
      <c r="U61" s="13">
        <f t="shared" si="3"/>
        <v>1.6194968553459033E-2</v>
      </c>
      <c r="V61" s="13">
        <f t="shared" si="4"/>
        <v>-2.2948692198911713E-2</v>
      </c>
      <c r="W61" s="13"/>
      <c r="X61" s="13"/>
      <c r="Y61" s="13">
        <f t="shared" si="4"/>
        <v>3.8519016224203062E-2</v>
      </c>
      <c r="Z61" s="13">
        <f t="shared" si="4"/>
        <v>3.9560817729571651E-2</v>
      </c>
      <c r="AA61" s="13">
        <f t="shared" si="4"/>
        <v>0.12372090521588297</v>
      </c>
    </row>
    <row r="62" spans="1:27">
      <c r="A62" t="s">
        <v>77</v>
      </c>
      <c r="B62">
        <v>1063.45</v>
      </c>
      <c r="C62" t="e">
        <v>#N/A</v>
      </c>
      <c r="D62" t="e">
        <v>#N/A</v>
      </c>
      <c r="E62" t="e">
        <v>#N/A</v>
      </c>
      <c r="F62" t="e">
        <v>#N/A</v>
      </c>
      <c r="G62">
        <v>129.26</v>
      </c>
      <c r="H62">
        <v>11903.7219</v>
      </c>
      <c r="I62" t="e">
        <v>#N/A</v>
      </c>
      <c r="J62" t="e">
        <v>#N/A</v>
      </c>
      <c r="K62">
        <v>4068.1219999999998</v>
      </c>
      <c r="L62">
        <v>3208.0929999999998</v>
      </c>
      <c r="M62">
        <v>501.42</v>
      </c>
      <c r="O62" s="12" t="str">
        <f t="shared" si="0"/>
        <v>1999-5</v>
      </c>
      <c r="P62" s="13">
        <f t="shared" si="3"/>
        <v>-8.716911937561711E-2</v>
      </c>
      <c r="Q62" s="13"/>
      <c r="R62" s="13"/>
      <c r="S62" s="13"/>
      <c r="T62" s="13"/>
      <c r="U62" s="13">
        <f t="shared" si="3"/>
        <v>1.361596781680352E-2</v>
      </c>
      <c r="V62" s="13">
        <f t="shared" si="4"/>
        <v>2.9570877323671363E-2</v>
      </c>
      <c r="W62" s="13"/>
      <c r="X62" s="13"/>
      <c r="Y62" s="13">
        <f t="shared" si="4"/>
        <v>-2.3393103746642718E-2</v>
      </c>
      <c r="Z62" s="13">
        <f t="shared" si="4"/>
        <v>-3.6406675242893427E-2</v>
      </c>
      <c r="AA62" s="13">
        <f t="shared" si="4"/>
        <v>-5.8174783614535208E-3</v>
      </c>
    </row>
    <row r="63" spans="1:27">
      <c r="A63" t="s">
        <v>78</v>
      </c>
      <c r="B63">
        <v>970.75</v>
      </c>
      <c r="C63" t="e">
        <v>#N/A</v>
      </c>
      <c r="D63" t="e">
        <v>#N/A</v>
      </c>
      <c r="E63" t="e">
        <v>#N/A</v>
      </c>
      <c r="F63" t="e">
        <v>#N/A</v>
      </c>
      <c r="G63">
        <v>131.02000000000001</v>
      </c>
      <c r="H63">
        <v>12255.725400000001</v>
      </c>
      <c r="I63" t="e">
        <v>#N/A</v>
      </c>
      <c r="J63" t="e">
        <v>#N/A</v>
      </c>
      <c r="K63">
        <v>3972.9560000000001</v>
      </c>
      <c r="L63">
        <v>3091.297</v>
      </c>
      <c r="M63">
        <v>498.50299999999999</v>
      </c>
      <c r="O63" s="12" t="str">
        <f t="shared" si="0"/>
        <v>1999-6</v>
      </c>
      <c r="P63" s="13">
        <f t="shared" si="3"/>
        <v>0.15766160185423628</v>
      </c>
      <c r="Q63" s="13"/>
      <c r="R63" s="13"/>
      <c r="S63" s="13"/>
      <c r="T63" s="13"/>
      <c r="U63" s="13">
        <f t="shared" si="3"/>
        <v>1.1906579148221574E-2</v>
      </c>
      <c r="V63" s="13">
        <f t="shared" si="4"/>
        <v>-6.4393650660612978E-2</v>
      </c>
      <c r="W63" s="13"/>
      <c r="X63" s="13"/>
      <c r="Y63" s="13">
        <f t="shared" si="4"/>
        <v>5.3371595356203283E-2</v>
      </c>
      <c r="Z63" s="13">
        <f t="shared" si="4"/>
        <v>4.6781981802460404E-2</v>
      </c>
      <c r="AA63" s="13">
        <f t="shared" si="4"/>
        <v>0.11349179443253088</v>
      </c>
    </row>
    <row r="64" spans="1:27">
      <c r="A64" t="s">
        <v>79</v>
      </c>
      <c r="B64">
        <v>1123.8</v>
      </c>
      <c r="C64" t="e">
        <v>#N/A</v>
      </c>
      <c r="D64" t="e">
        <v>#N/A</v>
      </c>
      <c r="E64" t="e">
        <v>#N/A</v>
      </c>
      <c r="F64" t="e">
        <v>#N/A</v>
      </c>
      <c r="G64">
        <v>132.58000000000001</v>
      </c>
      <c r="H64">
        <v>11466.5345</v>
      </c>
      <c r="I64" t="e">
        <v>#N/A</v>
      </c>
      <c r="J64" t="e">
        <v>#N/A</v>
      </c>
      <c r="K64">
        <v>4184.9989999999998</v>
      </c>
      <c r="L64">
        <v>3235.9140000000002</v>
      </c>
      <c r="M64">
        <v>555.07899999999995</v>
      </c>
      <c r="O64" s="12" t="str">
        <f t="shared" si="0"/>
        <v>1999-7</v>
      </c>
      <c r="P64" s="13">
        <f t="shared" si="3"/>
        <v>5.2856380138814885E-2</v>
      </c>
      <c r="Q64" s="13"/>
      <c r="R64" s="13"/>
      <c r="S64" s="13"/>
      <c r="T64" s="13"/>
      <c r="U64" s="13">
        <f t="shared" si="3"/>
        <v>7.0146326746114429E-3</v>
      </c>
      <c r="V64" s="13">
        <f t="shared" si="4"/>
        <v>-6.6511725927305143E-3</v>
      </c>
      <c r="W64" s="13"/>
      <c r="X64" s="13"/>
      <c r="Y64" s="13">
        <f t="shared" si="4"/>
        <v>-3.0904427934152379E-2</v>
      </c>
      <c r="Z64" s="13">
        <f t="shared" si="4"/>
        <v>-2.8616335291976602E-3</v>
      </c>
      <c r="AA64" s="13">
        <f t="shared" si="4"/>
        <v>-2.7165502568102795E-2</v>
      </c>
    </row>
    <row r="65" spans="1:27">
      <c r="A65" t="s">
        <v>80</v>
      </c>
      <c r="B65">
        <v>1183.2</v>
      </c>
      <c r="C65">
        <v>804.05</v>
      </c>
      <c r="D65" t="e">
        <v>#N/A</v>
      </c>
      <c r="E65" t="e">
        <v>#N/A</v>
      </c>
      <c r="F65" t="e">
        <v>#N/A</v>
      </c>
      <c r="G65">
        <v>133.51</v>
      </c>
      <c r="H65">
        <v>11390.268600000001</v>
      </c>
      <c r="I65" t="e">
        <v>#N/A</v>
      </c>
      <c r="J65" t="e">
        <v>#N/A</v>
      </c>
      <c r="K65">
        <v>4055.6640000000002</v>
      </c>
      <c r="L65">
        <v>3226.654</v>
      </c>
      <c r="M65">
        <v>540</v>
      </c>
      <c r="O65" s="12" t="str">
        <f t="shared" si="0"/>
        <v>1999-8</v>
      </c>
      <c r="P65" s="13">
        <f t="shared" si="3"/>
        <v>8.9925625422582645E-2</v>
      </c>
      <c r="Q65" s="13">
        <f t="shared" si="3"/>
        <v>0.10546607798022523</v>
      </c>
      <c r="R65" s="13"/>
      <c r="S65" s="13"/>
      <c r="T65" s="13"/>
      <c r="U65" s="13">
        <f t="shared" si="3"/>
        <v>1.5878960377499807E-2</v>
      </c>
      <c r="V65" s="13">
        <f t="shared" si="4"/>
        <v>-2.8672897143092846E-2</v>
      </c>
      <c r="W65" s="13"/>
      <c r="X65" s="13"/>
      <c r="Y65" s="13">
        <f t="shared" si="4"/>
        <v>-6.6595753494372856E-3</v>
      </c>
      <c r="Z65" s="13">
        <f t="shared" si="4"/>
        <v>-1.6354403044144261E-3</v>
      </c>
      <c r="AA65" s="13">
        <f t="shared" si="4"/>
        <v>9.098148148148244E-3</v>
      </c>
    </row>
    <row r="66" spans="1:27">
      <c r="A66" t="s">
        <v>81</v>
      </c>
      <c r="B66">
        <v>1289.5999999999999</v>
      </c>
      <c r="C66">
        <v>888.85</v>
      </c>
      <c r="D66" t="e">
        <v>#N/A</v>
      </c>
      <c r="E66" t="e">
        <v>#N/A</v>
      </c>
      <c r="F66" t="e">
        <v>#N/A</v>
      </c>
      <c r="G66">
        <v>135.63</v>
      </c>
      <c r="H66">
        <v>11063.676600000001</v>
      </c>
      <c r="I66" t="e">
        <v>#N/A</v>
      </c>
      <c r="J66" t="e">
        <v>#N/A</v>
      </c>
      <c r="K66">
        <v>4028.6550000000002</v>
      </c>
      <c r="L66">
        <v>3221.377</v>
      </c>
      <c r="M66">
        <v>544.91300000000001</v>
      </c>
      <c r="O66" s="12" t="str">
        <f t="shared" ref="O66:O129" si="5">A67</f>
        <v>1999-9</v>
      </c>
      <c r="P66" s="13">
        <f t="shared" si="3"/>
        <v>9.39050868486353E-2</v>
      </c>
      <c r="Q66" s="13">
        <f t="shared" si="3"/>
        <v>0.11829892557799404</v>
      </c>
      <c r="R66" s="13"/>
      <c r="S66" s="13"/>
      <c r="T66" s="13"/>
      <c r="U66" s="13">
        <f t="shared" si="3"/>
        <v>9.9535500995353576E-3</v>
      </c>
      <c r="V66" s="13">
        <f t="shared" si="4"/>
        <v>9.0719390695115365E-4</v>
      </c>
      <c r="W66" s="13"/>
      <c r="X66" s="13"/>
      <c r="Y66" s="13">
        <f t="shared" si="4"/>
        <v>-2.7509677547469358E-2</v>
      </c>
      <c r="Z66" s="13">
        <f t="shared" si="4"/>
        <v>-9.5617495251254514E-3</v>
      </c>
      <c r="AA66" s="13">
        <f t="shared" si="4"/>
        <v>-3.3842099564517669E-2</v>
      </c>
    </row>
    <row r="67" spans="1:27">
      <c r="A67" t="s">
        <v>82</v>
      </c>
      <c r="B67">
        <v>1410.7</v>
      </c>
      <c r="C67">
        <v>994</v>
      </c>
      <c r="D67" t="e">
        <v>#N/A</v>
      </c>
      <c r="E67" t="e">
        <v>#N/A</v>
      </c>
      <c r="F67" t="e">
        <v>#N/A</v>
      </c>
      <c r="G67">
        <v>136.97999999999999</v>
      </c>
      <c r="H67">
        <v>11073.7135</v>
      </c>
      <c r="I67" t="e">
        <v>#N/A</v>
      </c>
      <c r="J67" t="e">
        <v>#N/A</v>
      </c>
      <c r="K67">
        <v>3917.828</v>
      </c>
      <c r="L67">
        <v>3190.5749999999998</v>
      </c>
      <c r="M67">
        <v>526.47199999999998</v>
      </c>
      <c r="O67" s="12" t="str">
        <f t="shared" si="5"/>
        <v>1999-10</v>
      </c>
      <c r="P67" s="13">
        <f t="shared" si="3"/>
        <v>-5.3165095342737612E-3</v>
      </c>
      <c r="Q67" s="13">
        <f t="shared" si="3"/>
        <v>2.1780684104627746E-2</v>
      </c>
      <c r="R67" s="13"/>
      <c r="S67" s="13"/>
      <c r="T67" s="13"/>
      <c r="U67" s="13">
        <f t="shared" si="3"/>
        <v>1.1169513797634645E-2</v>
      </c>
      <c r="V67" s="13">
        <f t="shared" si="4"/>
        <v>0.2103572753620544</v>
      </c>
      <c r="W67" s="13"/>
      <c r="X67" s="13"/>
      <c r="Y67" s="13">
        <f t="shared" si="4"/>
        <v>6.5515127259287542E-2</v>
      </c>
      <c r="Z67" s="13">
        <f t="shared" si="4"/>
        <v>5.211756501571041E-2</v>
      </c>
      <c r="AA67" s="13">
        <f t="shared" si="4"/>
        <v>2.1292680332477332E-2</v>
      </c>
    </row>
    <row r="68" spans="1:27">
      <c r="A68" t="s">
        <v>83</v>
      </c>
      <c r="B68">
        <v>1403.2</v>
      </c>
      <c r="C68">
        <v>1015.65</v>
      </c>
      <c r="D68" t="e">
        <v>#N/A</v>
      </c>
      <c r="E68" t="e">
        <v>#N/A</v>
      </c>
      <c r="F68" t="e">
        <v>#N/A</v>
      </c>
      <c r="G68">
        <v>138.51</v>
      </c>
      <c r="H68">
        <v>13403.1497</v>
      </c>
      <c r="I68" t="e">
        <v>#N/A</v>
      </c>
      <c r="J68" t="e">
        <v>#N/A</v>
      </c>
      <c r="K68">
        <v>4174.5050000000001</v>
      </c>
      <c r="L68">
        <v>3356.86</v>
      </c>
      <c r="M68">
        <v>537.68200000000002</v>
      </c>
      <c r="O68" s="12" t="str">
        <f t="shared" si="5"/>
        <v>1999-11</v>
      </c>
      <c r="P68" s="13">
        <f t="shared" si="3"/>
        <v>-9.4925883694412794E-2</v>
      </c>
      <c r="Q68" s="13">
        <f t="shared" si="3"/>
        <v>-9.4520750258455188E-2</v>
      </c>
      <c r="R68" s="13"/>
      <c r="S68" s="13"/>
      <c r="T68" s="13"/>
      <c r="U68" s="13">
        <f t="shared" si="3"/>
        <v>9.0246191610714455E-3</v>
      </c>
      <c r="V68" s="13">
        <f t="shared" si="4"/>
        <v>-5.7002884926369068E-2</v>
      </c>
      <c r="W68" s="13"/>
      <c r="X68" s="13"/>
      <c r="Y68" s="13">
        <f t="shared" si="4"/>
        <v>2.2195925025841445E-2</v>
      </c>
      <c r="Z68" s="13">
        <f t="shared" si="4"/>
        <v>2.8262721710169636E-2</v>
      </c>
      <c r="AA68" s="13">
        <f t="shared" si="4"/>
        <v>8.966452289643323E-2</v>
      </c>
    </row>
    <row r="69" spans="1:27">
      <c r="A69" t="s">
        <v>84</v>
      </c>
      <c r="B69">
        <v>1270</v>
      </c>
      <c r="C69">
        <v>919.65</v>
      </c>
      <c r="D69" t="e">
        <v>#N/A</v>
      </c>
      <c r="E69" t="e">
        <v>#N/A</v>
      </c>
      <c r="F69" t="e">
        <v>#N/A</v>
      </c>
      <c r="G69">
        <v>139.76</v>
      </c>
      <c r="H69">
        <v>12639.131500000001</v>
      </c>
      <c r="I69" t="e">
        <v>#N/A</v>
      </c>
      <c r="J69" t="e">
        <v>#N/A</v>
      </c>
      <c r="K69">
        <v>4267.1620000000003</v>
      </c>
      <c r="L69">
        <v>3451.7339999999999</v>
      </c>
      <c r="M69">
        <v>585.89300000000003</v>
      </c>
      <c r="O69" s="12" t="str">
        <f t="shared" si="5"/>
        <v>1999-12</v>
      </c>
      <c r="P69" s="13">
        <f t="shared" si="3"/>
        <v>9.3503937007874072E-2</v>
      </c>
      <c r="Q69" s="13">
        <f t="shared" si="3"/>
        <v>0.14010764964932321</v>
      </c>
      <c r="R69" s="13"/>
      <c r="S69" s="13"/>
      <c r="T69" s="13"/>
      <c r="U69" s="13">
        <f t="shared" si="3"/>
        <v>6.6542644533487127E-3</v>
      </c>
      <c r="V69" s="13">
        <f t="shared" si="4"/>
        <v>-7.0775353512225747E-3</v>
      </c>
      <c r="W69" s="13"/>
      <c r="X69" s="13"/>
      <c r="Y69" s="13">
        <f t="shared" si="4"/>
        <v>7.270405951309078E-2</v>
      </c>
      <c r="Z69" s="13">
        <f t="shared" si="4"/>
        <v>8.1067950195466976E-2</v>
      </c>
      <c r="AA69" s="13">
        <f t="shared" si="4"/>
        <v>0.12718021891369236</v>
      </c>
    </row>
    <row r="70" spans="1:27">
      <c r="A70" t="s">
        <v>85</v>
      </c>
      <c r="B70">
        <v>1388.75</v>
      </c>
      <c r="C70">
        <v>1048.5</v>
      </c>
      <c r="D70" t="e">
        <v>#N/A</v>
      </c>
      <c r="E70" t="e">
        <v>#N/A</v>
      </c>
      <c r="F70" t="e">
        <v>#N/A</v>
      </c>
      <c r="G70">
        <v>140.69</v>
      </c>
      <c r="H70">
        <v>12549.677600000001</v>
      </c>
      <c r="I70" t="e">
        <v>#N/A</v>
      </c>
      <c r="J70" t="e">
        <v>#N/A</v>
      </c>
      <c r="K70">
        <v>4577.402</v>
      </c>
      <c r="L70">
        <v>3731.5590000000002</v>
      </c>
      <c r="M70">
        <v>660.40700000000004</v>
      </c>
      <c r="O70" s="12" t="str">
        <f t="shared" si="5"/>
        <v>2000-1</v>
      </c>
      <c r="P70" s="13">
        <f t="shared" si="3"/>
        <v>0.14649864986498651</v>
      </c>
      <c r="Q70" s="13">
        <f t="shared" si="3"/>
        <v>0.23180734382451118</v>
      </c>
      <c r="R70" s="13"/>
      <c r="S70" s="13"/>
      <c r="T70" s="13"/>
      <c r="U70" s="13">
        <f t="shared" si="3"/>
        <v>1.2438695003198497E-2</v>
      </c>
      <c r="V70" s="13">
        <f t="shared" si="4"/>
        <v>5.955905990764121E-3</v>
      </c>
      <c r="W70" s="13"/>
      <c r="X70" s="13"/>
      <c r="Y70" s="13">
        <f t="shared" si="4"/>
        <v>-5.1179905107744506E-2</v>
      </c>
      <c r="Z70" s="13">
        <f t="shared" si="4"/>
        <v>-5.7152787883026912E-2</v>
      </c>
      <c r="AA70" s="13">
        <f t="shared" si="4"/>
        <v>5.959961054319507E-3</v>
      </c>
    </row>
    <row r="71" spans="1:27">
      <c r="A71" t="s">
        <v>86</v>
      </c>
      <c r="B71">
        <v>1592.2</v>
      </c>
      <c r="C71">
        <v>1291.55</v>
      </c>
      <c r="D71" t="e">
        <v>#N/A</v>
      </c>
      <c r="E71" t="e">
        <v>#N/A</v>
      </c>
      <c r="F71" t="e">
        <v>#N/A</v>
      </c>
      <c r="G71">
        <v>142.44</v>
      </c>
      <c r="H71">
        <v>12624.4223</v>
      </c>
      <c r="I71" t="e">
        <v>#N/A</v>
      </c>
      <c r="J71" t="e">
        <v>#N/A</v>
      </c>
      <c r="K71">
        <v>4343.1310000000003</v>
      </c>
      <c r="L71">
        <v>3518.29</v>
      </c>
      <c r="M71">
        <v>664.34299999999996</v>
      </c>
      <c r="O71" s="12" t="str">
        <f t="shared" si="5"/>
        <v>2000-2</v>
      </c>
      <c r="P71" s="13">
        <f t="shared" si="3"/>
        <v>-2.6818238914709247E-2</v>
      </c>
      <c r="Q71" s="13">
        <f t="shared" si="3"/>
        <v>3.3796600983314606E-2</v>
      </c>
      <c r="R71" s="13"/>
      <c r="S71" s="13"/>
      <c r="T71" s="13"/>
      <c r="U71" s="13">
        <f t="shared" si="3"/>
        <v>1.509407469811852E-2</v>
      </c>
      <c r="V71" s="13">
        <f t="shared" si="4"/>
        <v>-2.2595711171670807E-2</v>
      </c>
      <c r="W71" s="13"/>
      <c r="X71" s="13"/>
      <c r="Y71" s="13">
        <f t="shared" si="4"/>
        <v>-2.0138697174918341E-2</v>
      </c>
      <c r="Z71" s="13">
        <f t="shared" si="4"/>
        <v>2.8215411464092011E-3</v>
      </c>
      <c r="AA71" s="13">
        <f t="shared" si="4"/>
        <v>1.3207033113918465E-2</v>
      </c>
    </row>
    <row r="72" spans="1:27">
      <c r="A72" t="s">
        <v>87</v>
      </c>
      <c r="B72">
        <v>1549.5</v>
      </c>
      <c r="C72">
        <v>1335.2</v>
      </c>
      <c r="D72" t="e">
        <v>#N/A</v>
      </c>
      <c r="E72" t="e">
        <v>#N/A</v>
      </c>
      <c r="F72" t="e">
        <v>#N/A</v>
      </c>
      <c r="G72">
        <v>144.59</v>
      </c>
      <c r="H72">
        <v>12339.164500000001</v>
      </c>
      <c r="I72" t="e">
        <v>#N/A</v>
      </c>
      <c r="J72" t="e">
        <v>#N/A</v>
      </c>
      <c r="K72">
        <v>4255.6660000000002</v>
      </c>
      <c r="L72">
        <v>3528.2170000000001</v>
      </c>
      <c r="M72">
        <v>673.11699999999996</v>
      </c>
      <c r="O72" s="12" t="str">
        <f t="shared" si="5"/>
        <v>2000-3</v>
      </c>
      <c r="P72" s="13">
        <f t="shared" si="3"/>
        <v>0.10532429816069699</v>
      </c>
      <c r="Q72" s="13">
        <f t="shared" si="3"/>
        <v>0.1709481725584181</v>
      </c>
      <c r="R72" s="13"/>
      <c r="S72" s="13"/>
      <c r="T72" s="13"/>
      <c r="U72" s="13">
        <f t="shared" si="3"/>
        <v>2.0333356387025381E-2</v>
      </c>
      <c r="V72" s="13">
        <f t="shared" si="4"/>
        <v>3.4476345622914684E-2</v>
      </c>
      <c r="W72" s="13"/>
      <c r="X72" s="13"/>
      <c r="Y72" s="13">
        <f t="shared" si="4"/>
        <v>9.9370345323152698E-2</v>
      </c>
      <c r="Z72" s="13">
        <f t="shared" si="4"/>
        <v>6.9243189973859254E-2</v>
      </c>
      <c r="AA72" s="13">
        <f t="shared" si="4"/>
        <v>4.8802808427064193E-3</v>
      </c>
    </row>
    <row r="73" spans="1:27">
      <c r="A73" t="s">
        <v>88</v>
      </c>
      <c r="B73">
        <v>1712.7</v>
      </c>
      <c r="C73">
        <v>1563.45</v>
      </c>
      <c r="D73" t="e">
        <v>#N/A</v>
      </c>
      <c r="E73" t="e">
        <v>#N/A</v>
      </c>
      <c r="F73" t="e">
        <v>#N/A</v>
      </c>
      <c r="G73">
        <v>147.53</v>
      </c>
      <c r="H73">
        <v>12764.5738</v>
      </c>
      <c r="I73" t="e">
        <v>#N/A</v>
      </c>
      <c r="J73" t="e">
        <v>#N/A</v>
      </c>
      <c r="K73">
        <v>4678.5529999999999</v>
      </c>
      <c r="L73">
        <v>3772.5219999999999</v>
      </c>
      <c r="M73">
        <v>676.40200000000004</v>
      </c>
      <c r="O73" s="12" t="str">
        <f t="shared" si="5"/>
        <v>2000-4</v>
      </c>
      <c r="P73" s="13">
        <f t="shared" si="3"/>
        <v>-0.10390027442050564</v>
      </c>
      <c r="Q73" s="13">
        <f t="shared" si="3"/>
        <v>-0.17618727813489399</v>
      </c>
      <c r="R73" s="13"/>
      <c r="S73" s="13"/>
      <c r="T73" s="13"/>
      <c r="U73" s="13">
        <f t="shared" si="3"/>
        <v>1.0641903341693126E-2</v>
      </c>
      <c r="V73" s="13">
        <f t="shared" si="4"/>
        <v>-5.1881395366290994E-2</v>
      </c>
      <c r="W73" s="13"/>
      <c r="X73" s="13"/>
      <c r="Y73" s="13">
        <f t="shared" si="4"/>
        <v>-3.2508341788582862E-2</v>
      </c>
      <c r="Z73" s="13">
        <f t="shared" si="4"/>
        <v>-4.2168342557048044E-2</v>
      </c>
      <c r="AA73" s="13">
        <f t="shared" si="4"/>
        <v>-9.4792741594495689E-2</v>
      </c>
    </row>
    <row r="74" spans="1:27">
      <c r="A74" t="s">
        <v>89</v>
      </c>
      <c r="B74">
        <v>1534.75</v>
      </c>
      <c r="C74">
        <v>1287.99</v>
      </c>
      <c r="D74" t="e">
        <v>#N/A</v>
      </c>
      <c r="E74" t="e">
        <v>#N/A</v>
      </c>
      <c r="F74" t="e">
        <v>#N/A</v>
      </c>
      <c r="G74">
        <v>149.1</v>
      </c>
      <c r="H74">
        <v>12102.329900000001</v>
      </c>
      <c r="I74" t="e">
        <v>#N/A</v>
      </c>
      <c r="J74" t="e">
        <v>#N/A</v>
      </c>
      <c r="K74">
        <v>4526.4610000000002</v>
      </c>
      <c r="L74">
        <v>3613.4409999999998</v>
      </c>
      <c r="M74">
        <v>612.28399999999999</v>
      </c>
      <c r="O74" s="12" t="str">
        <f t="shared" si="5"/>
        <v>2000-5</v>
      </c>
      <c r="P74" s="13">
        <f t="shared" si="3"/>
        <v>-0.13116142694249877</v>
      </c>
      <c r="Q74" s="13">
        <f t="shared" si="3"/>
        <v>-0.22755611456610692</v>
      </c>
      <c r="R74" s="13"/>
      <c r="S74" s="13"/>
      <c r="T74" s="13"/>
      <c r="U74" s="13">
        <f t="shared" si="3"/>
        <v>1.1468812877263534E-2</v>
      </c>
      <c r="V74" s="13">
        <f t="shared" si="4"/>
        <v>-6.5797660994185714E-3</v>
      </c>
      <c r="W74" s="13"/>
      <c r="X74" s="13"/>
      <c r="Y74" s="13">
        <f t="shared" si="4"/>
        <v>-2.6045734183946401E-2</v>
      </c>
      <c r="Z74" s="13">
        <f t="shared" si="4"/>
        <v>-2.5193990990858839E-2</v>
      </c>
      <c r="AA74" s="13">
        <f t="shared" si="4"/>
        <v>-4.1341926295640596E-2</v>
      </c>
    </row>
    <row r="75" spans="1:27">
      <c r="A75" t="s">
        <v>90</v>
      </c>
      <c r="B75">
        <v>1333.45</v>
      </c>
      <c r="C75">
        <v>994.9</v>
      </c>
      <c r="D75" t="e">
        <v>#N/A</v>
      </c>
      <c r="E75" t="e">
        <v>#N/A</v>
      </c>
      <c r="F75" t="e">
        <v>#N/A</v>
      </c>
      <c r="G75">
        <v>150.81</v>
      </c>
      <c r="H75">
        <v>12022.699400000001</v>
      </c>
      <c r="I75" t="e">
        <v>#N/A</v>
      </c>
      <c r="J75" t="e">
        <v>#N/A</v>
      </c>
      <c r="K75">
        <v>4408.5659999999998</v>
      </c>
      <c r="L75">
        <v>3522.404</v>
      </c>
      <c r="M75">
        <v>586.971</v>
      </c>
      <c r="O75" s="12" t="str">
        <f t="shared" si="5"/>
        <v>2000-6</v>
      </c>
      <c r="P75" s="13">
        <f t="shared" si="3"/>
        <v>1.1661479620533211E-2</v>
      </c>
      <c r="Q75" s="13">
        <f t="shared" si="3"/>
        <v>-4.6034777364559187E-2</v>
      </c>
      <c r="R75" s="13"/>
      <c r="S75" s="13"/>
      <c r="T75" s="13"/>
      <c r="U75" s="13">
        <f t="shared" si="3"/>
        <v>-6.2993170214176164E-3</v>
      </c>
      <c r="V75" s="13">
        <f t="shared" si="4"/>
        <v>1.0142605744596578E-2</v>
      </c>
      <c r="W75" s="13"/>
      <c r="X75" s="13"/>
      <c r="Y75" s="13">
        <f t="shared" si="4"/>
        <v>2.8728842893585016E-2</v>
      </c>
      <c r="Z75" s="13">
        <f t="shared" si="4"/>
        <v>3.3810431739232705E-2</v>
      </c>
      <c r="AA75" s="13">
        <f t="shared" si="4"/>
        <v>3.5224908896691831E-2</v>
      </c>
    </row>
    <row r="76" spans="1:27">
      <c r="A76" t="s">
        <v>91</v>
      </c>
      <c r="B76">
        <v>1349</v>
      </c>
      <c r="C76">
        <v>949.1</v>
      </c>
      <c r="D76" t="e">
        <v>#N/A</v>
      </c>
      <c r="E76" t="e">
        <v>#N/A</v>
      </c>
      <c r="F76" t="e">
        <v>#N/A</v>
      </c>
      <c r="G76">
        <v>149.86000000000001</v>
      </c>
      <c r="H76">
        <v>12144.6409</v>
      </c>
      <c r="I76" t="e">
        <v>#N/A</v>
      </c>
      <c r="J76" t="e">
        <v>#N/A</v>
      </c>
      <c r="K76">
        <v>4535.2190000000001</v>
      </c>
      <c r="L76">
        <v>3641.498</v>
      </c>
      <c r="M76">
        <v>607.64700000000005</v>
      </c>
      <c r="O76" s="12" t="str">
        <f t="shared" si="5"/>
        <v>2000-7</v>
      </c>
      <c r="P76" s="13">
        <f t="shared" si="3"/>
        <v>0.10841363973313567</v>
      </c>
      <c r="Q76" s="13">
        <f t="shared" si="3"/>
        <v>0.15488357391212726</v>
      </c>
      <c r="R76" s="13"/>
      <c r="S76" s="13"/>
      <c r="T76" s="13"/>
      <c r="U76" s="13">
        <f t="shared" si="3"/>
        <v>4.6710262912053047E-4</v>
      </c>
      <c r="V76" s="13">
        <f t="shared" si="4"/>
        <v>5.8082828945563936E-2</v>
      </c>
      <c r="W76" s="13"/>
      <c r="X76" s="13"/>
      <c r="Y76" s="13">
        <f t="shared" si="4"/>
        <v>-1.5449750056171552E-2</v>
      </c>
      <c r="Z76" s="13">
        <f t="shared" si="4"/>
        <v>-2.8028300441192089E-2</v>
      </c>
      <c r="AA76" s="13">
        <f t="shared" si="4"/>
        <v>-5.14295306320941E-2</v>
      </c>
    </row>
    <row r="77" spans="1:27">
      <c r="A77" t="s">
        <v>92</v>
      </c>
      <c r="B77">
        <v>1495.25</v>
      </c>
      <c r="C77">
        <v>1096.0999999999999</v>
      </c>
      <c r="D77" t="e">
        <v>#N/A</v>
      </c>
      <c r="E77" t="e">
        <v>#N/A</v>
      </c>
      <c r="F77" t="e">
        <v>#N/A</v>
      </c>
      <c r="G77">
        <v>149.93</v>
      </c>
      <c r="H77">
        <v>12850.036</v>
      </c>
      <c r="I77" t="e">
        <v>#N/A</v>
      </c>
      <c r="J77" t="e">
        <v>#N/A</v>
      </c>
      <c r="K77">
        <v>4465.1509999999998</v>
      </c>
      <c r="L77">
        <v>3539.433</v>
      </c>
      <c r="M77">
        <v>576.39599999999996</v>
      </c>
      <c r="O77" s="12" t="str">
        <f t="shared" si="5"/>
        <v>2000-8</v>
      </c>
      <c r="P77" s="13">
        <f t="shared" si="3"/>
        <v>-0.11262330713927438</v>
      </c>
      <c r="Q77" s="13">
        <f t="shared" si="3"/>
        <v>-0.13151172338290296</v>
      </c>
      <c r="R77" s="13"/>
      <c r="S77" s="13"/>
      <c r="T77" s="13"/>
      <c r="U77" s="13">
        <f t="shared" si="3"/>
        <v>-1.0004668845461251E-2</v>
      </c>
      <c r="V77" s="13">
        <f t="shared" si="4"/>
        <v>-2.4838747533469929E-2</v>
      </c>
      <c r="W77" s="13"/>
      <c r="X77" s="13"/>
      <c r="Y77" s="13">
        <f t="shared" si="4"/>
        <v>5.3904112089378398E-2</v>
      </c>
      <c r="Z77" s="13">
        <f t="shared" si="4"/>
        <v>3.2654665309387099E-2</v>
      </c>
      <c r="AA77" s="13">
        <f t="shared" si="4"/>
        <v>4.9167586173395339E-3</v>
      </c>
    </row>
    <row r="78" spans="1:27">
      <c r="A78" t="s">
        <v>93</v>
      </c>
      <c r="B78">
        <v>1326.85</v>
      </c>
      <c r="C78">
        <v>951.95</v>
      </c>
      <c r="D78" t="e">
        <v>#N/A</v>
      </c>
      <c r="E78" t="e">
        <v>#N/A</v>
      </c>
      <c r="F78" t="e">
        <v>#N/A</v>
      </c>
      <c r="G78">
        <v>148.43</v>
      </c>
      <c r="H78">
        <v>12530.8572</v>
      </c>
      <c r="I78" t="e">
        <v>#N/A</v>
      </c>
      <c r="J78" t="e">
        <v>#N/A</v>
      </c>
      <c r="K78">
        <v>4705.8410000000003</v>
      </c>
      <c r="L78">
        <v>3655.0120000000002</v>
      </c>
      <c r="M78">
        <v>579.23</v>
      </c>
      <c r="O78" s="12" t="str">
        <f t="shared" si="5"/>
        <v>2000-9</v>
      </c>
      <c r="P78" s="13">
        <f t="shared" si="3"/>
        <v>7.604476768285795E-2</v>
      </c>
      <c r="Q78" s="13">
        <f t="shared" si="3"/>
        <v>0.10573034298019834</v>
      </c>
      <c r="R78" s="13"/>
      <c r="S78" s="13"/>
      <c r="T78" s="13"/>
      <c r="U78" s="13">
        <f t="shared" si="3"/>
        <v>4.9181432325000607E-3</v>
      </c>
      <c r="V78" s="13">
        <f t="shared" si="4"/>
        <v>9.2724781828972258E-3</v>
      </c>
      <c r="W78" s="13"/>
      <c r="X78" s="13"/>
      <c r="Y78" s="13">
        <f t="shared" si="4"/>
        <v>-5.6759461273766076E-2</v>
      </c>
      <c r="Z78" s="13">
        <f t="shared" si="4"/>
        <v>-5.3055092568779605E-2</v>
      </c>
      <c r="AA78" s="13">
        <f t="shared" si="4"/>
        <v>-8.731591941025163E-2</v>
      </c>
    </row>
    <row r="79" spans="1:27">
      <c r="A79" t="s">
        <v>94</v>
      </c>
      <c r="B79">
        <v>1427.75</v>
      </c>
      <c r="C79">
        <v>1052.5999999999999</v>
      </c>
      <c r="D79" t="e">
        <v>#N/A</v>
      </c>
      <c r="E79" t="e">
        <v>#N/A</v>
      </c>
      <c r="F79" t="e">
        <v>#N/A</v>
      </c>
      <c r="G79">
        <v>149.16</v>
      </c>
      <c r="H79">
        <v>12647.049300000001</v>
      </c>
      <c r="I79" t="e">
        <v>#N/A</v>
      </c>
      <c r="J79" t="e">
        <v>#N/A</v>
      </c>
      <c r="K79">
        <v>4438.74</v>
      </c>
      <c r="L79">
        <v>3461.0949999999998</v>
      </c>
      <c r="M79">
        <v>528.654</v>
      </c>
      <c r="O79" s="12" t="str">
        <f t="shared" si="5"/>
        <v>2000-10</v>
      </c>
      <c r="P79" s="13">
        <f t="shared" si="3"/>
        <v>-0.10208369812642271</v>
      </c>
      <c r="Q79" s="13">
        <f t="shared" si="3"/>
        <v>-0.11894356830704911</v>
      </c>
      <c r="R79" s="13"/>
      <c r="S79" s="13"/>
      <c r="T79" s="13"/>
      <c r="U79" s="13">
        <f t="shared" si="3"/>
        <v>4.8940734781441897E-3</v>
      </c>
      <c r="V79" s="13">
        <f t="shared" si="4"/>
        <v>-9.5193587962054682E-3</v>
      </c>
      <c r="W79" s="13"/>
      <c r="X79" s="13"/>
      <c r="Y79" s="13">
        <f t="shared" si="4"/>
        <v>-1.1061247110666583E-2</v>
      </c>
      <c r="Z79" s="13">
        <f t="shared" si="4"/>
        <v>-1.6629708228176332E-2</v>
      </c>
      <c r="AA79" s="13">
        <f t="shared" si="4"/>
        <v>-7.2502998180284273E-2</v>
      </c>
    </row>
    <row r="80" spans="1:27">
      <c r="A80" t="s">
        <v>95</v>
      </c>
      <c r="B80">
        <v>1282</v>
      </c>
      <c r="C80">
        <v>927.4</v>
      </c>
      <c r="D80" t="e">
        <v>#N/A</v>
      </c>
      <c r="E80" t="e">
        <v>#N/A</v>
      </c>
      <c r="F80" t="e">
        <v>#N/A</v>
      </c>
      <c r="G80">
        <v>149.88999999999999</v>
      </c>
      <c r="H80">
        <v>12526.657500000001</v>
      </c>
      <c r="I80" t="e">
        <v>#N/A</v>
      </c>
      <c r="J80" t="e">
        <v>#N/A</v>
      </c>
      <c r="K80">
        <v>4389.6419999999998</v>
      </c>
      <c r="L80">
        <v>3403.538</v>
      </c>
      <c r="M80">
        <v>490.32499999999999</v>
      </c>
      <c r="O80" s="12" t="str">
        <f t="shared" si="5"/>
        <v>2000-11</v>
      </c>
      <c r="P80" s="13">
        <f t="shared" si="3"/>
        <v>-6.3338533541341668E-2</v>
      </c>
      <c r="Q80" s="13">
        <f t="shared" si="3"/>
        <v>-6.5667457407806773E-2</v>
      </c>
      <c r="R80" s="13"/>
      <c r="S80" s="13"/>
      <c r="T80" s="13"/>
      <c r="U80" s="13">
        <f t="shared" ref="S80:W129" si="6">IFERROR(G81/G80-1,0)</f>
        <v>6.6048435519381332E-3</v>
      </c>
      <c r="V80" s="13">
        <f t="shared" si="4"/>
        <v>-9.0373509453739453E-3</v>
      </c>
      <c r="W80" s="13"/>
      <c r="X80" s="13"/>
      <c r="Y80" s="13">
        <f t="shared" si="4"/>
        <v>-7.9438596587147581E-2</v>
      </c>
      <c r="Z80" s="13">
        <f t="shared" si="4"/>
        <v>-6.058401580943118E-2</v>
      </c>
      <c r="AA80" s="13">
        <f t="shared" si="4"/>
        <v>-8.743384489879158E-2</v>
      </c>
    </row>
    <row r="81" spans="1:27">
      <c r="A81" t="s">
        <v>96</v>
      </c>
      <c r="B81">
        <v>1200.8</v>
      </c>
      <c r="C81">
        <v>866.5</v>
      </c>
      <c r="D81" t="e">
        <v>#N/A</v>
      </c>
      <c r="E81" t="e">
        <v>#N/A</v>
      </c>
      <c r="F81" t="e">
        <v>#N/A</v>
      </c>
      <c r="G81">
        <v>150.88</v>
      </c>
      <c r="H81">
        <v>12413.449700000001</v>
      </c>
      <c r="I81" t="e">
        <v>#N/A</v>
      </c>
      <c r="J81" t="e">
        <v>#N/A</v>
      </c>
      <c r="K81">
        <v>4040.9349999999999</v>
      </c>
      <c r="L81">
        <v>3197.3380000000002</v>
      </c>
      <c r="M81">
        <v>447.45400000000001</v>
      </c>
      <c r="O81" s="12" t="str">
        <f t="shared" si="5"/>
        <v>2000-12</v>
      </c>
      <c r="P81" s="13">
        <f t="shared" ref="P81:U144" si="7">IFERROR(B82/B81-1,0)</f>
        <v>6.279147235176552E-2</v>
      </c>
      <c r="Q81" s="13">
        <f t="shared" si="7"/>
        <v>8.0496249278707355E-2</v>
      </c>
      <c r="R81" s="13"/>
      <c r="S81" s="13"/>
      <c r="T81" s="13"/>
      <c r="U81" s="13">
        <f t="shared" si="6"/>
        <v>1.5111346765641631E-2</v>
      </c>
      <c r="V81" s="13">
        <f t="shared" si="4"/>
        <v>1.6212745438522136E-2</v>
      </c>
      <c r="W81" s="13"/>
      <c r="X81" s="13"/>
      <c r="Y81" s="13">
        <f t="shared" si="4"/>
        <v>-4.2712886992746224E-4</v>
      </c>
      <c r="Z81" s="13">
        <f t="shared" si="4"/>
        <v>1.6318262254412907E-2</v>
      </c>
      <c r="AA81" s="13">
        <f t="shared" si="4"/>
        <v>2.414326388857857E-2</v>
      </c>
    </row>
    <row r="82" spans="1:27">
      <c r="A82" t="s">
        <v>97</v>
      </c>
      <c r="B82">
        <v>1276.2</v>
      </c>
      <c r="C82">
        <v>936.25</v>
      </c>
      <c r="D82" t="e">
        <v>#N/A</v>
      </c>
      <c r="E82" t="e">
        <v>#N/A</v>
      </c>
      <c r="F82" t="e">
        <v>#N/A</v>
      </c>
      <c r="G82">
        <v>153.16</v>
      </c>
      <c r="H82">
        <v>12614.7058</v>
      </c>
      <c r="I82" t="e">
        <v>#N/A</v>
      </c>
      <c r="J82" t="e">
        <v>#N/A</v>
      </c>
      <c r="K82">
        <v>4039.2089999999998</v>
      </c>
      <c r="L82">
        <v>3249.5129999999999</v>
      </c>
      <c r="M82">
        <v>458.25700000000001</v>
      </c>
      <c r="O82" s="12" t="str">
        <f t="shared" si="5"/>
        <v>2001-1</v>
      </c>
      <c r="P82" s="13">
        <f t="shared" si="7"/>
        <v>-1.7160319699106807E-2</v>
      </c>
      <c r="Q82" s="13">
        <f t="shared" si="7"/>
        <v>-3.0440587449933276E-2</v>
      </c>
      <c r="R82" s="13"/>
      <c r="S82" s="13"/>
      <c r="T82" s="13"/>
      <c r="U82" s="13">
        <f t="shared" si="6"/>
        <v>2.4614781927396301E-2</v>
      </c>
      <c r="V82" s="13">
        <f t="shared" si="4"/>
        <v>1.5586245380371899E-2</v>
      </c>
      <c r="W82" s="13"/>
      <c r="X82" s="13"/>
      <c r="Y82" s="13">
        <f t="shared" si="4"/>
        <v>3.7118406103769264E-2</v>
      </c>
      <c r="Z82" s="13">
        <f t="shared" si="4"/>
        <v>1.9422294971584986E-2</v>
      </c>
      <c r="AA82" s="13">
        <f t="shared" si="4"/>
        <v>0.13770002422221594</v>
      </c>
    </row>
    <row r="83" spans="1:27">
      <c r="A83" t="s">
        <v>98</v>
      </c>
      <c r="B83">
        <v>1254.3</v>
      </c>
      <c r="C83">
        <v>907.75</v>
      </c>
      <c r="D83">
        <v>1147.76</v>
      </c>
      <c r="E83" t="e">
        <v>#N/A</v>
      </c>
      <c r="F83" t="e">
        <v>#N/A</v>
      </c>
      <c r="G83">
        <v>156.93</v>
      </c>
      <c r="H83">
        <v>12811.3217</v>
      </c>
      <c r="I83" t="e">
        <v>#N/A</v>
      </c>
      <c r="J83" t="e">
        <v>#N/A</v>
      </c>
      <c r="K83">
        <v>4189.1379999999999</v>
      </c>
      <c r="L83">
        <v>3312.6260000000002</v>
      </c>
      <c r="M83">
        <v>521.35900000000004</v>
      </c>
      <c r="O83" s="12" t="str">
        <f t="shared" si="5"/>
        <v>2001-2</v>
      </c>
      <c r="P83" s="13">
        <f t="shared" si="7"/>
        <v>8.359244199952176E-2</v>
      </c>
      <c r="Q83" s="13">
        <f t="shared" si="7"/>
        <v>6.4114568989259269E-2</v>
      </c>
      <c r="R83" s="13">
        <f t="shared" si="7"/>
        <v>-1.6789224228061617E-2</v>
      </c>
      <c r="S83" s="13"/>
      <c r="T83" s="13"/>
      <c r="U83" s="13">
        <f t="shared" si="6"/>
        <v>2.3768559230229913E-2</v>
      </c>
      <c r="V83" s="13">
        <f t="shared" si="4"/>
        <v>-3.0626652673939159E-2</v>
      </c>
      <c r="W83" s="13"/>
      <c r="X83" s="13"/>
      <c r="Y83" s="13">
        <f t="shared" si="4"/>
        <v>-9.2520466024275216E-2</v>
      </c>
      <c r="Z83" s="13">
        <f t="shared" si="4"/>
        <v>-8.4400110365613346E-2</v>
      </c>
      <c r="AA83" s="13">
        <f t="shared" si="4"/>
        <v>-7.8301132233259629E-2</v>
      </c>
    </row>
    <row r="84" spans="1:27">
      <c r="A84" t="s">
        <v>99</v>
      </c>
      <c r="B84">
        <v>1359.15</v>
      </c>
      <c r="C84">
        <v>965.95</v>
      </c>
      <c r="D84">
        <v>1128.49</v>
      </c>
      <c r="E84" t="e">
        <v>#N/A</v>
      </c>
      <c r="F84" t="e">
        <v>#N/A</v>
      </c>
      <c r="G84">
        <v>160.66</v>
      </c>
      <c r="H84">
        <v>12418.953800000001</v>
      </c>
      <c r="I84" t="e">
        <v>#N/A</v>
      </c>
      <c r="J84" t="e">
        <v>#N/A</v>
      </c>
      <c r="K84">
        <v>3801.5569999999998</v>
      </c>
      <c r="L84">
        <v>3033.04</v>
      </c>
      <c r="M84">
        <v>480.536</v>
      </c>
      <c r="O84" s="12" t="str">
        <f t="shared" si="5"/>
        <v>2001-3</v>
      </c>
      <c r="P84" s="13">
        <f t="shared" si="7"/>
        <v>-8.0932936026201219E-4</v>
      </c>
      <c r="Q84" s="13">
        <f t="shared" si="7"/>
        <v>-1.6294839277395279E-2</v>
      </c>
      <c r="R84" s="13">
        <f t="shared" si="7"/>
        <v>-9.7032317521644762E-3</v>
      </c>
      <c r="S84" s="13"/>
      <c r="T84" s="13"/>
      <c r="U84" s="13">
        <f t="shared" si="6"/>
        <v>3.4171542387650966E-2</v>
      </c>
      <c r="V84" s="13">
        <f t="shared" si="4"/>
        <v>-1.7473613598594229E-3</v>
      </c>
      <c r="W84" s="13"/>
      <c r="X84" s="13"/>
      <c r="Y84" s="13">
        <f t="shared" si="4"/>
        <v>-6.4893410778794069E-2</v>
      </c>
      <c r="Z84" s="13">
        <f t="shared" si="4"/>
        <v>-6.5493036689262318E-2</v>
      </c>
      <c r="AA84" s="13">
        <f t="shared" si="4"/>
        <v>-9.8219488238134089E-2</v>
      </c>
    </row>
    <row r="85" spans="1:27">
      <c r="A85" t="s">
        <v>100</v>
      </c>
      <c r="B85">
        <v>1358.05</v>
      </c>
      <c r="C85">
        <v>950.21</v>
      </c>
      <c r="D85">
        <v>1117.54</v>
      </c>
      <c r="E85" t="e">
        <v>#N/A</v>
      </c>
      <c r="F85" t="e">
        <v>#N/A</v>
      </c>
      <c r="G85">
        <v>166.15</v>
      </c>
      <c r="H85">
        <v>12397.253400000001</v>
      </c>
      <c r="I85" t="e">
        <v>#N/A</v>
      </c>
      <c r="J85" t="e">
        <v>#N/A</v>
      </c>
      <c r="K85">
        <v>3554.8609999999999</v>
      </c>
      <c r="L85">
        <v>2834.3969999999999</v>
      </c>
      <c r="M85">
        <v>433.33800000000002</v>
      </c>
      <c r="O85" s="12" t="str">
        <f t="shared" si="5"/>
        <v>2001-4</v>
      </c>
      <c r="P85" s="13">
        <f t="shared" si="7"/>
        <v>-0.16196016346968078</v>
      </c>
      <c r="Q85" s="13">
        <f t="shared" si="7"/>
        <v>-0.22164574146767557</v>
      </c>
      <c r="R85" s="13">
        <f t="shared" si="7"/>
        <v>-0.25340479982819397</v>
      </c>
      <c r="S85" s="13"/>
      <c r="T85" s="13"/>
      <c r="U85" s="13">
        <f t="shared" si="6"/>
        <v>-7.8242551910924218E-3</v>
      </c>
      <c r="V85" s="13">
        <f t="shared" si="4"/>
        <v>-3.7084480341427972E-2</v>
      </c>
      <c r="W85" s="13"/>
      <c r="X85" s="13"/>
      <c r="Y85" s="13">
        <f t="shared" si="4"/>
        <v>7.7650293499520906E-2</v>
      </c>
      <c r="Z85" s="13">
        <f t="shared" si="4"/>
        <v>7.4165333931696997E-2</v>
      </c>
      <c r="AA85" s="13">
        <f t="shared" si="4"/>
        <v>4.9411775565493921E-2</v>
      </c>
    </row>
    <row r="86" spans="1:27">
      <c r="A86" t="s">
        <v>101</v>
      </c>
      <c r="B86">
        <v>1138.0999999999999</v>
      </c>
      <c r="C86">
        <v>739.6</v>
      </c>
      <c r="D86">
        <v>834.35</v>
      </c>
      <c r="E86" t="e">
        <v>#N/A</v>
      </c>
      <c r="F86" t="e">
        <v>#N/A</v>
      </c>
      <c r="G86">
        <v>164.85</v>
      </c>
      <c r="H86">
        <v>11937.5077</v>
      </c>
      <c r="I86" t="e">
        <v>#N/A</v>
      </c>
      <c r="J86" t="e">
        <v>#N/A</v>
      </c>
      <c r="K86">
        <v>3830.8969999999999</v>
      </c>
      <c r="L86">
        <v>3044.6109999999999</v>
      </c>
      <c r="M86">
        <v>454.75</v>
      </c>
      <c r="O86" s="12" t="str">
        <f t="shared" si="5"/>
        <v>2001-5</v>
      </c>
      <c r="P86" s="13">
        <f t="shared" si="7"/>
        <v>-7.9079167032758413E-4</v>
      </c>
      <c r="Q86" s="13">
        <f t="shared" si="7"/>
        <v>1.8388318009735061E-2</v>
      </c>
      <c r="R86" s="13">
        <f t="shared" si="7"/>
        <v>6.1964403427816617E-3</v>
      </c>
      <c r="S86" s="13"/>
      <c r="T86" s="13"/>
      <c r="U86" s="13">
        <f t="shared" si="6"/>
        <v>1.2920837124658746E-2</v>
      </c>
      <c r="V86" s="13">
        <f t="shared" si="4"/>
        <v>3.520267467555227E-2</v>
      </c>
      <c r="W86" s="13"/>
      <c r="X86" s="13"/>
      <c r="Y86" s="13">
        <f t="shared" si="4"/>
        <v>6.5269308989512886E-3</v>
      </c>
      <c r="Z86" s="13">
        <f t="shared" si="4"/>
        <v>-1.2420305911001406E-2</v>
      </c>
      <c r="AA86" s="13">
        <f t="shared" si="4"/>
        <v>1.1936228697086326E-2</v>
      </c>
    </row>
    <row r="87" spans="1:27">
      <c r="A87" t="s">
        <v>102</v>
      </c>
      <c r="B87">
        <v>1137.2</v>
      </c>
      <c r="C87">
        <v>753.2</v>
      </c>
      <c r="D87">
        <v>839.52</v>
      </c>
      <c r="E87" t="e">
        <v>#N/A</v>
      </c>
      <c r="F87" t="e">
        <v>#N/A</v>
      </c>
      <c r="G87">
        <v>166.98</v>
      </c>
      <c r="H87">
        <v>12357.7399</v>
      </c>
      <c r="I87" t="e">
        <v>#N/A</v>
      </c>
      <c r="J87" t="e">
        <v>#N/A</v>
      </c>
      <c r="K87">
        <v>3855.9009999999998</v>
      </c>
      <c r="L87">
        <v>3006.7959999999998</v>
      </c>
      <c r="M87">
        <v>460.178</v>
      </c>
      <c r="O87" s="12" t="str">
        <f t="shared" si="5"/>
        <v>2001-6</v>
      </c>
      <c r="P87" s="13">
        <f t="shared" si="7"/>
        <v>9.5409778403094947E-3</v>
      </c>
      <c r="Q87" s="13">
        <f t="shared" si="7"/>
        <v>3.5183218268720173E-2</v>
      </c>
      <c r="R87" s="13">
        <f t="shared" si="7"/>
        <v>8.2297026872498513E-2</v>
      </c>
      <c r="S87" s="13"/>
      <c r="T87" s="13"/>
      <c r="U87" s="13">
        <f t="shared" si="6"/>
        <v>2.4014852078093396E-2</v>
      </c>
      <c r="V87" s="13">
        <f t="shared" si="4"/>
        <v>9.3913208191087616E-3</v>
      </c>
      <c r="W87" s="13"/>
      <c r="X87" s="13"/>
      <c r="Y87" s="13">
        <f t="shared" si="4"/>
        <v>-2.3486598851993334E-2</v>
      </c>
      <c r="Z87" s="13">
        <f t="shared" si="4"/>
        <v>-3.1189345735460505E-2</v>
      </c>
      <c r="AA87" s="13">
        <f t="shared" si="4"/>
        <v>-2.0526839614236181E-2</v>
      </c>
    </row>
    <row r="88" spans="1:27">
      <c r="A88" t="s">
        <v>103</v>
      </c>
      <c r="B88">
        <v>1148.05</v>
      </c>
      <c r="C88">
        <v>779.7</v>
      </c>
      <c r="D88">
        <v>908.61</v>
      </c>
      <c r="E88" t="e">
        <v>#N/A</v>
      </c>
      <c r="F88" t="e">
        <v>#N/A</v>
      </c>
      <c r="G88">
        <v>170.99</v>
      </c>
      <c r="H88">
        <v>12473.795400000001</v>
      </c>
      <c r="I88" t="e">
        <v>#N/A</v>
      </c>
      <c r="J88" t="e">
        <v>#N/A</v>
      </c>
      <c r="K88">
        <v>3765.3389999999999</v>
      </c>
      <c r="L88">
        <v>2913.0160000000001</v>
      </c>
      <c r="M88">
        <v>450.73200000000003</v>
      </c>
      <c r="O88" s="12" t="str">
        <f t="shared" si="5"/>
        <v>2001-7</v>
      </c>
      <c r="P88" s="13">
        <f t="shared" si="7"/>
        <v>-4.1200296154348615E-2</v>
      </c>
      <c r="Q88" s="13">
        <f t="shared" si="7"/>
        <v>-7.7529819161215929E-2</v>
      </c>
      <c r="R88" s="13">
        <f t="shared" si="7"/>
        <v>-0.11235843761349762</v>
      </c>
      <c r="S88" s="13"/>
      <c r="T88" s="13"/>
      <c r="U88" s="13">
        <f t="shared" si="6"/>
        <v>2.6083396689864813E-2</v>
      </c>
      <c r="V88" s="13">
        <f t="shared" si="4"/>
        <v>1.3911595824315004E-2</v>
      </c>
      <c r="W88" s="13"/>
      <c r="X88" s="13"/>
      <c r="Y88" s="13">
        <f t="shared" si="4"/>
        <v>-9.1404784535999983E-3</v>
      </c>
      <c r="Z88" s="13">
        <f t="shared" si="4"/>
        <v>-1.3168482425087946E-2</v>
      </c>
      <c r="AA88" s="13">
        <f t="shared" si="4"/>
        <v>-6.3190543382764086E-2</v>
      </c>
    </row>
    <row r="89" spans="1:27">
      <c r="A89" t="s">
        <v>104</v>
      </c>
      <c r="B89">
        <v>1100.75</v>
      </c>
      <c r="C89">
        <v>719.25</v>
      </c>
      <c r="D89">
        <v>806.52</v>
      </c>
      <c r="E89" t="e">
        <v>#N/A</v>
      </c>
      <c r="F89" t="e">
        <v>#N/A</v>
      </c>
      <c r="G89">
        <v>175.45</v>
      </c>
      <c r="H89">
        <v>12647.325800000001</v>
      </c>
      <c r="I89" t="e">
        <v>#N/A</v>
      </c>
      <c r="J89" t="e">
        <v>#N/A</v>
      </c>
      <c r="K89">
        <v>3730.922</v>
      </c>
      <c r="L89">
        <v>2874.6559999999999</v>
      </c>
      <c r="M89">
        <v>422.25</v>
      </c>
      <c r="O89" s="12" t="str">
        <f t="shared" si="5"/>
        <v>2001-8</v>
      </c>
      <c r="P89" s="13">
        <f t="shared" si="7"/>
        <v>-3.4158528276175271E-2</v>
      </c>
      <c r="Q89" s="13">
        <f t="shared" si="7"/>
        <v>-3.6079249217935372E-2</v>
      </c>
      <c r="R89" s="13">
        <f t="shared" si="7"/>
        <v>-9.3066507960124945E-2</v>
      </c>
      <c r="S89" s="13"/>
      <c r="T89" s="13"/>
      <c r="U89" s="13">
        <f t="shared" si="6"/>
        <v>1.2767170133941352E-2</v>
      </c>
      <c r="V89" s="13">
        <f t="shared" si="4"/>
        <v>-4.1493435711128512E-3</v>
      </c>
      <c r="W89" s="13"/>
      <c r="X89" s="13"/>
      <c r="Y89" s="13">
        <f t="shared" si="4"/>
        <v>-6.5927671497822748E-2</v>
      </c>
      <c r="Z89" s="13">
        <f t="shared" si="4"/>
        <v>-4.7805024322910228E-2</v>
      </c>
      <c r="AA89" s="13">
        <f t="shared" si="4"/>
        <v>-9.8638247483718855E-3</v>
      </c>
    </row>
    <row r="90" spans="1:27">
      <c r="A90" t="s">
        <v>105</v>
      </c>
      <c r="B90">
        <v>1063.1500000000001</v>
      </c>
      <c r="C90">
        <v>693.3</v>
      </c>
      <c r="D90">
        <v>731.46</v>
      </c>
      <c r="E90" t="e">
        <v>#N/A</v>
      </c>
      <c r="F90" t="e">
        <v>#N/A</v>
      </c>
      <c r="G90">
        <v>177.69</v>
      </c>
      <c r="H90">
        <v>12594.8477</v>
      </c>
      <c r="I90" t="e">
        <v>#N/A</v>
      </c>
      <c r="J90" t="e">
        <v>#N/A</v>
      </c>
      <c r="K90">
        <v>3484.951</v>
      </c>
      <c r="L90">
        <v>2737.2330000000002</v>
      </c>
      <c r="M90">
        <v>418.08499999999998</v>
      </c>
      <c r="O90" s="12" t="str">
        <f t="shared" si="5"/>
        <v>2001-9</v>
      </c>
      <c r="P90" s="13">
        <f t="shared" si="7"/>
        <v>-1.4203075765414241E-2</v>
      </c>
      <c r="Q90" s="13">
        <f t="shared" si="7"/>
        <v>-1.9760565411798492E-2</v>
      </c>
      <c r="R90" s="13">
        <f t="shared" si="7"/>
        <v>-2.0506931342800794E-4</v>
      </c>
      <c r="S90" s="13"/>
      <c r="T90" s="13"/>
      <c r="U90" s="13">
        <f t="shared" si="6"/>
        <v>1.339411334346341E-2</v>
      </c>
      <c r="V90" s="13">
        <f t="shared" si="4"/>
        <v>2.3028662744369655E-2</v>
      </c>
      <c r="W90" s="13"/>
      <c r="X90" s="13"/>
      <c r="Y90" s="13">
        <f t="shared" si="4"/>
        <v>-7.7106105652561596E-2</v>
      </c>
      <c r="Z90" s="13">
        <f t="shared" si="4"/>
        <v>-8.7983741245264979E-2</v>
      </c>
      <c r="AA90" s="13">
        <f t="shared" si="4"/>
        <v>-0.15477953047825188</v>
      </c>
    </row>
    <row r="91" spans="1:27">
      <c r="A91" t="s">
        <v>106</v>
      </c>
      <c r="B91">
        <v>1048.05</v>
      </c>
      <c r="C91">
        <v>679.6</v>
      </c>
      <c r="D91">
        <v>731.31</v>
      </c>
      <c r="E91" t="e">
        <v>#N/A</v>
      </c>
      <c r="F91" t="e">
        <v>#N/A</v>
      </c>
      <c r="G91">
        <v>180.07</v>
      </c>
      <c r="H91">
        <v>12884.8902</v>
      </c>
      <c r="I91" t="e">
        <v>#N/A</v>
      </c>
      <c r="J91" t="e">
        <v>#N/A</v>
      </c>
      <c r="K91">
        <v>3216.24</v>
      </c>
      <c r="L91">
        <v>2496.4009999999998</v>
      </c>
      <c r="M91">
        <v>353.37400000000002</v>
      </c>
      <c r="O91" s="12" t="str">
        <f t="shared" si="5"/>
        <v>2001-10</v>
      </c>
      <c r="P91" s="13">
        <f t="shared" si="7"/>
        <v>-0.13162539955154806</v>
      </c>
      <c r="Q91" s="13">
        <f t="shared" si="7"/>
        <v>-0.14729252501471457</v>
      </c>
      <c r="R91" s="13">
        <f t="shared" si="7"/>
        <v>-0.10917394812049597</v>
      </c>
      <c r="S91" s="13"/>
      <c r="T91" s="13"/>
      <c r="U91" s="13">
        <f t="shared" si="6"/>
        <v>2.7211639917810171E-3</v>
      </c>
      <c r="V91" s="13">
        <f t="shared" si="4"/>
        <v>8.2118627599946592E-2</v>
      </c>
      <c r="W91" s="13"/>
      <c r="X91" s="13"/>
      <c r="Y91" s="13">
        <f t="shared" si="4"/>
        <v>1.4128609805238446E-2</v>
      </c>
      <c r="Z91" s="13">
        <f t="shared" si="4"/>
        <v>1.9255720535282572E-2</v>
      </c>
      <c r="AA91" s="13">
        <f t="shared" si="4"/>
        <v>6.2058895108298762E-2</v>
      </c>
    </row>
    <row r="92" spans="1:27">
      <c r="A92" t="s">
        <v>107</v>
      </c>
      <c r="B92">
        <v>910.1</v>
      </c>
      <c r="C92">
        <v>579.5</v>
      </c>
      <c r="D92">
        <v>651.47</v>
      </c>
      <c r="E92" t="e">
        <v>#N/A</v>
      </c>
      <c r="F92" t="e">
        <v>#N/A</v>
      </c>
      <c r="G92">
        <v>180.56</v>
      </c>
      <c r="H92">
        <v>13942.9797</v>
      </c>
      <c r="I92" t="e">
        <v>#N/A</v>
      </c>
      <c r="J92" t="e">
        <v>#N/A</v>
      </c>
      <c r="K92">
        <v>3261.681</v>
      </c>
      <c r="L92">
        <v>2544.471</v>
      </c>
      <c r="M92">
        <v>375.30399999999997</v>
      </c>
      <c r="O92" s="12" t="str">
        <f t="shared" si="5"/>
        <v>2001-11</v>
      </c>
      <c r="P92" s="13">
        <f t="shared" si="7"/>
        <v>9.2187671684430317E-2</v>
      </c>
      <c r="Q92" s="13">
        <f t="shared" si="7"/>
        <v>9.2666091458153632E-2</v>
      </c>
      <c r="R92" s="13">
        <f t="shared" si="7"/>
        <v>0.10895359724929787</v>
      </c>
      <c r="S92" s="13"/>
      <c r="T92" s="13"/>
      <c r="U92" s="13">
        <f t="shared" si="6"/>
        <v>2.3870181657067002E-2</v>
      </c>
      <c r="V92" s="13">
        <f t="shared" si="4"/>
        <v>-3.4008993070541282E-2</v>
      </c>
      <c r="W92" s="13"/>
      <c r="X92" s="13"/>
      <c r="Y92" s="13">
        <f t="shared" si="4"/>
        <v>7.7644012397288353E-2</v>
      </c>
      <c r="Z92" s="13">
        <f t="shared" si="4"/>
        <v>5.9310560033893234E-2</v>
      </c>
      <c r="AA92" s="13">
        <f t="shared" si="4"/>
        <v>0.10440336367318248</v>
      </c>
    </row>
    <row r="93" spans="1:27">
      <c r="A93" t="s">
        <v>108</v>
      </c>
      <c r="B93">
        <v>994</v>
      </c>
      <c r="C93">
        <v>633.20000000000005</v>
      </c>
      <c r="D93">
        <v>722.45</v>
      </c>
      <c r="E93" t="e">
        <v>#N/A</v>
      </c>
      <c r="F93" t="e">
        <v>#N/A</v>
      </c>
      <c r="G93">
        <v>184.87</v>
      </c>
      <c r="H93">
        <v>13468.793000000001</v>
      </c>
      <c r="I93" t="e">
        <v>#N/A</v>
      </c>
      <c r="J93" t="e">
        <v>#N/A</v>
      </c>
      <c r="K93">
        <v>3514.931</v>
      </c>
      <c r="L93">
        <v>2695.3850000000002</v>
      </c>
      <c r="M93">
        <v>414.48700000000002</v>
      </c>
      <c r="O93" s="12" t="str">
        <f t="shared" si="5"/>
        <v>2001-12</v>
      </c>
      <c r="P93" s="13">
        <f t="shared" si="7"/>
        <v>7.1830985915493084E-2</v>
      </c>
      <c r="Q93" s="13">
        <f t="shared" si="7"/>
        <v>0.11410296904611505</v>
      </c>
      <c r="R93" s="13">
        <f t="shared" si="7"/>
        <v>0.15562322652086635</v>
      </c>
      <c r="S93" s="13"/>
      <c r="T93" s="13"/>
      <c r="U93" s="13">
        <f t="shared" si="6"/>
        <v>4.3598204143452168E-2</v>
      </c>
      <c r="V93" s="13">
        <f t="shared" si="4"/>
        <v>-1.6377458618600849E-2</v>
      </c>
      <c r="W93" s="13"/>
      <c r="X93" s="13"/>
      <c r="Y93" s="13">
        <f t="shared" ref="Y93:AA156" si="8">IFERROR(K94/K93-1,0)</f>
        <v>6.7102312961477839E-3</v>
      </c>
      <c r="Z93" s="13">
        <f t="shared" si="8"/>
        <v>6.4083609577110234E-3</v>
      </c>
      <c r="AA93" s="13">
        <f t="shared" si="8"/>
        <v>7.9375227691097505E-2</v>
      </c>
    </row>
    <row r="94" spans="1:27">
      <c r="A94" t="s">
        <v>109</v>
      </c>
      <c r="B94">
        <v>1065.4000000000001</v>
      </c>
      <c r="C94">
        <v>705.45</v>
      </c>
      <c r="D94">
        <v>834.88</v>
      </c>
      <c r="E94" t="e">
        <v>#N/A</v>
      </c>
      <c r="F94" t="e">
        <v>#N/A</v>
      </c>
      <c r="G94">
        <v>192.93</v>
      </c>
      <c r="H94">
        <v>13248.208400000001</v>
      </c>
      <c r="I94" t="e">
        <v>#N/A</v>
      </c>
      <c r="J94" t="e">
        <v>#N/A</v>
      </c>
      <c r="K94">
        <v>3538.5169999999998</v>
      </c>
      <c r="L94">
        <v>2712.6579999999999</v>
      </c>
      <c r="M94">
        <v>447.387</v>
      </c>
      <c r="O94" s="12" t="str">
        <f t="shared" si="5"/>
        <v>2002-1</v>
      </c>
      <c r="P94" s="13">
        <f t="shared" si="7"/>
        <v>-9.4800075089169766E-3</v>
      </c>
      <c r="Q94" s="13">
        <f t="shared" si="7"/>
        <v>-9.284853639520918E-3</v>
      </c>
      <c r="R94" s="13">
        <f t="shared" si="7"/>
        <v>-4.282052510540435E-2</v>
      </c>
      <c r="S94" s="13"/>
      <c r="T94" s="13"/>
      <c r="U94" s="13">
        <f t="shared" si="6"/>
        <v>-2.0732908308713771E-3</v>
      </c>
      <c r="V94" s="13">
        <f t="shared" si="6"/>
        <v>6.3871051424582159E-3</v>
      </c>
      <c r="W94" s="13"/>
      <c r="X94" s="13"/>
      <c r="Y94" s="13">
        <f t="shared" si="8"/>
        <v>-1.3843935185276712E-2</v>
      </c>
      <c r="Z94" s="13">
        <f t="shared" si="8"/>
        <v>-3.0187366044669095E-2</v>
      </c>
      <c r="AA94" s="13">
        <f t="shared" si="8"/>
        <v>3.3887886773643405E-2</v>
      </c>
    </row>
    <row r="95" spans="1:27">
      <c r="A95" t="s">
        <v>110</v>
      </c>
      <c r="B95">
        <v>1055.3</v>
      </c>
      <c r="C95">
        <v>698.9</v>
      </c>
      <c r="D95">
        <v>799.13</v>
      </c>
      <c r="E95" t="e">
        <v>#N/A</v>
      </c>
      <c r="F95" t="e">
        <v>#N/A</v>
      </c>
      <c r="G95">
        <v>192.53</v>
      </c>
      <c r="H95">
        <v>13332.8261</v>
      </c>
      <c r="I95" t="e">
        <v>#N/A</v>
      </c>
      <c r="J95" t="e">
        <v>#N/A</v>
      </c>
      <c r="K95">
        <v>3489.53</v>
      </c>
      <c r="L95">
        <v>2630.77</v>
      </c>
      <c r="M95">
        <v>462.548</v>
      </c>
      <c r="O95" s="12" t="str">
        <f t="shared" si="5"/>
        <v>2002-2</v>
      </c>
      <c r="P95" s="13">
        <f t="shared" si="7"/>
        <v>2.4969203070217105E-2</v>
      </c>
      <c r="Q95" s="13">
        <f t="shared" si="7"/>
        <v>2.8902561167549079E-2</v>
      </c>
      <c r="R95" s="13">
        <f t="shared" si="7"/>
        <v>6.7661081426050984E-2</v>
      </c>
      <c r="S95" s="13"/>
      <c r="T95" s="13"/>
      <c r="U95" s="13">
        <f t="shared" si="6"/>
        <v>2.4048200280475829E-2</v>
      </c>
      <c r="V95" s="13">
        <f t="shared" si="6"/>
        <v>3.2937998043790495E-2</v>
      </c>
      <c r="W95" s="13"/>
      <c r="X95" s="13"/>
      <c r="Y95" s="13">
        <f t="shared" si="8"/>
        <v>-1.9179373726547766E-2</v>
      </c>
      <c r="Z95" s="13">
        <f t="shared" si="8"/>
        <v>-8.4982723689261963E-3</v>
      </c>
      <c r="AA95" s="13">
        <f t="shared" si="8"/>
        <v>1.6428565251606297E-2</v>
      </c>
    </row>
    <row r="96" spans="1:27">
      <c r="A96" t="s">
        <v>111</v>
      </c>
      <c r="B96">
        <v>1081.6500000000001</v>
      </c>
      <c r="C96">
        <v>719.1</v>
      </c>
      <c r="D96">
        <v>853.2</v>
      </c>
      <c r="E96" t="e">
        <v>#N/A</v>
      </c>
      <c r="F96" t="e">
        <v>#N/A</v>
      </c>
      <c r="G96">
        <v>197.16</v>
      </c>
      <c r="H96">
        <v>13771.9827</v>
      </c>
      <c r="I96" t="e">
        <v>#N/A</v>
      </c>
      <c r="J96" t="e">
        <v>#N/A</v>
      </c>
      <c r="K96">
        <v>3422.6030000000001</v>
      </c>
      <c r="L96">
        <v>2608.413</v>
      </c>
      <c r="M96">
        <v>470.14699999999999</v>
      </c>
      <c r="O96" s="12" t="str">
        <f t="shared" si="5"/>
        <v>2002-3</v>
      </c>
      <c r="P96" s="13">
        <f t="shared" si="7"/>
        <v>8.9076873295428127E-2</v>
      </c>
      <c r="Q96" s="13">
        <f t="shared" si="7"/>
        <v>9.8734529272701987E-2</v>
      </c>
      <c r="R96" s="13">
        <f t="shared" si="7"/>
        <v>0.10826300984528836</v>
      </c>
      <c r="S96" s="13"/>
      <c r="T96" s="13"/>
      <c r="U96" s="13">
        <f t="shared" si="6"/>
        <v>1.3187259078920599E-2</v>
      </c>
      <c r="V96" s="13">
        <f t="shared" si="6"/>
        <v>4.479703565122839E-2</v>
      </c>
      <c r="W96" s="13"/>
      <c r="X96" s="13"/>
      <c r="Y96" s="13">
        <f t="shared" si="8"/>
        <v>3.7244167670045236E-2</v>
      </c>
      <c r="Z96" s="13">
        <f t="shared" si="8"/>
        <v>4.4416662545386787E-2</v>
      </c>
      <c r="AA96" s="13">
        <f t="shared" si="8"/>
        <v>6.0151399455914856E-2</v>
      </c>
    </row>
    <row r="97" spans="1:27">
      <c r="A97" t="s">
        <v>112</v>
      </c>
      <c r="B97">
        <v>1178</v>
      </c>
      <c r="C97">
        <v>790.1</v>
      </c>
      <c r="D97">
        <v>945.57</v>
      </c>
      <c r="E97" t="e">
        <v>#N/A</v>
      </c>
      <c r="F97" t="e">
        <v>#N/A</v>
      </c>
      <c r="G97">
        <v>199.76</v>
      </c>
      <c r="H97">
        <v>14388.9267</v>
      </c>
      <c r="I97" t="e">
        <v>#N/A</v>
      </c>
      <c r="J97" t="e">
        <v>#N/A</v>
      </c>
      <c r="K97">
        <v>3550.0749999999998</v>
      </c>
      <c r="L97">
        <v>2724.27</v>
      </c>
      <c r="M97">
        <v>498.42700000000002</v>
      </c>
      <c r="O97" s="12" t="str">
        <f t="shared" si="5"/>
        <v>2002-4</v>
      </c>
      <c r="P97" s="13">
        <f t="shared" si="7"/>
        <v>-3.3149405772495699E-2</v>
      </c>
      <c r="Q97" s="13">
        <f t="shared" si="7"/>
        <v>-5.0626502974306931E-3</v>
      </c>
      <c r="R97" s="13">
        <f t="shared" si="7"/>
        <v>4.7706674281121408E-2</v>
      </c>
      <c r="S97" s="13"/>
      <c r="T97" s="13"/>
      <c r="U97" s="13">
        <f t="shared" si="6"/>
        <v>2.5680816980376386E-2</v>
      </c>
      <c r="V97" s="13">
        <f t="shared" si="6"/>
        <v>2.1777871729654619E-2</v>
      </c>
      <c r="W97" s="13"/>
      <c r="X97" s="13"/>
      <c r="Y97" s="13">
        <f t="shared" si="8"/>
        <v>-6.2722900220417821E-2</v>
      </c>
      <c r="Z97" s="13">
        <f t="shared" si="8"/>
        <v>-3.3593586538779197E-2</v>
      </c>
      <c r="AA97" s="13">
        <f t="shared" si="8"/>
        <v>6.4904188577263877E-3</v>
      </c>
    </row>
    <row r="98" spans="1:27">
      <c r="A98" t="s">
        <v>113</v>
      </c>
      <c r="B98">
        <v>1138.95</v>
      </c>
      <c r="C98">
        <v>786.1</v>
      </c>
      <c r="D98">
        <v>990.68</v>
      </c>
      <c r="E98" t="e">
        <v>#N/A</v>
      </c>
      <c r="F98" t="e">
        <v>#N/A</v>
      </c>
      <c r="G98">
        <v>204.89</v>
      </c>
      <c r="H98">
        <v>14702.286900000001</v>
      </c>
      <c r="I98" t="e">
        <v>#N/A</v>
      </c>
      <c r="J98" t="e">
        <v>#N/A</v>
      </c>
      <c r="K98">
        <v>3327.404</v>
      </c>
      <c r="L98">
        <v>2632.752</v>
      </c>
      <c r="M98">
        <v>501.66199999999998</v>
      </c>
      <c r="O98" s="12" t="str">
        <f t="shared" si="5"/>
        <v>2002-5</v>
      </c>
      <c r="P98" s="13">
        <f t="shared" si="7"/>
        <v>-4.0080776153474718E-2</v>
      </c>
      <c r="Q98" s="13">
        <f t="shared" si="7"/>
        <v>-1.0049612008650288E-2</v>
      </c>
      <c r="R98" s="13">
        <f t="shared" si="7"/>
        <v>9.7347276618080514E-2</v>
      </c>
      <c r="S98" s="13"/>
      <c r="T98" s="13"/>
      <c r="U98" s="13">
        <f t="shared" si="6"/>
        <v>-8.1019083410610593E-3</v>
      </c>
      <c r="V98" s="13">
        <f t="shared" si="6"/>
        <v>2.3708672152221499E-2</v>
      </c>
      <c r="W98" s="13"/>
      <c r="X98" s="13"/>
      <c r="Y98" s="13">
        <f t="shared" si="8"/>
        <v>-6.280571881262409E-3</v>
      </c>
      <c r="Z98" s="13">
        <f t="shared" si="8"/>
        <v>2.3181066807660411E-3</v>
      </c>
      <c r="AA98" s="13">
        <f t="shared" si="8"/>
        <v>-1.5933038579760916E-2</v>
      </c>
    </row>
    <row r="99" spans="1:27">
      <c r="A99" t="s">
        <v>114</v>
      </c>
      <c r="B99">
        <v>1093.3</v>
      </c>
      <c r="C99">
        <v>778.2</v>
      </c>
      <c r="D99">
        <v>1087.1199999999999</v>
      </c>
      <c r="E99" t="e">
        <v>#N/A</v>
      </c>
      <c r="F99" t="e">
        <v>#N/A</v>
      </c>
      <c r="G99">
        <v>203.23</v>
      </c>
      <c r="H99">
        <v>15050.858600000001</v>
      </c>
      <c r="I99" t="e">
        <v>#N/A</v>
      </c>
      <c r="J99" t="e">
        <v>#N/A</v>
      </c>
      <c r="K99">
        <v>3306.5059999999999</v>
      </c>
      <c r="L99">
        <v>2638.855</v>
      </c>
      <c r="M99">
        <v>493.66899999999998</v>
      </c>
      <c r="O99" s="12" t="str">
        <f t="shared" si="5"/>
        <v>2002-6</v>
      </c>
      <c r="P99" s="13">
        <f t="shared" si="7"/>
        <v>-4.8980151833897367E-2</v>
      </c>
      <c r="Q99" s="13">
        <f t="shared" si="7"/>
        <v>-3.4823952711385275E-2</v>
      </c>
      <c r="R99" s="13">
        <f t="shared" si="7"/>
        <v>-2.7347486937964294E-2</v>
      </c>
      <c r="S99" s="13"/>
      <c r="T99" s="13"/>
      <c r="U99" s="13">
        <f t="shared" si="6"/>
        <v>-1.3039413472420325E-2</v>
      </c>
      <c r="V99" s="13">
        <f t="shared" si="6"/>
        <v>6.3721454402607902E-2</v>
      </c>
      <c r="W99" s="13"/>
      <c r="X99" s="13"/>
      <c r="Y99" s="13">
        <f t="shared" si="8"/>
        <v>-7.5450641855783762E-2</v>
      </c>
      <c r="Z99" s="13">
        <f t="shared" si="8"/>
        <v>-6.0469408133451918E-2</v>
      </c>
      <c r="AA99" s="13">
        <f t="shared" si="8"/>
        <v>-7.5021927647877407E-2</v>
      </c>
    </row>
    <row r="100" spans="1:27">
      <c r="A100" t="s">
        <v>115</v>
      </c>
      <c r="B100">
        <v>1039.75</v>
      </c>
      <c r="C100">
        <v>751.1</v>
      </c>
      <c r="D100">
        <v>1057.3900000000001</v>
      </c>
      <c r="E100" t="e">
        <v>#N/A</v>
      </c>
      <c r="F100" t="e">
        <v>#N/A</v>
      </c>
      <c r="G100">
        <v>200.58</v>
      </c>
      <c r="H100">
        <v>16009.921200000001</v>
      </c>
      <c r="I100" t="e">
        <v>#N/A</v>
      </c>
      <c r="J100" t="e">
        <v>#N/A</v>
      </c>
      <c r="K100">
        <v>3057.0279999999998</v>
      </c>
      <c r="L100">
        <v>2479.2849999999999</v>
      </c>
      <c r="M100">
        <v>456.63299999999998</v>
      </c>
      <c r="O100" s="12" t="str">
        <f t="shared" si="5"/>
        <v>2002-7</v>
      </c>
      <c r="P100" s="13">
        <f t="shared" si="7"/>
        <v>2.8083673960086708E-2</v>
      </c>
      <c r="Q100" s="13">
        <f t="shared" si="7"/>
        <v>4.3403008920250397E-2</v>
      </c>
      <c r="R100" s="13">
        <f t="shared" si="7"/>
        <v>5.3301052591758769E-2</v>
      </c>
      <c r="S100" s="13"/>
      <c r="T100" s="13"/>
      <c r="U100" s="13">
        <f t="shared" si="6"/>
        <v>1.4208794495961685E-2</v>
      </c>
      <c r="V100" s="13">
        <f t="shared" si="6"/>
        <v>-4.8490438541321512E-2</v>
      </c>
      <c r="W100" s="13"/>
      <c r="X100" s="13"/>
      <c r="Y100" s="13">
        <f t="shared" si="8"/>
        <v>-7.3465143269868527E-2</v>
      </c>
      <c r="Z100" s="13">
        <f t="shared" si="8"/>
        <v>-8.4166201142668151E-2</v>
      </c>
      <c r="AA100" s="13">
        <f t="shared" si="8"/>
        <v>-7.605670199043868E-2</v>
      </c>
    </row>
    <row r="101" spans="1:27">
      <c r="A101" t="s">
        <v>116</v>
      </c>
      <c r="B101">
        <v>1068.95</v>
      </c>
      <c r="C101">
        <v>783.7</v>
      </c>
      <c r="D101">
        <v>1113.75</v>
      </c>
      <c r="E101" t="e">
        <v>#N/A</v>
      </c>
      <c r="F101" t="e">
        <v>#N/A</v>
      </c>
      <c r="G101">
        <v>203.43</v>
      </c>
      <c r="H101">
        <v>15233.5931</v>
      </c>
      <c r="I101" t="e">
        <v>#N/A</v>
      </c>
      <c r="J101" t="e">
        <v>#N/A</v>
      </c>
      <c r="K101">
        <v>2832.4430000000002</v>
      </c>
      <c r="L101">
        <v>2270.6129999999998</v>
      </c>
      <c r="M101">
        <v>421.90300000000002</v>
      </c>
      <c r="O101" s="12" t="str">
        <f t="shared" si="5"/>
        <v>2002-8</v>
      </c>
      <c r="P101" s="13">
        <f t="shared" si="7"/>
        <v>-0.10407409139810098</v>
      </c>
      <c r="Q101" s="13">
        <f t="shared" si="7"/>
        <v>-9.8060482327421261E-2</v>
      </c>
      <c r="R101" s="13">
        <f t="shared" si="7"/>
        <v>-0.13395286195286205</v>
      </c>
      <c r="S101" s="13"/>
      <c r="T101" s="13"/>
      <c r="U101" s="13">
        <f t="shared" si="6"/>
        <v>1.5681069655409718E-2</v>
      </c>
      <c r="V101" s="13">
        <f t="shared" si="6"/>
        <v>-3.5131481882629378E-2</v>
      </c>
      <c r="W101" s="13"/>
      <c r="X101" s="13"/>
      <c r="Y101" s="13">
        <f t="shared" si="8"/>
        <v>5.0542941199522851E-3</v>
      </c>
      <c r="Z101" s="13">
        <f t="shared" si="8"/>
        <v>2.0796146238923896E-3</v>
      </c>
      <c r="AA101" s="13">
        <f t="shared" si="8"/>
        <v>1.540875509299533E-2</v>
      </c>
    </row>
    <row r="102" spans="1:27">
      <c r="A102" t="s">
        <v>117</v>
      </c>
      <c r="B102">
        <v>957.7</v>
      </c>
      <c r="C102">
        <v>706.85</v>
      </c>
      <c r="D102">
        <v>964.56</v>
      </c>
      <c r="E102" t="e">
        <v>#N/A</v>
      </c>
      <c r="F102" t="e">
        <v>#N/A</v>
      </c>
      <c r="G102">
        <v>206.62</v>
      </c>
      <c r="H102">
        <v>14698.414400000001</v>
      </c>
      <c r="I102" t="e">
        <v>#N/A</v>
      </c>
      <c r="J102" t="e">
        <v>#N/A</v>
      </c>
      <c r="K102">
        <v>2846.759</v>
      </c>
      <c r="L102">
        <v>2275.335</v>
      </c>
      <c r="M102">
        <v>428.404</v>
      </c>
      <c r="O102" s="12" t="str">
        <f t="shared" si="5"/>
        <v>2002-9</v>
      </c>
      <c r="P102" s="13">
        <f t="shared" si="7"/>
        <v>5.8264592252271097E-2</v>
      </c>
      <c r="Q102" s="13">
        <f t="shared" si="7"/>
        <v>4.6190846714295741E-2</v>
      </c>
      <c r="R102" s="13">
        <f t="shared" si="7"/>
        <v>2.4425644853611983E-2</v>
      </c>
      <c r="S102" s="13"/>
      <c r="T102" s="13"/>
      <c r="U102" s="13">
        <f t="shared" si="6"/>
        <v>1.3890233278482267E-2</v>
      </c>
      <c r="V102" s="13">
        <f t="shared" si="6"/>
        <v>2.8437393900120345E-2</v>
      </c>
      <c r="W102" s="13"/>
      <c r="X102" s="13"/>
      <c r="Y102" s="13">
        <f t="shared" si="8"/>
        <v>-0.11161008009459172</v>
      </c>
      <c r="Z102" s="13">
        <f t="shared" si="8"/>
        <v>-0.10975482731114317</v>
      </c>
      <c r="AA102" s="13">
        <f t="shared" si="8"/>
        <v>-0.10789114947572853</v>
      </c>
    </row>
    <row r="103" spans="1:27">
      <c r="A103" t="s">
        <v>118</v>
      </c>
      <c r="B103">
        <v>1013.5</v>
      </c>
      <c r="C103">
        <v>739.5</v>
      </c>
      <c r="D103">
        <v>988.12</v>
      </c>
      <c r="E103" t="e">
        <v>#N/A</v>
      </c>
      <c r="F103" t="e">
        <v>#N/A</v>
      </c>
      <c r="G103">
        <v>209.49</v>
      </c>
      <c r="H103">
        <v>15116.399000000001</v>
      </c>
      <c r="I103" t="e">
        <v>#N/A</v>
      </c>
      <c r="J103" t="e">
        <v>#N/A</v>
      </c>
      <c r="K103">
        <v>2529.0320000000002</v>
      </c>
      <c r="L103">
        <v>2025.606</v>
      </c>
      <c r="M103">
        <v>382.18299999999999</v>
      </c>
      <c r="O103" s="12" t="str">
        <f t="shared" si="5"/>
        <v>2002-10</v>
      </c>
      <c r="P103" s="13">
        <f t="shared" si="7"/>
        <v>-5.7523433645781941E-2</v>
      </c>
      <c r="Q103" s="13">
        <f t="shared" si="7"/>
        <v>-7.3360378634212298E-2</v>
      </c>
      <c r="R103" s="13">
        <f t="shared" si="7"/>
        <v>-8.6801198235032184E-2</v>
      </c>
      <c r="S103" s="13"/>
      <c r="T103" s="13"/>
      <c r="U103" s="13">
        <f t="shared" si="6"/>
        <v>2.8163635495728201E-3</v>
      </c>
      <c r="V103" s="13">
        <f t="shared" si="6"/>
        <v>2.8908657412390459E-2</v>
      </c>
      <c r="W103" s="13"/>
      <c r="X103" s="13"/>
      <c r="Y103" s="13">
        <f t="shared" si="8"/>
        <v>8.8478912089684725E-2</v>
      </c>
      <c r="Z103" s="13">
        <f t="shared" si="8"/>
        <v>7.3987241349008581E-2</v>
      </c>
      <c r="AA103" s="13">
        <f t="shared" si="8"/>
        <v>6.4887763191978864E-2</v>
      </c>
    </row>
    <row r="104" spans="1:27">
      <c r="A104" t="s">
        <v>119</v>
      </c>
      <c r="B104">
        <v>955.2</v>
      </c>
      <c r="C104">
        <v>685.25</v>
      </c>
      <c r="D104">
        <v>902.35</v>
      </c>
      <c r="E104" t="e">
        <v>#N/A</v>
      </c>
      <c r="F104" t="e">
        <v>#N/A</v>
      </c>
      <c r="G104">
        <v>210.08</v>
      </c>
      <c r="H104">
        <v>15553.393800000002</v>
      </c>
      <c r="I104" t="e">
        <v>#N/A</v>
      </c>
      <c r="J104" t="e">
        <v>#N/A</v>
      </c>
      <c r="K104">
        <v>2752.7979999999998</v>
      </c>
      <c r="L104">
        <v>2175.4749999999999</v>
      </c>
      <c r="M104">
        <v>406.98200000000003</v>
      </c>
      <c r="O104" s="12" t="str">
        <f t="shared" si="5"/>
        <v>2002-11</v>
      </c>
      <c r="P104" s="13">
        <f t="shared" si="7"/>
        <v>-3.9258793969849659E-3</v>
      </c>
      <c r="Q104" s="13">
        <f t="shared" si="7"/>
        <v>1.4520248084640697E-2</v>
      </c>
      <c r="R104" s="13">
        <f t="shared" si="7"/>
        <v>-9.719066880922056E-3</v>
      </c>
      <c r="S104" s="13"/>
      <c r="T104" s="13"/>
      <c r="U104" s="13">
        <f t="shared" si="6"/>
        <v>2.146801218583394E-2</v>
      </c>
      <c r="V104" s="13">
        <f t="shared" si="6"/>
        <v>-6.5225764424482469E-3</v>
      </c>
      <c r="W104" s="13"/>
      <c r="X104" s="13"/>
      <c r="Y104" s="13">
        <f t="shared" si="8"/>
        <v>6.0139901293157161E-2</v>
      </c>
      <c r="Z104" s="13">
        <f t="shared" si="8"/>
        <v>5.4139440811776796E-2</v>
      </c>
      <c r="AA104" s="13">
        <f t="shared" si="8"/>
        <v>6.8833511064371189E-2</v>
      </c>
    </row>
    <row r="105" spans="1:27">
      <c r="A105" t="s">
        <v>120</v>
      </c>
      <c r="B105">
        <v>951.45</v>
      </c>
      <c r="C105">
        <v>695.2</v>
      </c>
      <c r="D105">
        <v>893.58</v>
      </c>
      <c r="E105" t="e">
        <v>#N/A</v>
      </c>
      <c r="F105" t="e">
        <v>#N/A</v>
      </c>
      <c r="G105">
        <v>214.59</v>
      </c>
      <c r="H105">
        <v>15451.945600000001</v>
      </c>
      <c r="I105" t="e">
        <v>#N/A</v>
      </c>
      <c r="J105" t="e">
        <v>#N/A</v>
      </c>
      <c r="K105">
        <v>2918.3510000000001</v>
      </c>
      <c r="L105">
        <v>2293.2539999999999</v>
      </c>
      <c r="M105">
        <v>434.99599999999998</v>
      </c>
      <c r="O105" s="12" t="str">
        <f t="shared" si="5"/>
        <v>2002-12</v>
      </c>
      <c r="P105" s="13">
        <f t="shared" si="7"/>
        <v>0.12239213831520313</v>
      </c>
      <c r="Q105" s="13">
        <f t="shared" si="7"/>
        <v>9.0046029919447435E-2</v>
      </c>
      <c r="R105" s="13">
        <f t="shared" si="7"/>
        <v>9.6286846169341356E-2</v>
      </c>
      <c r="S105" s="13"/>
      <c r="T105" s="13"/>
      <c r="U105" s="13">
        <f t="shared" si="6"/>
        <v>1.3514143249918398E-2</v>
      </c>
      <c r="V105" s="13">
        <f t="shared" si="6"/>
        <v>-1.1449037200855883E-2</v>
      </c>
      <c r="W105" s="13"/>
      <c r="X105" s="13"/>
      <c r="Y105" s="13">
        <f t="shared" si="8"/>
        <v>-5.8428886724043894E-2</v>
      </c>
      <c r="Z105" s="13">
        <f t="shared" si="8"/>
        <v>-4.826504172673407E-2</v>
      </c>
      <c r="AA105" s="13">
        <f t="shared" si="8"/>
        <v>-3.3225592879014942E-2</v>
      </c>
    </row>
    <row r="106" spans="1:27">
      <c r="A106" t="s">
        <v>121</v>
      </c>
      <c r="B106">
        <v>1067.9000000000001</v>
      </c>
      <c r="C106">
        <v>757.8</v>
      </c>
      <c r="D106">
        <v>979.62</v>
      </c>
      <c r="E106" t="e">
        <v>#N/A</v>
      </c>
      <c r="F106" t="e">
        <v>#N/A</v>
      </c>
      <c r="G106">
        <v>217.49</v>
      </c>
      <c r="H106">
        <v>15275.0357</v>
      </c>
      <c r="I106" t="e">
        <v>#N/A</v>
      </c>
      <c r="J106" t="e">
        <v>#N/A</v>
      </c>
      <c r="K106">
        <v>2747.835</v>
      </c>
      <c r="L106">
        <v>2182.5700000000002</v>
      </c>
      <c r="M106">
        <v>420.54300000000001</v>
      </c>
      <c r="O106" s="12" t="str">
        <f t="shared" si="5"/>
        <v>2003-1</v>
      </c>
      <c r="P106" s="13">
        <f t="shared" si="7"/>
        <v>3.0199456877984865E-2</v>
      </c>
      <c r="Q106" s="13">
        <f t="shared" si="7"/>
        <v>2.5534441805225683E-2</v>
      </c>
      <c r="R106" s="13">
        <f t="shared" si="7"/>
        <v>2.0803985218758259E-2</v>
      </c>
      <c r="S106" s="13"/>
      <c r="T106" s="13"/>
      <c r="U106" s="13">
        <f t="shared" si="6"/>
        <v>2.3035541863993814E-2</v>
      </c>
      <c r="V106" s="13">
        <f t="shared" si="6"/>
        <v>8.9898375818525889E-2</v>
      </c>
      <c r="W106" s="13"/>
      <c r="X106" s="13"/>
      <c r="Y106" s="13">
        <f t="shared" si="8"/>
        <v>-2.2097032754877954E-2</v>
      </c>
      <c r="Z106" s="13">
        <f t="shared" si="8"/>
        <v>-3.0214838470243977E-2</v>
      </c>
      <c r="AA106" s="13">
        <f t="shared" si="8"/>
        <v>-4.3538948454736603E-3</v>
      </c>
    </row>
    <row r="107" spans="1:27">
      <c r="A107" t="s">
        <v>122</v>
      </c>
      <c r="B107">
        <v>1100.1500000000001</v>
      </c>
      <c r="C107">
        <v>777.15</v>
      </c>
      <c r="D107">
        <v>1000</v>
      </c>
      <c r="E107" t="e">
        <v>#N/A</v>
      </c>
      <c r="F107" t="e">
        <v>#N/A</v>
      </c>
      <c r="G107">
        <v>222.5</v>
      </c>
      <c r="H107">
        <v>16648.2366</v>
      </c>
      <c r="I107" t="e">
        <v>#N/A</v>
      </c>
      <c r="J107" t="e">
        <v>#N/A</v>
      </c>
      <c r="K107">
        <v>2687.116</v>
      </c>
      <c r="L107">
        <v>2116.6239999999998</v>
      </c>
      <c r="M107">
        <v>418.71199999999999</v>
      </c>
      <c r="O107" s="12" t="str">
        <f t="shared" si="5"/>
        <v>2003-2</v>
      </c>
      <c r="P107" s="13">
        <f t="shared" si="7"/>
        <v>-4.0767168113439167E-2</v>
      </c>
      <c r="Q107" s="13">
        <f t="shared" si="7"/>
        <v>-2.612108344592412E-2</v>
      </c>
      <c r="R107" s="13">
        <f t="shared" si="7"/>
        <v>-2.5599999999998957E-3</v>
      </c>
      <c r="S107" s="13"/>
      <c r="T107" s="13"/>
      <c r="U107" s="13">
        <f t="shared" si="6"/>
        <v>-4.8988764044943789E-3</v>
      </c>
      <c r="V107" s="13">
        <f t="shared" si="6"/>
        <v>5.9789419379107089E-2</v>
      </c>
      <c r="W107" s="13"/>
      <c r="X107" s="13"/>
      <c r="Y107" s="13">
        <f t="shared" si="8"/>
        <v>-1.3137132896384074E-2</v>
      </c>
      <c r="Z107" s="13">
        <f t="shared" si="8"/>
        <v>-1.712254987187134E-2</v>
      </c>
      <c r="AA107" s="13">
        <f t="shared" si="8"/>
        <v>-2.6989911920365262E-2</v>
      </c>
    </row>
    <row r="108" spans="1:27">
      <c r="A108" t="s">
        <v>123</v>
      </c>
      <c r="B108">
        <v>1055.3</v>
      </c>
      <c r="C108">
        <v>756.85</v>
      </c>
      <c r="D108">
        <v>997.44</v>
      </c>
      <c r="E108" t="e">
        <v>#N/A</v>
      </c>
      <c r="F108" t="e">
        <v>#N/A</v>
      </c>
      <c r="G108">
        <v>221.41</v>
      </c>
      <c r="H108">
        <v>17643.625</v>
      </c>
      <c r="I108" t="e">
        <v>#N/A</v>
      </c>
      <c r="J108" t="e">
        <v>#N/A</v>
      </c>
      <c r="K108">
        <v>2651.8150000000001</v>
      </c>
      <c r="L108">
        <v>2080.3820000000001</v>
      </c>
      <c r="M108">
        <v>407.411</v>
      </c>
      <c r="O108" s="12" t="str">
        <f t="shared" si="5"/>
        <v>2003-3</v>
      </c>
      <c r="P108" s="13">
        <f t="shared" si="7"/>
        <v>3.3639723301430724E-3</v>
      </c>
      <c r="Q108" s="13">
        <f t="shared" si="7"/>
        <v>6.3420757085286272E-3</v>
      </c>
      <c r="R108" s="13">
        <f t="shared" si="7"/>
        <v>-6.5968880333654445E-3</v>
      </c>
      <c r="S108" s="13"/>
      <c r="T108" s="13"/>
      <c r="U108" s="13">
        <f t="shared" si="6"/>
        <v>1.4588320310735758E-2</v>
      </c>
      <c r="V108" s="13">
        <f t="shared" si="6"/>
        <v>-6.6715258344019368E-2</v>
      </c>
      <c r="W108" s="13"/>
      <c r="X108" s="13"/>
      <c r="Y108" s="13">
        <f t="shared" si="8"/>
        <v>8.3674766150729774E-3</v>
      </c>
      <c r="Z108" s="13">
        <f t="shared" si="8"/>
        <v>-2.7475723208525427E-3</v>
      </c>
      <c r="AA108" s="13">
        <f t="shared" si="8"/>
        <v>-2.8354659054370179E-2</v>
      </c>
    </row>
    <row r="109" spans="1:27">
      <c r="A109" t="s">
        <v>124</v>
      </c>
      <c r="B109">
        <v>1058.8499999999999</v>
      </c>
      <c r="C109">
        <v>761.65</v>
      </c>
      <c r="D109">
        <v>990.86</v>
      </c>
      <c r="E109" t="e">
        <v>#N/A</v>
      </c>
      <c r="F109" t="e">
        <v>#N/A</v>
      </c>
      <c r="G109">
        <v>224.64</v>
      </c>
      <c r="H109">
        <v>16466.526000000002</v>
      </c>
      <c r="I109" t="e">
        <v>#N/A</v>
      </c>
      <c r="J109" t="e">
        <v>#N/A</v>
      </c>
      <c r="K109">
        <v>2674.0039999999999</v>
      </c>
      <c r="L109">
        <v>2074.6660000000002</v>
      </c>
      <c r="M109">
        <v>395.85899999999998</v>
      </c>
      <c r="O109" s="12" t="str">
        <f t="shared" si="5"/>
        <v>2003-4</v>
      </c>
      <c r="P109" s="13">
        <f t="shared" si="7"/>
        <v>-7.0406573169004116E-2</v>
      </c>
      <c r="Q109" s="13">
        <f t="shared" si="7"/>
        <v>-7.2802468325346203E-2</v>
      </c>
      <c r="R109" s="13">
        <f t="shared" si="7"/>
        <v>-8.8004359849020108E-2</v>
      </c>
      <c r="S109" s="13"/>
      <c r="T109" s="13"/>
      <c r="U109" s="13">
        <f t="shared" si="6"/>
        <v>-9.3482905982905651E-3</v>
      </c>
      <c r="V109" s="13">
        <f t="shared" si="6"/>
        <v>-3.6536334379212776E-2</v>
      </c>
      <c r="W109" s="13"/>
      <c r="X109" s="13"/>
      <c r="Y109" s="13">
        <f t="shared" si="8"/>
        <v>8.2711544186171881E-2</v>
      </c>
      <c r="Z109" s="13">
        <f t="shared" si="8"/>
        <v>8.9310761346645728E-2</v>
      </c>
      <c r="AA109" s="13">
        <f t="shared" si="8"/>
        <v>8.9072119113118742E-2</v>
      </c>
    </row>
    <row r="110" spans="1:27">
      <c r="A110" t="s">
        <v>125</v>
      </c>
      <c r="B110">
        <v>984.3</v>
      </c>
      <c r="C110">
        <v>706.2</v>
      </c>
      <c r="D110">
        <v>903.66</v>
      </c>
      <c r="E110" t="e">
        <v>#N/A</v>
      </c>
      <c r="F110" t="e">
        <v>#N/A</v>
      </c>
      <c r="G110">
        <v>222.54</v>
      </c>
      <c r="H110">
        <v>15864.899500000001</v>
      </c>
      <c r="I110" t="e">
        <v>#N/A</v>
      </c>
      <c r="J110" t="e">
        <v>#N/A</v>
      </c>
      <c r="K110">
        <v>2895.1750000000002</v>
      </c>
      <c r="L110">
        <v>2259.9560000000001</v>
      </c>
      <c r="M110">
        <v>431.11900000000003</v>
      </c>
      <c r="O110" s="12" t="str">
        <f t="shared" si="5"/>
        <v>2003-5</v>
      </c>
      <c r="P110" s="13">
        <f t="shared" si="7"/>
        <v>-4.6733719394493556E-2</v>
      </c>
      <c r="Q110" s="13">
        <f t="shared" si="7"/>
        <v>-4.885301614273696E-3</v>
      </c>
      <c r="R110" s="13">
        <f t="shared" si="7"/>
        <v>8.6581236305690146E-2</v>
      </c>
      <c r="S110" s="13"/>
      <c r="T110" s="13"/>
      <c r="U110" s="13">
        <f t="shared" si="6"/>
        <v>2.3950750426889655E-2</v>
      </c>
      <c r="V110" s="13">
        <f t="shared" si="6"/>
        <v>1.5926044788370675E-2</v>
      </c>
      <c r="W110" s="13"/>
      <c r="X110" s="13"/>
      <c r="Y110" s="13">
        <f t="shared" si="8"/>
        <v>5.4994603089623117E-2</v>
      </c>
      <c r="Z110" s="13">
        <f t="shared" si="8"/>
        <v>5.7640060248960401E-2</v>
      </c>
      <c r="AA110" s="13">
        <f t="shared" si="8"/>
        <v>7.1771367070344816E-2</v>
      </c>
    </row>
    <row r="111" spans="1:27">
      <c r="A111" t="s">
        <v>126</v>
      </c>
      <c r="B111">
        <v>938.3</v>
      </c>
      <c r="C111">
        <v>702.75</v>
      </c>
      <c r="D111">
        <v>981.9</v>
      </c>
      <c r="E111" t="e">
        <v>#N/A</v>
      </c>
      <c r="F111" t="e">
        <v>#N/A</v>
      </c>
      <c r="G111">
        <v>227.87</v>
      </c>
      <c r="H111">
        <v>16117.564600000002</v>
      </c>
      <c r="I111" t="e">
        <v>#N/A</v>
      </c>
      <c r="J111" t="e">
        <v>#N/A</v>
      </c>
      <c r="K111">
        <v>3054.3939999999998</v>
      </c>
      <c r="L111">
        <v>2390.2199999999998</v>
      </c>
      <c r="M111">
        <v>462.06099999999998</v>
      </c>
      <c r="O111" s="12" t="str">
        <f t="shared" si="5"/>
        <v>2003-6</v>
      </c>
      <c r="P111" s="13">
        <f t="shared" si="7"/>
        <v>8.1903442395822257E-2</v>
      </c>
      <c r="Q111" s="13">
        <f t="shared" si="7"/>
        <v>0.15396655994308084</v>
      </c>
      <c r="R111" s="13">
        <f t="shared" si="7"/>
        <v>0.18790100824931266</v>
      </c>
      <c r="S111" s="13"/>
      <c r="T111" s="13"/>
      <c r="U111" s="13">
        <f t="shared" si="6"/>
        <v>1.3516478693992084E-2</v>
      </c>
      <c r="V111" s="13">
        <f t="shared" si="6"/>
        <v>6.5900595180490296E-2</v>
      </c>
      <c r="W111" s="13"/>
      <c r="X111" s="13"/>
      <c r="Y111" s="13">
        <f t="shared" si="8"/>
        <v>1.3002251837844314E-2</v>
      </c>
      <c r="Z111" s="13">
        <f t="shared" si="8"/>
        <v>1.767828902778823E-2</v>
      </c>
      <c r="AA111" s="13">
        <f t="shared" si="8"/>
        <v>5.6994639235945055E-2</v>
      </c>
    </row>
    <row r="112" spans="1:27">
      <c r="A112" t="s">
        <v>127</v>
      </c>
      <c r="B112">
        <v>1015.15</v>
      </c>
      <c r="C112">
        <v>810.95</v>
      </c>
      <c r="D112">
        <v>1166.4000000000001</v>
      </c>
      <c r="E112" t="e">
        <v>#N/A</v>
      </c>
      <c r="F112" t="e">
        <v>#N/A</v>
      </c>
      <c r="G112">
        <v>230.95</v>
      </c>
      <c r="H112">
        <v>17179.721700000002</v>
      </c>
      <c r="I112" t="e">
        <v>#N/A</v>
      </c>
      <c r="J112" t="e">
        <v>#N/A</v>
      </c>
      <c r="K112">
        <v>3094.1080000000002</v>
      </c>
      <c r="L112">
        <v>2432.4749999999999</v>
      </c>
      <c r="M112">
        <v>488.39600000000002</v>
      </c>
      <c r="O112" s="12" t="str">
        <f t="shared" si="5"/>
        <v>2003-7</v>
      </c>
      <c r="P112" s="13">
        <f t="shared" si="7"/>
        <v>0.11382554302319869</v>
      </c>
      <c r="Q112" s="13">
        <f t="shared" si="7"/>
        <v>0.10241075282076562</v>
      </c>
      <c r="R112" s="13">
        <f t="shared" si="7"/>
        <v>0.11284293552812064</v>
      </c>
      <c r="S112" s="13"/>
      <c r="T112" s="13"/>
      <c r="U112" s="13">
        <f t="shared" si="6"/>
        <v>8.5299848452045079E-3</v>
      </c>
      <c r="V112" s="13">
        <f t="shared" si="6"/>
        <v>-5.3446022935284332E-2</v>
      </c>
      <c r="W112" s="13"/>
      <c r="X112" s="13"/>
      <c r="Y112" s="13">
        <f t="shared" si="8"/>
        <v>1.7921804927300444E-2</v>
      </c>
      <c r="Z112" s="13">
        <f t="shared" si="8"/>
        <v>2.049476356385993E-2</v>
      </c>
      <c r="AA112" s="13">
        <f t="shared" si="8"/>
        <v>6.262745804633929E-2</v>
      </c>
    </row>
    <row r="113" spans="1:27">
      <c r="A113" t="s">
        <v>128</v>
      </c>
      <c r="B113">
        <v>1130.7</v>
      </c>
      <c r="C113">
        <v>894</v>
      </c>
      <c r="D113">
        <v>1298.02</v>
      </c>
      <c r="E113" t="e">
        <v>#N/A</v>
      </c>
      <c r="F113" t="e">
        <v>#N/A</v>
      </c>
      <c r="G113">
        <v>232.92</v>
      </c>
      <c r="H113">
        <v>16261.5339</v>
      </c>
      <c r="I113" t="e">
        <v>#N/A</v>
      </c>
      <c r="J113" t="e">
        <v>#N/A</v>
      </c>
      <c r="K113">
        <v>3149.56</v>
      </c>
      <c r="L113">
        <v>2482.328</v>
      </c>
      <c r="M113">
        <v>518.98299999999995</v>
      </c>
      <c r="O113" s="12" t="str">
        <f t="shared" si="5"/>
        <v>2003-8</v>
      </c>
      <c r="P113" s="13">
        <f t="shared" si="7"/>
        <v>5.7530733174139925E-2</v>
      </c>
      <c r="Q113" s="13">
        <f t="shared" si="7"/>
        <v>5.7326621923937449E-2</v>
      </c>
      <c r="R113" s="13">
        <f t="shared" si="7"/>
        <v>8.7186638110352765E-2</v>
      </c>
      <c r="S113" s="13"/>
      <c r="T113" s="13"/>
      <c r="U113" s="13">
        <f t="shared" si="6"/>
        <v>1.0132234243517058E-2</v>
      </c>
      <c r="V113" s="13">
        <f t="shared" si="6"/>
        <v>1.8025974782132081E-4</v>
      </c>
      <c r="W113" s="13"/>
      <c r="X113" s="13"/>
      <c r="Y113" s="13">
        <f t="shared" si="8"/>
        <v>2.0174881570758973E-2</v>
      </c>
      <c r="Z113" s="13">
        <f t="shared" si="8"/>
        <v>2.1844413792214468E-2</v>
      </c>
      <c r="AA113" s="13">
        <f t="shared" si="8"/>
        <v>6.7119732245565E-2</v>
      </c>
    </row>
    <row r="114" spans="1:27">
      <c r="A114" t="s">
        <v>129</v>
      </c>
      <c r="B114">
        <v>1195.75</v>
      </c>
      <c r="C114">
        <v>945.25</v>
      </c>
      <c r="D114">
        <v>1411.19</v>
      </c>
      <c r="E114" t="e">
        <v>#N/A</v>
      </c>
      <c r="F114" t="e">
        <v>#N/A</v>
      </c>
      <c r="G114">
        <v>235.28</v>
      </c>
      <c r="H114">
        <v>16264.465200000001</v>
      </c>
      <c r="I114" t="e">
        <v>#N/A</v>
      </c>
      <c r="J114" t="e">
        <v>#N/A</v>
      </c>
      <c r="K114">
        <v>3213.1019999999999</v>
      </c>
      <c r="L114">
        <v>2536.5529999999999</v>
      </c>
      <c r="M114">
        <v>553.81700000000001</v>
      </c>
      <c r="O114" s="12" t="str">
        <f t="shared" si="5"/>
        <v>2003-9</v>
      </c>
      <c r="P114" s="13">
        <f t="shared" si="7"/>
        <v>0.15070039724022588</v>
      </c>
      <c r="Q114" s="13">
        <f t="shared" si="7"/>
        <v>0.18682888124834696</v>
      </c>
      <c r="R114" s="13">
        <f t="shared" si="7"/>
        <v>0.1451257449386687</v>
      </c>
      <c r="S114" s="13"/>
      <c r="T114" s="13"/>
      <c r="U114" s="13">
        <f t="shared" si="6"/>
        <v>1.8276096565793987E-2</v>
      </c>
      <c r="V114" s="13">
        <f t="shared" si="6"/>
        <v>6.0196704162150949E-2</v>
      </c>
      <c r="W114" s="13"/>
      <c r="X114" s="13"/>
      <c r="Y114" s="13">
        <f t="shared" si="8"/>
        <v>-1.0290989828520836E-2</v>
      </c>
      <c r="Z114" s="13">
        <f t="shared" si="8"/>
        <v>6.343254014404609E-3</v>
      </c>
      <c r="AA114" s="13">
        <f t="shared" si="8"/>
        <v>7.3309414481677049E-3</v>
      </c>
    </row>
    <row r="115" spans="1:27">
      <c r="A115" t="s">
        <v>130</v>
      </c>
      <c r="B115">
        <v>1375.95</v>
      </c>
      <c r="C115">
        <v>1121.8499999999999</v>
      </c>
      <c r="D115">
        <v>1615.99</v>
      </c>
      <c r="E115" t="e">
        <v>#N/A</v>
      </c>
      <c r="F115" t="e">
        <v>#N/A</v>
      </c>
      <c r="G115">
        <v>239.58</v>
      </c>
      <c r="H115">
        <v>17243.5324</v>
      </c>
      <c r="I115" t="e">
        <v>#N/A</v>
      </c>
      <c r="J115" t="e">
        <v>#N/A</v>
      </c>
      <c r="K115">
        <v>3180.0360000000001</v>
      </c>
      <c r="L115">
        <v>2552.643</v>
      </c>
      <c r="M115">
        <v>557.87699999999995</v>
      </c>
      <c r="O115" s="12" t="str">
        <f t="shared" si="5"/>
        <v>2003-10</v>
      </c>
      <c r="P115" s="13">
        <f t="shared" si="7"/>
        <v>3.2631999709291648E-2</v>
      </c>
      <c r="Q115" s="13">
        <f t="shared" si="7"/>
        <v>1.8228818469492314E-2</v>
      </c>
      <c r="R115" s="13">
        <f t="shared" si="7"/>
        <v>3.8805933205032339E-2</v>
      </c>
      <c r="S115" s="13"/>
      <c r="T115" s="13"/>
      <c r="U115" s="13">
        <f t="shared" si="6"/>
        <v>1.3982803239001473E-2</v>
      </c>
      <c r="V115" s="13">
        <f t="shared" si="6"/>
        <v>1.3041869541765116E-2</v>
      </c>
      <c r="W115" s="13"/>
      <c r="X115" s="13"/>
      <c r="Y115" s="13">
        <f t="shared" si="8"/>
        <v>5.7548405112394896E-2</v>
      </c>
      <c r="Z115" s="13">
        <f t="shared" si="8"/>
        <v>5.954259957228647E-2</v>
      </c>
      <c r="AA115" s="13">
        <f t="shared" si="8"/>
        <v>8.5097611122165073E-2</v>
      </c>
    </row>
    <row r="116" spans="1:27">
      <c r="A116" t="s">
        <v>131</v>
      </c>
      <c r="B116">
        <v>1420.85</v>
      </c>
      <c r="C116">
        <v>1142.3</v>
      </c>
      <c r="D116">
        <v>1678.7</v>
      </c>
      <c r="E116" t="e">
        <v>#N/A</v>
      </c>
      <c r="F116" t="e">
        <v>#N/A</v>
      </c>
      <c r="G116">
        <v>242.93</v>
      </c>
      <c r="H116">
        <v>17468.420300000002</v>
      </c>
      <c r="I116" t="e">
        <v>#N/A</v>
      </c>
      <c r="J116" t="e">
        <v>#N/A</v>
      </c>
      <c r="K116">
        <v>3363.0419999999999</v>
      </c>
      <c r="L116">
        <v>2704.634</v>
      </c>
      <c r="M116">
        <v>605.351</v>
      </c>
      <c r="O116" s="12" t="str">
        <f t="shared" si="5"/>
        <v>2003-11</v>
      </c>
      <c r="P116" s="13">
        <f t="shared" si="7"/>
        <v>0.12724777421965738</v>
      </c>
      <c r="Q116" s="13">
        <f t="shared" si="7"/>
        <v>8.7980390440339562E-2</v>
      </c>
      <c r="R116" s="13">
        <f t="shared" si="7"/>
        <v>6.7873950080419299E-2</v>
      </c>
      <c r="S116" s="13"/>
      <c r="T116" s="13"/>
      <c r="U116" s="13">
        <f t="shared" si="6"/>
        <v>1.6465648540719968E-4</v>
      </c>
      <c r="V116" s="13">
        <f t="shared" si="6"/>
        <v>-5.9171750063743422E-3</v>
      </c>
      <c r="W116" s="13"/>
      <c r="X116" s="13"/>
      <c r="Y116" s="13">
        <f t="shared" si="8"/>
        <v>1.0591303944464503E-2</v>
      </c>
      <c r="Z116" s="13">
        <f t="shared" si="8"/>
        <v>1.5466048271226329E-2</v>
      </c>
      <c r="AA116" s="13">
        <f t="shared" si="8"/>
        <v>1.2288738269202515E-2</v>
      </c>
    </row>
    <row r="117" spans="1:27">
      <c r="A117" t="s">
        <v>132</v>
      </c>
      <c r="B117">
        <v>1601.65</v>
      </c>
      <c r="C117">
        <v>1242.8</v>
      </c>
      <c r="D117">
        <v>1792.64</v>
      </c>
      <c r="E117" t="e">
        <v>#N/A</v>
      </c>
      <c r="F117" t="e">
        <v>#N/A</v>
      </c>
      <c r="G117">
        <v>242.97</v>
      </c>
      <c r="H117">
        <v>17365.0566</v>
      </c>
      <c r="I117" t="e">
        <v>#N/A</v>
      </c>
      <c r="J117" t="e">
        <v>#N/A</v>
      </c>
      <c r="K117">
        <v>3398.6610000000001</v>
      </c>
      <c r="L117">
        <v>2746.4639999999999</v>
      </c>
      <c r="M117">
        <v>612.79</v>
      </c>
      <c r="O117" s="12" t="str">
        <f t="shared" si="5"/>
        <v>2003-12</v>
      </c>
      <c r="P117" s="13">
        <f t="shared" si="7"/>
        <v>3.4963943433334421E-2</v>
      </c>
      <c r="Q117" s="13">
        <f t="shared" si="7"/>
        <v>5.6606050852912926E-2</v>
      </c>
      <c r="R117" s="13">
        <f t="shared" si="7"/>
        <v>0.12093337200999632</v>
      </c>
      <c r="S117" s="13"/>
      <c r="T117" s="13"/>
      <c r="U117" s="13">
        <f t="shared" si="6"/>
        <v>-8.4784129727950575E-3</v>
      </c>
      <c r="V117" s="13">
        <f t="shared" si="6"/>
        <v>5.323126905327813E-2</v>
      </c>
      <c r="W117" s="13"/>
      <c r="X117" s="13"/>
      <c r="Y117" s="13">
        <f t="shared" si="8"/>
        <v>5.2091397170827003E-2</v>
      </c>
      <c r="Z117" s="13">
        <f t="shared" si="8"/>
        <v>6.2982074405490085E-2</v>
      </c>
      <c r="AA117" s="13">
        <f t="shared" si="8"/>
        <v>7.2496287472054055E-2</v>
      </c>
    </row>
    <row r="118" spans="1:27">
      <c r="A118" t="s">
        <v>133</v>
      </c>
      <c r="B118">
        <v>1657.65</v>
      </c>
      <c r="C118">
        <v>1313.15</v>
      </c>
      <c r="D118">
        <v>2009.43</v>
      </c>
      <c r="E118" t="e">
        <v>#N/A</v>
      </c>
      <c r="F118" t="e">
        <v>#N/A</v>
      </c>
      <c r="G118">
        <v>240.91</v>
      </c>
      <c r="H118">
        <v>18289.420600000001</v>
      </c>
      <c r="I118" t="e">
        <v>#N/A</v>
      </c>
      <c r="J118" t="e">
        <v>#N/A</v>
      </c>
      <c r="K118">
        <v>3575.7020000000002</v>
      </c>
      <c r="L118">
        <v>2919.442</v>
      </c>
      <c r="M118">
        <v>657.21500000000003</v>
      </c>
      <c r="O118" s="12" t="str">
        <f t="shared" si="5"/>
        <v>2004-1</v>
      </c>
      <c r="P118" s="13">
        <f t="shared" si="7"/>
        <v>0.15359092691460807</v>
      </c>
      <c r="Q118" s="13">
        <f t="shared" si="7"/>
        <v>0.19022960057876093</v>
      </c>
      <c r="R118" s="13">
        <f t="shared" si="7"/>
        <v>0.21150774100117942</v>
      </c>
      <c r="S118" s="13"/>
      <c r="T118" s="13"/>
      <c r="U118" s="13">
        <f t="shared" si="6"/>
        <v>1.4777302727159602E-2</v>
      </c>
      <c r="V118" s="13">
        <f t="shared" si="6"/>
        <v>3.8382063344313933E-2</v>
      </c>
      <c r="W118" s="13"/>
      <c r="X118" s="13"/>
      <c r="Y118" s="13">
        <f t="shared" si="8"/>
        <v>1.7777488168756683E-2</v>
      </c>
      <c r="Z118" s="13">
        <f t="shared" si="8"/>
        <v>1.6266807150133511E-2</v>
      </c>
      <c r="AA118" s="13">
        <f t="shared" si="8"/>
        <v>3.5515014112581067E-2</v>
      </c>
    </row>
    <row r="119" spans="1:27">
      <c r="A119" t="s">
        <v>134</v>
      </c>
      <c r="B119">
        <v>1912.25</v>
      </c>
      <c r="C119">
        <v>1562.95</v>
      </c>
      <c r="D119">
        <v>2434.44</v>
      </c>
      <c r="E119">
        <v>1000</v>
      </c>
      <c r="F119" t="e">
        <v>#N/A</v>
      </c>
      <c r="G119">
        <v>244.47</v>
      </c>
      <c r="H119">
        <v>18991.406300000002</v>
      </c>
      <c r="I119">
        <v>1000</v>
      </c>
      <c r="J119" t="e">
        <v>#N/A</v>
      </c>
      <c r="K119">
        <v>3639.2689999999998</v>
      </c>
      <c r="L119">
        <v>2966.9319999999998</v>
      </c>
      <c r="M119">
        <v>680.55600000000004</v>
      </c>
      <c r="O119" s="12" t="str">
        <f t="shared" si="5"/>
        <v>2004-2</v>
      </c>
      <c r="P119" s="13">
        <f t="shared" si="7"/>
        <v>-7.4911753170349038E-2</v>
      </c>
      <c r="Q119" s="13">
        <f t="shared" si="7"/>
        <v>-0.10198662785117896</v>
      </c>
      <c r="R119" s="13">
        <f t="shared" si="7"/>
        <v>-0.12759402573076351</v>
      </c>
      <c r="S119" s="13">
        <f t="shared" si="6"/>
        <v>-0.17884</v>
      </c>
      <c r="T119" s="13"/>
      <c r="U119" s="13">
        <f t="shared" si="6"/>
        <v>-8.0582484558432421E-3</v>
      </c>
      <c r="V119" s="13">
        <f t="shared" si="6"/>
        <v>-4.2954280852808724E-2</v>
      </c>
      <c r="W119" s="13">
        <f t="shared" si="6"/>
        <v>-0.20084999999999997</v>
      </c>
      <c r="X119" s="13"/>
      <c r="Y119" s="13">
        <f t="shared" si="8"/>
        <v>1.2584395382699176E-2</v>
      </c>
      <c r="Z119" s="13">
        <f t="shared" si="8"/>
        <v>1.7102852374102362E-2</v>
      </c>
      <c r="AA119" s="13">
        <f t="shared" si="8"/>
        <v>4.6129929058005503E-2</v>
      </c>
    </row>
    <row r="120" spans="1:27">
      <c r="A120" t="s">
        <v>135</v>
      </c>
      <c r="B120">
        <v>1769</v>
      </c>
      <c r="C120">
        <v>1403.55</v>
      </c>
      <c r="D120">
        <v>2123.8200000000002</v>
      </c>
      <c r="E120">
        <v>821.16</v>
      </c>
      <c r="F120" t="e">
        <v>#N/A</v>
      </c>
      <c r="G120">
        <v>242.5</v>
      </c>
      <c r="H120">
        <v>18175.644100000001</v>
      </c>
      <c r="I120">
        <v>799.15</v>
      </c>
      <c r="J120" t="e">
        <v>#N/A</v>
      </c>
      <c r="K120">
        <v>3685.067</v>
      </c>
      <c r="L120">
        <v>3017.6750000000002</v>
      </c>
      <c r="M120">
        <v>711.95</v>
      </c>
      <c r="O120" s="12" t="str">
        <f t="shared" si="5"/>
        <v>2004-3</v>
      </c>
      <c r="P120" s="13">
        <f t="shared" si="7"/>
        <v>4.7314867156585727E-2</v>
      </c>
      <c r="Q120" s="13">
        <f t="shared" si="7"/>
        <v>5.746143707028617E-2</v>
      </c>
      <c r="R120" s="13">
        <f t="shared" si="7"/>
        <v>4.9627557890969953E-2</v>
      </c>
      <c r="S120" s="13">
        <f t="shared" si="6"/>
        <v>3.055433776608707E-2</v>
      </c>
      <c r="T120" s="13"/>
      <c r="U120" s="13">
        <f t="shared" si="6"/>
        <v>8.2474226804185591E-5</v>
      </c>
      <c r="V120" s="13">
        <f t="shared" si="6"/>
        <v>-5.2622784355685903E-3</v>
      </c>
      <c r="W120" s="13">
        <f t="shared" si="6"/>
        <v>8.8443971719952552E-2</v>
      </c>
      <c r="X120" s="13"/>
      <c r="Y120" s="13">
        <f t="shared" si="8"/>
        <v>-1.5353859237837497E-2</v>
      </c>
      <c r="Z120" s="13">
        <f t="shared" si="8"/>
        <v>-6.244873950972285E-3</v>
      </c>
      <c r="AA120" s="13">
        <f t="shared" si="8"/>
        <v>1.2849216939391672E-2</v>
      </c>
    </row>
    <row r="121" spans="1:27">
      <c r="A121" t="s">
        <v>136</v>
      </c>
      <c r="B121">
        <v>1852.7</v>
      </c>
      <c r="C121">
        <v>1484.2</v>
      </c>
      <c r="D121">
        <v>2229.2199999999998</v>
      </c>
      <c r="E121">
        <v>846.25</v>
      </c>
      <c r="F121" t="e">
        <v>#N/A</v>
      </c>
      <c r="G121">
        <v>242.52</v>
      </c>
      <c r="H121">
        <v>18079.998800000001</v>
      </c>
      <c r="I121">
        <v>869.83</v>
      </c>
      <c r="J121" t="e">
        <v>#N/A</v>
      </c>
      <c r="K121">
        <v>3628.4870000000001</v>
      </c>
      <c r="L121">
        <v>2998.83</v>
      </c>
      <c r="M121">
        <v>721.09799999999996</v>
      </c>
      <c r="O121" s="12" t="str">
        <f t="shared" si="5"/>
        <v>2004-4</v>
      </c>
      <c r="P121" s="13">
        <f t="shared" si="7"/>
        <v>-1.7838829815944313E-2</v>
      </c>
      <c r="Q121" s="13">
        <f t="shared" si="7"/>
        <v>4.7163455059964221E-3</v>
      </c>
      <c r="R121" s="13">
        <f t="shared" si="7"/>
        <v>2.9068463408725709E-3</v>
      </c>
      <c r="S121" s="13">
        <f t="shared" si="6"/>
        <v>-2.304283604135926E-3</v>
      </c>
      <c r="T121" s="13"/>
      <c r="U121" s="13">
        <f t="shared" si="6"/>
        <v>2.2843476826653442E-2</v>
      </c>
      <c r="V121" s="13">
        <f t="shared" si="6"/>
        <v>2.4407346752700176E-2</v>
      </c>
      <c r="W121" s="13">
        <f t="shared" si="6"/>
        <v>-9.0178540634376914E-2</v>
      </c>
      <c r="X121" s="13"/>
      <c r="Y121" s="13">
        <f t="shared" si="8"/>
        <v>-1.8523147526779082E-2</v>
      </c>
      <c r="Z121" s="13">
        <f t="shared" si="8"/>
        <v>-1.9925771050709695E-2</v>
      </c>
      <c r="AA121" s="13">
        <f t="shared" si="8"/>
        <v>-8.1757264615905045E-2</v>
      </c>
    </row>
    <row r="122" spans="1:27">
      <c r="A122" t="s">
        <v>137</v>
      </c>
      <c r="B122">
        <v>1819.65</v>
      </c>
      <c r="C122">
        <v>1491.2</v>
      </c>
      <c r="D122">
        <v>2235.6999999999998</v>
      </c>
      <c r="E122">
        <v>844.3</v>
      </c>
      <c r="F122" t="e">
        <v>#N/A</v>
      </c>
      <c r="G122">
        <v>248.06</v>
      </c>
      <c r="H122">
        <v>18521.283600000002</v>
      </c>
      <c r="I122">
        <v>791.39</v>
      </c>
      <c r="J122" t="e">
        <v>#N/A</v>
      </c>
      <c r="K122">
        <v>3561.2759999999998</v>
      </c>
      <c r="L122">
        <v>2939.076</v>
      </c>
      <c r="M122">
        <v>662.14300000000003</v>
      </c>
      <c r="O122" s="12" t="str">
        <f t="shared" si="5"/>
        <v>2004-5</v>
      </c>
      <c r="P122" s="13">
        <f t="shared" si="7"/>
        <v>-2.9099002555436515E-2</v>
      </c>
      <c r="Q122" s="13">
        <f t="shared" si="7"/>
        <v>-7.7119098712445933E-3</v>
      </c>
      <c r="R122" s="13">
        <f t="shared" si="7"/>
        <v>1.4040345305720958E-2</v>
      </c>
      <c r="S122" s="13">
        <f t="shared" si="6"/>
        <v>3.1019779699159145E-2</v>
      </c>
      <c r="T122" s="13"/>
      <c r="U122" s="13">
        <f t="shared" si="6"/>
        <v>8.7478835765539831E-3</v>
      </c>
      <c r="V122" s="13">
        <f t="shared" si="6"/>
        <v>-5.9652118279750366E-2</v>
      </c>
      <c r="W122" s="13">
        <f t="shared" si="6"/>
        <v>-9.0739079341411899E-2</v>
      </c>
      <c r="X122" s="13"/>
      <c r="Y122" s="13">
        <f t="shared" si="8"/>
        <v>1.3914113929951011E-2</v>
      </c>
      <c r="Z122" s="13">
        <f t="shared" si="8"/>
        <v>9.801719996352487E-3</v>
      </c>
      <c r="AA122" s="13">
        <f t="shared" si="8"/>
        <v>-1.9695141381846581E-2</v>
      </c>
    </row>
    <row r="123" spans="1:27">
      <c r="A123" t="s">
        <v>138</v>
      </c>
      <c r="B123">
        <v>1766.7</v>
      </c>
      <c r="C123">
        <v>1479.7</v>
      </c>
      <c r="D123">
        <v>2267.09</v>
      </c>
      <c r="E123">
        <v>870.49</v>
      </c>
      <c r="F123" t="e">
        <v>#N/A</v>
      </c>
      <c r="G123">
        <v>250.23</v>
      </c>
      <c r="H123">
        <v>17416.449800000002</v>
      </c>
      <c r="I123">
        <v>719.58</v>
      </c>
      <c r="J123" t="e">
        <v>#N/A</v>
      </c>
      <c r="K123">
        <v>3610.828</v>
      </c>
      <c r="L123">
        <v>2967.884</v>
      </c>
      <c r="M123">
        <v>649.10199999999998</v>
      </c>
      <c r="O123" s="12" t="str">
        <f t="shared" si="5"/>
        <v>2004-6</v>
      </c>
      <c r="P123" s="13">
        <f t="shared" si="7"/>
        <v>-0.14648780211694112</v>
      </c>
      <c r="Q123" s="13">
        <f t="shared" si="7"/>
        <v>-0.15631546935189566</v>
      </c>
      <c r="R123" s="13">
        <f t="shared" si="7"/>
        <v>-0.14098249297557663</v>
      </c>
      <c r="S123" s="13">
        <f t="shared" si="6"/>
        <v>-0.10089719583223244</v>
      </c>
      <c r="T123" s="13"/>
      <c r="U123" s="13">
        <f t="shared" si="6"/>
        <v>-1.6464852335850932E-2</v>
      </c>
      <c r="V123" s="13">
        <f t="shared" si="6"/>
        <v>3.5621232060738306E-2</v>
      </c>
      <c r="W123" s="13">
        <f t="shared" si="6"/>
        <v>-0.13028433252730753</v>
      </c>
      <c r="X123" s="13"/>
      <c r="Y123" s="13">
        <f t="shared" si="8"/>
        <v>1.996827320492689E-2</v>
      </c>
      <c r="Z123" s="13">
        <f t="shared" si="8"/>
        <v>2.0960724880082937E-2</v>
      </c>
      <c r="AA123" s="13">
        <f t="shared" si="8"/>
        <v>4.5678491207854499E-3</v>
      </c>
    </row>
    <row r="124" spans="1:27">
      <c r="A124" t="s">
        <v>139</v>
      </c>
      <c r="B124">
        <v>1507.9</v>
      </c>
      <c r="C124">
        <v>1248.4000000000001</v>
      </c>
      <c r="D124">
        <v>1947.47</v>
      </c>
      <c r="E124">
        <v>782.66</v>
      </c>
      <c r="F124" t="e">
        <v>#N/A</v>
      </c>
      <c r="G124">
        <v>246.11</v>
      </c>
      <c r="H124">
        <v>18036.8452</v>
      </c>
      <c r="I124">
        <v>625.83000000000004</v>
      </c>
      <c r="J124" t="e">
        <v>#N/A</v>
      </c>
      <c r="K124">
        <v>3682.93</v>
      </c>
      <c r="L124">
        <v>3030.0929999999998</v>
      </c>
      <c r="M124">
        <v>652.06700000000001</v>
      </c>
      <c r="O124" s="12" t="str">
        <f t="shared" si="5"/>
        <v>2004-7</v>
      </c>
      <c r="P124" s="13">
        <f t="shared" si="7"/>
        <v>1.9430996750447571E-2</v>
      </c>
      <c r="Q124" s="13">
        <f t="shared" si="7"/>
        <v>1.7983018263376893E-2</v>
      </c>
      <c r="R124" s="13">
        <f t="shared" si="7"/>
        <v>3.055246037166226E-3</v>
      </c>
      <c r="S124" s="13">
        <f t="shared" si="6"/>
        <v>1.8207139754171653E-2</v>
      </c>
      <c r="T124" s="13"/>
      <c r="U124" s="13">
        <f t="shared" si="6"/>
        <v>-2.5110722847507261E-2</v>
      </c>
      <c r="V124" s="13">
        <f t="shared" si="6"/>
        <v>3.5883326203853816E-3</v>
      </c>
      <c r="W124" s="13">
        <f t="shared" si="6"/>
        <v>-6.2796606107090591E-3</v>
      </c>
      <c r="X124" s="13"/>
      <c r="Y124" s="13">
        <f t="shared" si="8"/>
        <v>-3.2434230354636107E-2</v>
      </c>
      <c r="Z124" s="13">
        <f t="shared" si="8"/>
        <v>-3.2384814591499334E-2</v>
      </c>
      <c r="AA124" s="13">
        <f t="shared" si="8"/>
        <v>-1.768223204057251E-2</v>
      </c>
    </row>
    <row r="125" spans="1:27">
      <c r="A125" t="s">
        <v>140</v>
      </c>
      <c r="B125">
        <v>1537.2</v>
      </c>
      <c r="C125">
        <v>1270.8499999999999</v>
      </c>
      <c r="D125">
        <v>1953.42</v>
      </c>
      <c r="E125">
        <v>796.91</v>
      </c>
      <c r="F125" t="e">
        <v>#N/A</v>
      </c>
      <c r="G125">
        <v>239.93</v>
      </c>
      <c r="H125">
        <v>18101.5674</v>
      </c>
      <c r="I125">
        <v>621.9</v>
      </c>
      <c r="J125" t="e">
        <v>#N/A</v>
      </c>
      <c r="K125">
        <v>3563.4769999999999</v>
      </c>
      <c r="L125">
        <v>2931.9639999999999</v>
      </c>
      <c r="M125">
        <v>640.53700000000003</v>
      </c>
      <c r="O125" s="12" t="str">
        <f t="shared" si="5"/>
        <v>2004-8</v>
      </c>
      <c r="P125" s="13">
        <f t="shared" si="7"/>
        <v>6.6256830601092886E-2</v>
      </c>
      <c r="Q125" s="13">
        <f t="shared" si="7"/>
        <v>7.0267930912381704E-2</v>
      </c>
      <c r="R125" s="13">
        <f t="shared" si="7"/>
        <v>6.3862354230017182E-2</v>
      </c>
      <c r="S125" s="13">
        <f t="shared" si="6"/>
        <v>9.6196559209948518E-2</v>
      </c>
      <c r="T125" s="13"/>
      <c r="U125" s="13">
        <f t="shared" si="6"/>
        <v>-1.3295544533822312E-2</v>
      </c>
      <c r="V125" s="13">
        <f t="shared" si="6"/>
        <v>1.4825898446784169E-3</v>
      </c>
      <c r="W125" s="13">
        <f t="shared" si="6"/>
        <v>0.23132336388486907</v>
      </c>
      <c r="X125" s="13"/>
      <c r="Y125" s="13">
        <f t="shared" si="8"/>
        <v>4.9067245277576443E-3</v>
      </c>
      <c r="Z125" s="13">
        <f t="shared" si="8"/>
        <v>4.7947382710018527E-3</v>
      </c>
      <c r="AA125" s="13">
        <f t="shared" si="8"/>
        <v>4.1860189185011887E-2</v>
      </c>
    </row>
    <row r="126" spans="1:27">
      <c r="A126" t="s">
        <v>141</v>
      </c>
      <c r="B126">
        <v>1639.05</v>
      </c>
      <c r="C126">
        <v>1360.15</v>
      </c>
      <c r="D126">
        <v>2078.17</v>
      </c>
      <c r="E126">
        <v>873.57</v>
      </c>
      <c r="F126" t="e">
        <v>#N/A</v>
      </c>
      <c r="G126">
        <v>236.74</v>
      </c>
      <c r="H126">
        <v>18128.404600000002</v>
      </c>
      <c r="I126">
        <v>765.76</v>
      </c>
      <c r="J126" t="e">
        <v>#N/A</v>
      </c>
      <c r="K126">
        <v>3580.962</v>
      </c>
      <c r="L126">
        <v>2946.0219999999999</v>
      </c>
      <c r="M126">
        <v>667.35</v>
      </c>
      <c r="O126" s="12" t="str">
        <f t="shared" si="5"/>
        <v>2004-9</v>
      </c>
      <c r="P126" s="13">
        <f t="shared" si="7"/>
        <v>-2.1963942527682967E-3</v>
      </c>
      <c r="Q126" s="13">
        <f t="shared" si="7"/>
        <v>1.724074550601018E-2</v>
      </c>
      <c r="R126" s="13">
        <f t="shared" si="7"/>
        <v>5.5683606249729234E-2</v>
      </c>
      <c r="S126" s="13">
        <f t="shared" si="6"/>
        <v>0.12810650548897051</v>
      </c>
      <c r="T126" s="13"/>
      <c r="U126" s="13">
        <f t="shared" si="6"/>
        <v>7.8989608853594628E-3</v>
      </c>
      <c r="V126" s="13">
        <f t="shared" si="6"/>
        <v>4.12513465194837E-2</v>
      </c>
      <c r="W126" s="13">
        <f t="shared" si="6"/>
        <v>1.2810802340158967E-2</v>
      </c>
      <c r="X126" s="13"/>
      <c r="Y126" s="13">
        <f t="shared" si="8"/>
        <v>1.4072754751377037E-2</v>
      </c>
      <c r="Z126" s="13">
        <f t="shared" si="8"/>
        <v>1.9237466658429625E-2</v>
      </c>
      <c r="AA126" s="13">
        <f t="shared" si="8"/>
        <v>5.7756799280737292E-2</v>
      </c>
    </row>
    <row r="127" spans="1:27">
      <c r="A127" t="s">
        <v>142</v>
      </c>
      <c r="B127">
        <v>1635.45</v>
      </c>
      <c r="C127">
        <v>1383.6</v>
      </c>
      <c r="D127">
        <v>2193.89</v>
      </c>
      <c r="E127">
        <v>985.48</v>
      </c>
      <c r="F127" t="e">
        <v>#N/A</v>
      </c>
      <c r="G127">
        <v>238.61</v>
      </c>
      <c r="H127">
        <v>18876.225700000003</v>
      </c>
      <c r="I127">
        <v>775.57</v>
      </c>
      <c r="J127" t="e">
        <v>#N/A</v>
      </c>
      <c r="K127">
        <v>3631.3560000000002</v>
      </c>
      <c r="L127">
        <v>3002.6959999999999</v>
      </c>
      <c r="M127">
        <v>705.89400000000001</v>
      </c>
      <c r="O127" s="12" t="str">
        <f t="shared" si="5"/>
        <v>2004-10</v>
      </c>
      <c r="P127" s="13">
        <f t="shared" si="7"/>
        <v>8.5419915008101865E-2</v>
      </c>
      <c r="Q127" s="13">
        <f t="shared" si="7"/>
        <v>8.2899681989014207E-2</v>
      </c>
      <c r="R127" s="13">
        <f t="shared" si="7"/>
        <v>7.0691784911732114E-2</v>
      </c>
      <c r="S127" s="13">
        <f t="shared" si="6"/>
        <v>5.8367496042537548E-2</v>
      </c>
      <c r="T127" s="13"/>
      <c r="U127" s="13">
        <f t="shared" si="6"/>
        <v>-8.8428816897867524E-3</v>
      </c>
      <c r="V127" s="13">
        <f t="shared" si="6"/>
        <v>1.5113455652312924E-2</v>
      </c>
      <c r="W127" s="13">
        <f t="shared" si="6"/>
        <v>0.1726085330788969</v>
      </c>
      <c r="X127" s="13"/>
      <c r="Y127" s="13">
        <f t="shared" si="8"/>
        <v>1.7714319389230848E-2</v>
      </c>
      <c r="Z127" s="13">
        <f t="shared" si="8"/>
        <v>2.4713790540234593E-2</v>
      </c>
      <c r="AA127" s="13">
        <f t="shared" si="8"/>
        <v>2.3956854711897124E-2</v>
      </c>
    </row>
    <row r="128" spans="1:27">
      <c r="A128" t="s">
        <v>143</v>
      </c>
      <c r="B128">
        <v>1775.15</v>
      </c>
      <c r="C128">
        <v>1498.3</v>
      </c>
      <c r="D128">
        <v>2348.98</v>
      </c>
      <c r="E128">
        <v>1043</v>
      </c>
      <c r="F128" t="e">
        <v>#N/A</v>
      </c>
      <c r="G128">
        <v>236.5</v>
      </c>
      <c r="H128">
        <v>19161.510700000003</v>
      </c>
      <c r="I128">
        <v>909.44</v>
      </c>
      <c r="J128" t="e">
        <v>#N/A</v>
      </c>
      <c r="K128">
        <v>3695.683</v>
      </c>
      <c r="L128">
        <v>3076.904</v>
      </c>
      <c r="M128">
        <v>722.80499999999995</v>
      </c>
      <c r="O128" s="12" t="str">
        <f t="shared" si="5"/>
        <v>2004-11</v>
      </c>
      <c r="P128" s="13">
        <f t="shared" si="7"/>
        <v>1.2731318480128317E-2</v>
      </c>
      <c r="Q128" s="13">
        <f t="shared" si="7"/>
        <v>8.2093038777280025E-3</v>
      </c>
      <c r="R128" s="13">
        <f t="shared" si="7"/>
        <v>-4.091137429863223E-3</v>
      </c>
      <c r="S128" s="13">
        <f t="shared" si="6"/>
        <v>1.0124640460210887E-2</v>
      </c>
      <c r="T128" s="13"/>
      <c r="U128" s="13">
        <f t="shared" si="6"/>
        <v>-1.9788583509513735E-2</v>
      </c>
      <c r="V128" s="13">
        <f t="shared" si="6"/>
        <v>1.5528598170498009E-2</v>
      </c>
      <c r="W128" s="13">
        <f t="shared" si="6"/>
        <v>1.8692821956367567E-3</v>
      </c>
      <c r="X128" s="13"/>
      <c r="Y128" s="13">
        <f t="shared" si="8"/>
        <v>4.11277157699943E-2</v>
      </c>
      <c r="Z128" s="13">
        <f t="shared" si="8"/>
        <v>5.2972403428901194E-2</v>
      </c>
      <c r="AA128" s="13">
        <f t="shared" si="8"/>
        <v>9.2625258541377153E-2</v>
      </c>
    </row>
    <row r="129" spans="1:27">
      <c r="A129" t="s">
        <v>144</v>
      </c>
      <c r="B129">
        <v>1797.75</v>
      </c>
      <c r="C129">
        <v>1510.6</v>
      </c>
      <c r="D129">
        <v>2339.37</v>
      </c>
      <c r="E129">
        <v>1053.56</v>
      </c>
      <c r="F129" t="e">
        <v>#N/A</v>
      </c>
      <c r="G129">
        <v>231.82</v>
      </c>
      <c r="H129">
        <v>19459.062099999999</v>
      </c>
      <c r="I129">
        <v>911.14</v>
      </c>
      <c r="J129" t="e">
        <v>#N/A</v>
      </c>
      <c r="K129">
        <v>3847.6779999999999</v>
      </c>
      <c r="L129">
        <v>3239.895</v>
      </c>
      <c r="M129">
        <v>789.755</v>
      </c>
      <c r="O129" s="12" t="str">
        <f t="shared" si="5"/>
        <v>2004-12</v>
      </c>
      <c r="P129" s="13">
        <f t="shared" si="7"/>
        <v>9.1392017800027814E-2</v>
      </c>
      <c r="Q129" s="13">
        <f t="shared" si="7"/>
        <v>9.8040513703164356E-2</v>
      </c>
      <c r="R129" s="13">
        <f t="shared" si="7"/>
        <v>0.13006065735646777</v>
      </c>
      <c r="S129" s="13">
        <f t="shared" si="6"/>
        <v>0.12015452371008783</v>
      </c>
      <c r="T129" s="13"/>
      <c r="U129" s="13">
        <f t="shared" si="6"/>
        <v>-4.7450608230514835E-4</v>
      </c>
      <c r="V129" s="13">
        <f t="shared" ref="V129:AA185" si="9">IFERROR(H130/H129-1,0)</f>
        <v>3.0247906963614568E-2</v>
      </c>
      <c r="W129" s="13">
        <f t="shared" si="9"/>
        <v>0.10991724652632962</v>
      </c>
      <c r="X129" s="13"/>
      <c r="Y129" s="13">
        <f t="shared" si="8"/>
        <v>3.4207124400742472E-2</v>
      </c>
      <c r="Z129" s="13">
        <f t="shared" si="8"/>
        <v>3.8477481523320867E-2</v>
      </c>
      <c r="AA129" s="13">
        <f t="shared" si="8"/>
        <v>4.8141512241138162E-2</v>
      </c>
    </row>
    <row r="130" spans="1:27">
      <c r="A130" t="s">
        <v>145</v>
      </c>
      <c r="B130">
        <v>1962.05</v>
      </c>
      <c r="C130">
        <v>1658.7</v>
      </c>
      <c r="D130">
        <v>2643.63</v>
      </c>
      <c r="E130">
        <v>1180.1500000000001</v>
      </c>
      <c r="F130" t="e">
        <v>#N/A</v>
      </c>
      <c r="G130">
        <v>231.71</v>
      </c>
      <c r="H130">
        <v>20047.657999999999</v>
      </c>
      <c r="I130">
        <v>1011.29</v>
      </c>
      <c r="J130" t="e">
        <v>#N/A</v>
      </c>
      <c r="K130">
        <v>3979.2959999999998</v>
      </c>
      <c r="L130">
        <v>3364.558</v>
      </c>
      <c r="M130">
        <v>827.77499999999998</v>
      </c>
      <c r="O130" s="12" t="str">
        <f t="shared" ref="O130:O193" si="10">A131</f>
        <v>2005-1</v>
      </c>
      <c r="P130" s="13">
        <f t="shared" si="7"/>
        <v>7.7954180576437881E-2</v>
      </c>
      <c r="Q130" s="13">
        <f t="shared" si="7"/>
        <v>0.10613733646831847</v>
      </c>
      <c r="R130" s="13">
        <f t="shared" si="7"/>
        <v>0.15241921146302628</v>
      </c>
      <c r="S130" s="13">
        <f t="shared" si="7"/>
        <v>0.16588569249671647</v>
      </c>
      <c r="T130" s="13"/>
      <c r="U130" s="13">
        <f t="shared" si="7"/>
        <v>1.7565059772992164E-2</v>
      </c>
      <c r="V130" s="13">
        <f t="shared" si="9"/>
        <v>-5.6669626945950347E-2</v>
      </c>
      <c r="W130" s="13">
        <f t="shared" si="9"/>
        <v>0.15193465771440451</v>
      </c>
      <c r="X130" s="13"/>
      <c r="Y130" s="13">
        <f t="shared" si="8"/>
        <v>-2.5540447355512086E-2</v>
      </c>
      <c r="Z130" s="13">
        <f t="shared" si="8"/>
        <v>-2.2326558198729307E-2</v>
      </c>
      <c r="AA130" s="13">
        <f t="shared" si="8"/>
        <v>3.1651112923198887E-3</v>
      </c>
    </row>
    <row r="131" spans="1:27">
      <c r="A131" t="s">
        <v>146</v>
      </c>
      <c r="B131">
        <v>2115</v>
      </c>
      <c r="C131">
        <v>1834.75</v>
      </c>
      <c r="D131">
        <v>3046.57</v>
      </c>
      <c r="E131">
        <v>1375.92</v>
      </c>
      <c r="F131" t="e">
        <v>#N/A</v>
      </c>
      <c r="G131">
        <v>235.78</v>
      </c>
      <c r="H131">
        <v>18911.564700000003</v>
      </c>
      <c r="I131">
        <v>1164.94</v>
      </c>
      <c r="J131" t="e">
        <v>#N/A</v>
      </c>
      <c r="K131">
        <v>3877.663</v>
      </c>
      <c r="L131">
        <v>3289.4389999999999</v>
      </c>
      <c r="M131">
        <v>830.39499999999998</v>
      </c>
      <c r="O131" s="12" t="str">
        <f t="shared" si="10"/>
        <v>2005-2</v>
      </c>
      <c r="P131" s="13">
        <f t="shared" si="7"/>
        <v>-2.6075650118203342E-2</v>
      </c>
      <c r="Q131" s="13">
        <f t="shared" si="7"/>
        <v>-3.2565744651859907E-2</v>
      </c>
      <c r="R131" s="13">
        <f t="shared" si="7"/>
        <v>-5.4592541776489645E-2</v>
      </c>
      <c r="S131" s="13">
        <f t="shared" si="7"/>
        <v>2.3257166114307726E-3</v>
      </c>
      <c r="T131" s="13"/>
      <c r="U131" s="13">
        <f t="shared" si="7"/>
        <v>-2.205445754516977E-3</v>
      </c>
      <c r="V131" s="13">
        <f t="shared" si="9"/>
        <v>-2.740335388536097E-2</v>
      </c>
      <c r="W131" s="13">
        <f t="shared" si="9"/>
        <v>-1.8696241866533847E-2</v>
      </c>
      <c r="X131" s="13"/>
      <c r="Y131" s="13">
        <f t="shared" si="8"/>
        <v>2.3112890418790943E-2</v>
      </c>
      <c r="Z131" s="13">
        <f t="shared" si="8"/>
        <v>3.2131314792583243E-2</v>
      </c>
      <c r="AA131" s="13">
        <f t="shared" si="8"/>
        <v>8.7808813877732872E-2</v>
      </c>
    </row>
    <row r="132" spans="1:27">
      <c r="A132" t="s">
        <v>147</v>
      </c>
      <c r="B132">
        <v>2059.85</v>
      </c>
      <c r="C132">
        <v>1775</v>
      </c>
      <c r="D132">
        <v>2880.25</v>
      </c>
      <c r="E132">
        <v>1379.12</v>
      </c>
      <c r="F132" t="e">
        <v>#N/A</v>
      </c>
      <c r="G132">
        <v>235.26</v>
      </c>
      <c r="H132">
        <v>18393.324400000001</v>
      </c>
      <c r="I132">
        <v>1143.1600000000001</v>
      </c>
      <c r="J132" t="e">
        <v>#N/A</v>
      </c>
      <c r="K132">
        <v>3967.2869999999998</v>
      </c>
      <c r="L132">
        <v>3395.1329999999998</v>
      </c>
      <c r="M132">
        <v>903.31100000000004</v>
      </c>
      <c r="O132" s="12" t="str">
        <f t="shared" si="10"/>
        <v>2005-3</v>
      </c>
      <c r="P132" s="13">
        <f t="shared" si="7"/>
        <v>1.1918343568706469E-2</v>
      </c>
      <c r="Q132" s="13">
        <f t="shared" si="7"/>
        <v>2.0788732394366294E-2</v>
      </c>
      <c r="R132" s="13">
        <f t="shared" si="7"/>
        <v>3.5382345282527483E-2</v>
      </c>
      <c r="S132" s="13">
        <f t="shared" si="7"/>
        <v>3.624050118916422E-2</v>
      </c>
      <c r="T132" s="13"/>
      <c r="U132" s="13">
        <f t="shared" si="7"/>
        <v>1.1604182606478108E-2</v>
      </c>
      <c r="V132" s="13">
        <f t="shared" si="9"/>
        <v>2.9817181933680104E-2</v>
      </c>
      <c r="W132" s="13">
        <f t="shared" si="9"/>
        <v>3.4273417544350648E-2</v>
      </c>
      <c r="X132" s="13"/>
      <c r="Y132" s="13">
        <f t="shared" si="8"/>
        <v>-1.433296860045663E-2</v>
      </c>
      <c r="Z132" s="13">
        <f t="shared" si="8"/>
        <v>-1.8997193924361611E-2</v>
      </c>
      <c r="AA132" s="13">
        <f t="shared" si="8"/>
        <v>-6.5880964584733359E-2</v>
      </c>
    </row>
    <row r="133" spans="1:27">
      <c r="A133" t="s">
        <v>148</v>
      </c>
      <c r="B133">
        <v>2084.4</v>
      </c>
      <c r="C133">
        <v>1811.9</v>
      </c>
      <c r="D133">
        <v>2982.16</v>
      </c>
      <c r="E133">
        <v>1429.1</v>
      </c>
      <c r="F133" t="e">
        <v>#N/A</v>
      </c>
      <c r="G133">
        <v>237.99</v>
      </c>
      <c r="H133">
        <v>18941.761500000001</v>
      </c>
      <c r="I133">
        <v>1182.3399999999999</v>
      </c>
      <c r="J133" t="e">
        <v>#N/A</v>
      </c>
      <c r="K133">
        <v>3910.424</v>
      </c>
      <c r="L133">
        <v>3330.6350000000002</v>
      </c>
      <c r="M133">
        <v>843.8</v>
      </c>
      <c r="O133" s="12" t="str">
        <f t="shared" si="10"/>
        <v>2005-4</v>
      </c>
      <c r="P133" s="13">
        <f t="shared" si="7"/>
        <v>-8.0358856265592138E-3</v>
      </c>
      <c r="Q133" s="13">
        <f t="shared" si="7"/>
        <v>-3.6425851316298496E-3</v>
      </c>
      <c r="R133" s="13">
        <f t="shared" si="7"/>
        <v>3.5645304074898299E-3</v>
      </c>
      <c r="S133" s="13">
        <f t="shared" si="7"/>
        <v>2.7639773283884894E-2</v>
      </c>
      <c r="T133" s="13"/>
      <c r="U133" s="13">
        <f t="shared" si="7"/>
        <v>4.5380057985628941E-3</v>
      </c>
      <c r="V133" s="13">
        <f t="shared" si="9"/>
        <v>-1.5775127355499685E-2</v>
      </c>
      <c r="W133" s="13">
        <f t="shared" si="9"/>
        <v>1.1240421536952372E-2</v>
      </c>
      <c r="X133" s="13"/>
      <c r="Y133" s="13">
        <f t="shared" si="8"/>
        <v>-2.0067133385024194E-2</v>
      </c>
      <c r="Z133" s="13">
        <f t="shared" si="8"/>
        <v>-2.1090572818696862E-2</v>
      </c>
      <c r="AA133" s="13">
        <f t="shared" si="8"/>
        <v>-2.6653235363830352E-2</v>
      </c>
    </row>
    <row r="134" spans="1:27">
      <c r="A134" t="s">
        <v>149</v>
      </c>
      <c r="B134">
        <v>2067.65</v>
      </c>
      <c r="C134">
        <v>1805.3</v>
      </c>
      <c r="D134">
        <v>2992.79</v>
      </c>
      <c r="E134">
        <v>1468.6</v>
      </c>
      <c r="F134" t="e">
        <v>#N/A</v>
      </c>
      <c r="G134">
        <v>239.07</v>
      </c>
      <c r="H134">
        <v>18642.952799999999</v>
      </c>
      <c r="I134">
        <v>1195.6300000000001</v>
      </c>
      <c r="J134" t="e">
        <v>#N/A</v>
      </c>
      <c r="K134">
        <v>3831.953</v>
      </c>
      <c r="L134">
        <v>3260.39</v>
      </c>
      <c r="M134">
        <v>821.31</v>
      </c>
      <c r="O134" s="12" t="str">
        <f t="shared" si="10"/>
        <v>2005-5</v>
      </c>
      <c r="P134" s="13">
        <f t="shared" si="7"/>
        <v>-7.2981404009382689E-2</v>
      </c>
      <c r="Q134" s="13">
        <f t="shared" si="7"/>
        <v>-6.0959397330083598E-2</v>
      </c>
      <c r="R134" s="13">
        <f t="shared" si="7"/>
        <v>-4.8660280206763606E-2</v>
      </c>
      <c r="S134" s="13">
        <f t="shared" si="7"/>
        <v>-1.7268146534114015E-2</v>
      </c>
      <c r="T134" s="13"/>
      <c r="U134" s="13">
        <f t="shared" si="7"/>
        <v>-2.7397833270590088E-2</v>
      </c>
      <c r="V134" s="13">
        <f t="shared" si="9"/>
        <v>1.8380736339149051E-2</v>
      </c>
      <c r="W134" s="13">
        <f t="shared" si="9"/>
        <v>-0.17159154587957814</v>
      </c>
      <c r="X134" s="13"/>
      <c r="Y134" s="13">
        <f t="shared" si="8"/>
        <v>3.2131918110686719E-2</v>
      </c>
      <c r="Z134" s="13">
        <f t="shared" si="8"/>
        <v>1.8533979063854344E-2</v>
      </c>
      <c r="AA134" s="13">
        <f t="shared" si="8"/>
        <v>3.5208386601892183E-2</v>
      </c>
    </row>
    <row r="135" spans="1:27">
      <c r="A135" t="s">
        <v>150</v>
      </c>
      <c r="B135">
        <v>1916.75</v>
      </c>
      <c r="C135">
        <v>1695.25</v>
      </c>
      <c r="D135">
        <v>2847.16</v>
      </c>
      <c r="E135">
        <v>1443.24</v>
      </c>
      <c r="F135" t="e">
        <v>#N/A</v>
      </c>
      <c r="G135">
        <v>232.52</v>
      </c>
      <c r="H135">
        <v>18985.624</v>
      </c>
      <c r="I135">
        <v>990.47</v>
      </c>
      <c r="J135" t="e">
        <v>#N/A</v>
      </c>
      <c r="K135">
        <v>3955.0810000000001</v>
      </c>
      <c r="L135">
        <v>3320.8180000000002</v>
      </c>
      <c r="M135">
        <v>850.22699999999998</v>
      </c>
      <c r="O135" s="12" t="str">
        <f t="shared" si="10"/>
        <v>2005-6</v>
      </c>
      <c r="P135" s="13">
        <f t="shared" si="7"/>
        <v>8.9109169166557978E-2</v>
      </c>
      <c r="Q135" s="13">
        <f t="shared" si="7"/>
        <v>8.4471316914909389E-2</v>
      </c>
      <c r="R135" s="13">
        <f t="shared" si="7"/>
        <v>7.8836454572275505E-2</v>
      </c>
      <c r="S135" s="13">
        <f t="shared" si="7"/>
        <v>0.10612926470995809</v>
      </c>
      <c r="T135" s="13"/>
      <c r="U135" s="13">
        <f t="shared" si="7"/>
        <v>9.8056081197317457E-3</v>
      </c>
      <c r="V135" s="13">
        <f t="shared" si="9"/>
        <v>-4.2878121888435095E-2</v>
      </c>
      <c r="W135" s="13">
        <f t="shared" si="9"/>
        <v>7.683221097054993E-3</v>
      </c>
      <c r="X135" s="13"/>
      <c r="Y135" s="13">
        <f t="shared" si="8"/>
        <v>5.6150556714262834E-3</v>
      </c>
      <c r="Z135" s="13">
        <f t="shared" si="8"/>
        <v>9.09444600697773E-3</v>
      </c>
      <c r="AA135" s="13">
        <f t="shared" si="8"/>
        <v>3.451901668613222E-2</v>
      </c>
    </row>
    <row r="136" spans="1:27">
      <c r="A136" t="s">
        <v>151</v>
      </c>
      <c r="B136">
        <v>2087.5500000000002</v>
      </c>
      <c r="C136">
        <v>1838.45</v>
      </c>
      <c r="D136">
        <v>3071.62</v>
      </c>
      <c r="E136">
        <v>1596.41</v>
      </c>
      <c r="F136" t="e">
        <v>#N/A</v>
      </c>
      <c r="G136">
        <v>234.8</v>
      </c>
      <c r="H136">
        <v>18171.556100000002</v>
      </c>
      <c r="I136">
        <v>998.08</v>
      </c>
      <c r="J136" t="e">
        <v>#N/A</v>
      </c>
      <c r="K136">
        <v>3977.2890000000002</v>
      </c>
      <c r="L136">
        <v>3351.0189999999998</v>
      </c>
      <c r="M136">
        <v>879.57600000000002</v>
      </c>
      <c r="O136" s="12" t="str">
        <f t="shared" si="10"/>
        <v>2005-7</v>
      </c>
      <c r="P136" s="13">
        <f t="shared" si="7"/>
        <v>5.9567435510526678E-2</v>
      </c>
      <c r="Q136" s="13">
        <f t="shared" si="7"/>
        <v>4.0196905001495642E-2</v>
      </c>
      <c r="R136" s="13">
        <f t="shared" si="7"/>
        <v>1.1013732167390433E-2</v>
      </c>
      <c r="S136" s="13">
        <f t="shared" si="7"/>
        <v>8.3875696093107521E-3</v>
      </c>
      <c r="T136" s="13"/>
      <c r="U136" s="13">
        <f t="shared" si="7"/>
        <v>1.320272572402037E-2</v>
      </c>
      <c r="V136" s="13">
        <f t="shared" si="9"/>
        <v>3.4746330832943872E-2</v>
      </c>
      <c r="W136" s="13">
        <f t="shared" si="9"/>
        <v>-5.0817569733889068E-2</v>
      </c>
      <c r="X136" s="13"/>
      <c r="Y136" s="13">
        <f t="shared" si="8"/>
        <v>3.854610514850676E-2</v>
      </c>
      <c r="Z136" s="13">
        <f t="shared" si="8"/>
        <v>3.5154679815303957E-2</v>
      </c>
      <c r="AA136" s="13">
        <f t="shared" si="8"/>
        <v>7.0757956106123787E-2</v>
      </c>
    </row>
    <row r="137" spans="1:27">
      <c r="A137" t="s">
        <v>152</v>
      </c>
      <c r="B137">
        <v>2211.9</v>
      </c>
      <c r="C137">
        <v>1912.35</v>
      </c>
      <c r="D137">
        <v>3105.45</v>
      </c>
      <c r="E137">
        <v>1609.8</v>
      </c>
      <c r="F137" t="e">
        <v>#N/A</v>
      </c>
      <c r="G137">
        <v>237.9</v>
      </c>
      <c r="H137">
        <v>18802.951000000001</v>
      </c>
      <c r="I137">
        <v>947.36</v>
      </c>
      <c r="J137" t="e">
        <v>#N/A</v>
      </c>
      <c r="K137">
        <v>4130.598</v>
      </c>
      <c r="L137">
        <v>3468.8229999999999</v>
      </c>
      <c r="M137">
        <v>941.81299999999999</v>
      </c>
      <c r="O137" s="12" t="str">
        <f t="shared" si="10"/>
        <v>2005-8</v>
      </c>
      <c r="P137" s="13">
        <f t="shared" si="7"/>
        <v>4.7990415479904236E-2</v>
      </c>
      <c r="Q137" s="13">
        <f t="shared" si="7"/>
        <v>6.6541166627447801E-2</v>
      </c>
      <c r="R137" s="13">
        <f t="shared" si="7"/>
        <v>0.10409119451287263</v>
      </c>
      <c r="S137" s="13">
        <f t="shared" si="7"/>
        <v>0.1119704311094547</v>
      </c>
      <c r="T137" s="13"/>
      <c r="U137" s="13">
        <f t="shared" si="7"/>
        <v>-2.3539302227827408E-3</v>
      </c>
      <c r="V137" s="13">
        <f t="shared" si="9"/>
        <v>-3.9175765548716823E-3</v>
      </c>
      <c r="W137" s="13">
        <f t="shared" si="9"/>
        <v>8.9870798851545253E-2</v>
      </c>
      <c r="X137" s="13"/>
      <c r="Y137" s="13">
        <f t="shared" si="8"/>
        <v>-5.3798505688521514E-3</v>
      </c>
      <c r="Z137" s="13">
        <f t="shared" si="8"/>
        <v>8.0021379009538318E-3</v>
      </c>
      <c r="AA137" s="13">
        <f t="shared" si="8"/>
        <v>9.0017869789438265E-3</v>
      </c>
    </row>
    <row r="138" spans="1:27">
      <c r="A138" t="s">
        <v>153</v>
      </c>
      <c r="B138">
        <v>2318.0500000000002</v>
      </c>
      <c r="C138">
        <v>2039.6</v>
      </c>
      <c r="D138">
        <v>3428.7</v>
      </c>
      <c r="E138">
        <v>1790.05</v>
      </c>
      <c r="F138" t="e">
        <v>#N/A</v>
      </c>
      <c r="G138">
        <v>237.34</v>
      </c>
      <c r="H138">
        <v>18729.289000000001</v>
      </c>
      <c r="I138">
        <v>1032.5</v>
      </c>
      <c r="J138" t="e">
        <v>#N/A</v>
      </c>
      <c r="K138">
        <v>4108.3760000000002</v>
      </c>
      <c r="L138">
        <v>3496.5810000000001</v>
      </c>
      <c r="M138">
        <v>950.29100000000005</v>
      </c>
      <c r="O138" s="12" t="str">
        <f t="shared" si="10"/>
        <v>2005-9</v>
      </c>
      <c r="P138" s="13">
        <f t="shared" si="7"/>
        <v>3.7833523867043306E-2</v>
      </c>
      <c r="Q138" s="13">
        <f t="shared" si="7"/>
        <v>5.0990390272602548E-2</v>
      </c>
      <c r="R138" s="13">
        <f t="shared" si="7"/>
        <v>7.7478344562079027E-2</v>
      </c>
      <c r="S138" s="13">
        <f t="shared" si="7"/>
        <v>0.1455545934471103</v>
      </c>
      <c r="T138" s="13"/>
      <c r="U138" s="13">
        <f t="shared" si="7"/>
        <v>4.7189685682986759E-3</v>
      </c>
      <c r="V138" s="13">
        <f t="shared" si="9"/>
        <v>3.1913485877653969E-2</v>
      </c>
      <c r="W138" s="13">
        <f t="shared" si="9"/>
        <v>0.12527845036319607</v>
      </c>
      <c r="X138" s="13"/>
      <c r="Y138" s="13">
        <f t="shared" si="8"/>
        <v>1.1702921056884641E-2</v>
      </c>
      <c r="Z138" s="13">
        <f t="shared" si="8"/>
        <v>2.6262511865161819E-2</v>
      </c>
      <c r="AA138" s="13">
        <f t="shared" si="8"/>
        <v>9.3246174066680565E-2</v>
      </c>
    </row>
    <row r="139" spans="1:27">
      <c r="A139" t="s">
        <v>154</v>
      </c>
      <c r="B139">
        <v>2405.75</v>
      </c>
      <c r="C139">
        <v>2143.6</v>
      </c>
      <c r="D139">
        <v>3694.35</v>
      </c>
      <c r="E139">
        <v>2050.6</v>
      </c>
      <c r="F139" t="e">
        <v>#N/A</v>
      </c>
      <c r="G139">
        <v>238.46</v>
      </c>
      <c r="H139">
        <v>19327.0059</v>
      </c>
      <c r="I139">
        <v>1161.8499999999999</v>
      </c>
      <c r="J139" t="e">
        <v>#N/A</v>
      </c>
      <c r="K139">
        <v>4156.4560000000001</v>
      </c>
      <c r="L139">
        <v>3588.41</v>
      </c>
      <c r="M139">
        <v>1038.902</v>
      </c>
      <c r="O139" s="12" t="str">
        <f t="shared" si="10"/>
        <v>2005-10</v>
      </c>
      <c r="P139" s="13">
        <f t="shared" si="7"/>
        <v>9.3234957913332694E-2</v>
      </c>
      <c r="Q139" s="13">
        <f t="shared" si="7"/>
        <v>7.2704795670833988E-2</v>
      </c>
      <c r="R139" s="13">
        <f t="shared" si="7"/>
        <v>4.5136492211079071E-2</v>
      </c>
      <c r="S139" s="13">
        <f t="shared" si="7"/>
        <v>2.3656490783185546E-2</v>
      </c>
      <c r="T139" s="13"/>
      <c r="U139" s="13">
        <f t="shared" si="7"/>
        <v>1.8451731946658168E-3</v>
      </c>
      <c r="V139" s="13">
        <f t="shared" si="9"/>
        <v>6.2934926718266393E-2</v>
      </c>
      <c r="W139" s="13">
        <f t="shared" si="9"/>
        <v>7.6782717218229601E-2</v>
      </c>
      <c r="X139" s="13"/>
      <c r="Y139" s="13">
        <f t="shared" si="8"/>
        <v>-1.9929718972124366E-2</v>
      </c>
      <c r="Z139" s="13">
        <f t="shared" si="8"/>
        <v>-2.4062746453164419E-2</v>
      </c>
      <c r="AA139" s="13">
        <f t="shared" si="8"/>
        <v>-6.533532517985341E-2</v>
      </c>
    </row>
    <row r="140" spans="1:27">
      <c r="A140" t="s">
        <v>155</v>
      </c>
      <c r="B140">
        <v>2630.05</v>
      </c>
      <c r="C140">
        <v>2299.4499999999998</v>
      </c>
      <c r="D140">
        <v>3861.1</v>
      </c>
      <c r="E140">
        <v>2099.11</v>
      </c>
      <c r="F140" t="e">
        <v>#N/A</v>
      </c>
      <c r="G140">
        <v>238.9</v>
      </c>
      <c r="H140">
        <v>20543.349600000001</v>
      </c>
      <c r="I140">
        <v>1251.06</v>
      </c>
      <c r="J140" t="e">
        <v>#N/A</v>
      </c>
      <c r="K140">
        <v>4073.6190000000001</v>
      </c>
      <c r="L140">
        <v>3502.0630000000001</v>
      </c>
      <c r="M140">
        <v>971.02499999999998</v>
      </c>
      <c r="O140" s="12" t="str">
        <f t="shared" si="10"/>
        <v>2005-11</v>
      </c>
      <c r="P140" s="13">
        <f t="shared" si="7"/>
        <v>-9.2507747001007612E-2</v>
      </c>
      <c r="Q140" s="13">
        <f t="shared" si="7"/>
        <v>-9.3413642392745966E-2</v>
      </c>
      <c r="R140" s="13">
        <f t="shared" si="7"/>
        <v>-8.8925435756649684E-2</v>
      </c>
      <c r="S140" s="13">
        <f t="shared" si="7"/>
        <v>-0.10538752137810792</v>
      </c>
      <c r="T140" s="13"/>
      <c r="U140" s="13">
        <f t="shared" si="7"/>
        <v>4.5625784847216355E-3</v>
      </c>
      <c r="V140" s="13">
        <f t="shared" si="9"/>
        <v>8.2075953183409212E-3</v>
      </c>
      <c r="W140" s="13">
        <f t="shared" si="9"/>
        <v>-0.18563458187457027</v>
      </c>
      <c r="X140" s="13"/>
      <c r="Y140" s="13">
        <f t="shared" si="8"/>
        <v>4.1240970252740761E-2</v>
      </c>
      <c r="Z140" s="13">
        <f t="shared" si="8"/>
        <v>3.386403956753492E-2</v>
      </c>
      <c r="AA140" s="13">
        <f t="shared" si="8"/>
        <v>8.2797044360340966E-2</v>
      </c>
    </row>
    <row r="141" spans="1:27">
      <c r="A141" t="s">
        <v>156</v>
      </c>
      <c r="B141">
        <v>2386.75</v>
      </c>
      <c r="C141">
        <v>2084.65</v>
      </c>
      <c r="D141">
        <v>3517.75</v>
      </c>
      <c r="E141">
        <v>1877.89</v>
      </c>
      <c r="F141" t="e">
        <v>#N/A</v>
      </c>
      <c r="G141">
        <v>239.99</v>
      </c>
      <c r="H141">
        <v>20711.9611</v>
      </c>
      <c r="I141">
        <v>1018.82</v>
      </c>
      <c r="J141" t="e">
        <v>#N/A</v>
      </c>
      <c r="K141">
        <v>4241.6189999999997</v>
      </c>
      <c r="L141">
        <v>3620.6570000000002</v>
      </c>
      <c r="M141">
        <v>1051.423</v>
      </c>
      <c r="O141" s="12" t="str">
        <f t="shared" si="10"/>
        <v>2005-12</v>
      </c>
      <c r="P141" s="13">
        <f t="shared" si="7"/>
        <v>0.13080548863517327</v>
      </c>
      <c r="Q141" s="13">
        <f t="shared" si="7"/>
        <v>0.12359388866236531</v>
      </c>
      <c r="R141" s="13">
        <f t="shared" si="7"/>
        <v>0.10434226423139803</v>
      </c>
      <c r="S141" s="13">
        <f t="shared" si="7"/>
        <v>0.113068390587308</v>
      </c>
      <c r="T141" s="13"/>
      <c r="U141" s="13">
        <f t="shared" si="7"/>
        <v>3.2501354223093415E-3</v>
      </c>
      <c r="V141" s="13">
        <f t="shared" si="9"/>
        <v>0.11184417491012</v>
      </c>
      <c r="W141" s="13">
        <f t="shared" si="9"/>
        <v>6.5644569207514492E-2</v>
      </c>
      <c r="X141" s="13"/>
      <c r="Y141" s="13">
        <f t="shared" si="8"/>
        <v>3.2124526035932632E-3</v>
      </c>
      <c r="Z141" s="13">
        <f t="shared" si="8"/>
        <v>2.2409744971699785E-2</v>
      </c>
      <c r="AA141" s="13">
        <f t="shared" si="8"/>
        <v>5.9237813896024782E-2</v>
      </c>
    </row>
    <row r="142" spans="1:27">
      <c r="A142" t="s">
        <v>157</v>
      </c>
      <c r="B142">
        <v>2698.95</v>
      </c>
      <c r="C142">
        <v>2342.3000000000002</v>
      </c>
      <c r="D142">
        <v>3884.8</v>
      </c>
      <c r="E142">
        <v>2090.2199999999998</v>
      </c>
      <c r="F142" t="e">
        <v>#N/A</v>
      </c>
      <c r="G142">
        <v>240.77</v>
      </c>
      <c r="H142">
        <v>23028.473300000001</v>
      </c>
      <c r="I142">
        <v>1085.7</v>
      </c>
      <c r="J142" t="e">
        <v>#N/A</v>
      </c>
      <c r="K142">
        <v>4255.2449999999999</v>
      </c>
      <c r="L142">
        <v>3701.7950000000001</v>
      </c>
      <c r="M142">
        <v>1113.7070000000001</v>
      </c>
      <c r="O142" s="12" t="str">
        <f t="shared" si="10"/>
        <v>2006-1</v>
      </c>
      <c r="P142" s="13">
        <f t="shared" si="7"/>
        <v>5.0760480927768192E-2</v>
      </c>
      <c r="Q142" s="13">
        <f t="shared" si="7"/>
        <v>5.2064210391495447E-2</v>
      </c>
      <c r="R142" s="13">
        <f t="shared" si="7"/>
        <v>4.4249382207578236E-2</v>
      </c>
      <c r="S142" s="13">
        <f t="shared" si="7"/>
        <v>6.1261494005415695E-2</v>
      </c>
      <c r="T142" s="13"/>
      <c r="U142" s="13">
        <f t="shared" si="7"/>
        <v>7.3098807991027748E-3</v>
      </c>
      <c r="V142" s="13">
        <f t="shared" si="9"/>
        <v>2.6772899443576748E-3</v>
      </c>
      <c r="W142" s="13">
        <f t="shared" si="9"/>
        <v>9.1995947315096194E-2</v>
      </c>
      <c r="X142" s="13"/>
      <c r="Y142" s="13">
        <f t="shared" si="8"/>
        <v>3.1084226642649204E-2</v>
      </c>
      <c r="Z142" s="13">
        <f t="shared" si="8"/>
        <v>4.4848242541793759E-2</v>
      </c>
      <c r="AA142" s="13">
        <f t="shared" si="8"/>
        <v>0.11230512154453542</v>
      </c>
    </row>
    <row r="143" spans="1:27">
      <c r="A143" t="s">
        <v>158</v>
      </c>
      <c r="B143">
        <v>2835.95</v>
      </c>
      <c r="C143">
        <v>2464.25</v>
      </c>
      <c r="D143">
        <v>4056.7</v>
      </c>
      <c r="E143">
        <v>2218.27</v>
      </c>
      <c r="F143" t="e">
        <v>#N/A</v>
      </c>
      <c r="G143">
        <v>242.53</v>
      </c>
      <c r="H143">
        <v>23090.127200000003</v>
      </c>
      <c r="I143">
        <v>1185.58</v>
      </c>
      <c r="J143" t="e">
        <v>#N/A</v>
      </c>
      <c r="K143">
        <v>4387.5159999999996</v>
      </c>
      <c r="L143">
        <v>3867.8139999999999</v>
      </c>
      <c r="M143">
        <v>1238.7819999999999</v>
      </c>
      <c r="O143" s="12" t="str">
        <f t="shared" si="10"/>
        <v>2006-2</v>
      </c>
      <c r="P143" s="13">
        <f t="shared" si="7"/>
        <v>4.7814665279712454E-2</v>
      </c>
      <c r="Q143" s="13">
        <f t="shared" si="7"/>
        <v>3.9078827229380275E-2</v>
      </c>
      <c r="R143" s="13">
        <f t="shared" si="7"/>
        <v>5.2283876056893552E-2</v>
      </c>
      <c r="S143" s="13">
        <f t="shared" si="7"/>
        <v>3.344047388280047E-2</v>
      </c>
      <c r="T143" s="13"/>
      <c r="U143" s="13">
        <f t="shared" si="7"/>
        <v>-4.8653774790747839E-3</v>
      </c>
      <c r="V143" s="13">
        <f t="shared" si="9"/>
        <v>8.6289152187953189E-2</v>
      </c>
      <c r="W143" s="13">
        <f t="shared" si="9"/>
        <v>8.1664670456654376E-2</v>
      </c>
      <c r="X143" s="13"/>
      <c r="Y143" s="13">
        <f t="shared" si="8"/>
        <v>-2.3977120539264707E-4</v>
      </c>
      <c r="Z143" s="13">
        <f t="shared" si="8"/>
        <v>-1.0690793300814905E-3</v>
      </c>
      <c r="AA143" s="13">
        <f t="shared" si="8"/>
        <v>-9.5739201893463299E-4</v>
      </c>
    </row>
    <row r="144" spans="1:27">
      <c r="A144" t="s">
        <v>159</v>
      </c>
      <c r="B144">
        <v>2971.55</v>
      </c>
      <c r="C144">
        <v>2560.5500000000002</v>
      </c>
      <c r="D144">
        <v>4268.8</v>
      </c>
      <c r="E144">
        <v>2292.4499999999998</v>
      </c>
      <c r="F144" t="e">
        <v>#N/A</v>
      </c>
      <c r="G144">
        <v>241.35</v>
      </c>
      <c r="H144">
        <v>25082.554700000001</v>
      </c>
      <c r="I144">
        <v>1282.4000000000001</v>
      </c>
      <c r="J144" t="e">
        <v>#N/A</v>
      </c>
      <c r="K144">
        <v>4386.4639999999999</v>
      </c>
      <c r="L144">
        <v>3863.6790000000001</v>
      </c>
      <c r="M144">
        <v>1237.596</v>
      </c>
      <c r="O144" s="12" t="str">
        <f t="shared" si="10"/>
        <v>2006-3</v>
      </c>
      <c r="P144" s="13">
        <f t="shared" si="7"/>
        <v>5.100031969847385E-2</v>
      </c>
      <c r="Q144" s="13">
        <f t="shared" si="7"/>
        <v>5.3914198121497225E-2</v>
      </c>
      <c r="R144" s="13">
        <f t="shared" si="7"/>
        <v>5.3035982008995397E-2</v>
      </c>
      <c r="S144" s="13">
        <f t="shared" si="7"/>
        <v>3.3671399594320528E-2</v>
      </c>
      <c r="T144" s="13"/>
      <c r="U144" s="13">
        <f t="shared" si="7"/>
        <v>-3.8947586492645847E-3</v>
      </c>
      <c r="V144" s="13">
        <f t="shared" si="9"/>
        <v>-1.8652406247916531E-3</v>
      </c>
      <c r="W144" s="13">
        <f t="shared" si="9"/>
        <v>9.66001247660635E-2</v>
      </c>
      <c r="X144" s="13"/>
      <c r="Y144" s="13">
        <f t="shared" si="8"/>
        <v>1.3006375978464657E-2</v>
      </c>
      <c r="Z144" s="13">
        <f t="shared" si="8"/>
        <v>2.2440270012079155E-2</v>
      </c>
      <c r="AA144" s="13">
        <f t="shared" si="8"/>
        <v>8.9641530838819872E-3</v>
      </c>
    </row>
    <row r="145" spans="1:27">
      <c r="A145" t="s">
        <v>160</v>
      </c>
      <c r="B145">
        <v>3123.1</v>
      </c>
      <c r="C145">
        <v>2698.6</v>
      </c>
      <c r="D145">
        <v>4495.2</v>
      </c>
      <c r="E145">
        <v>2369.64</v>
      </c>
      <c r="F145" t="e">
        <v>#N/A</v>
      </c>
      <c r="G145">
        <v>240.41</v>
      </c>
      <c r="H145">
        <v>25035.769700000001</v>
      </c>
      <c r="I145">
        <v>1406.28</v>
      </c>
      <c r="J145" t="e">
        <v>#N/A</v>
      </c>
      <c r="K145">
        <v>4443.5159999999996</v>
      </c>
      <c r="L145">
        <v>3950.3809999999999</v>
      </c>
      <c r="M145">
        <v>1248.69</v>
      </c>
      <c r="O145" s="12" t="str">
        <f t="shared" si="10"/>
        <v>2006-4</v>
      </c>
      <c r="P145" s="13">
        <f t="shared" ref="P145:X186" si="11">IFERROR(B146/B145-1,0)</f>
        <v>0.11213217636322903</v>
      </c>
      <c r="Q145" s="13">
        <f t="shared" si="11"/>
        <v>0.10208997257837393</v>
      </c>
      <c r="R145" s="13">
        <f t="shared" si="11"/>
        <v>8.9339740167289738E-2</v>
      </c>
      <c r="S145" s="13">
        <f t="shared" si="11"/>
        <v>0.13138704613358998</v>
      </c>
      <c r="T145" s="13"/>
      <c r="U145" s="13">
        <f t="shared" si="11"/>
        <v>3.2028617777963841E-3</v>
      </c>
      <c r="V145" s="13">
        <f t="shared" si="9"/>
        <v>4.2194768231951008E-2</v>
      </c>
      <c r="W145" s="13">
        <f t="shared" si="9"/>
        <v>0.22415166254231034</v>
      </c>
      <c r="X145" s="13"/>
      <c r="Y145" s="13">
        <f t="shared" si="8"/>
        <v>1.5492686422193813E-2</v>
      </c>
      <c r="Z145" s="13">
        <f t="shared" si="8"/>
        <v>3.0894488405042386E-2</v>
      </c>
      <c r="AA145" s="13">
        <f t="shared" si="8"/>
        <v>7.1362788202035565E-2</v>
      </c>
    </row>
    <row r="146" spans="1:27">
      <c r="A146" t="s">
        <v>161</v>
      </c>
      <c r="B146">
        <v>3473.3</v>
      </c>
      <c r="C146">
        <v>2974.1</v>
      </c>
      <c r="D146">
        <v>4896.8</v>
      </c>
      <c r="E146">
        <v>2680.98</v>
      </c>
      <c r="F146" t="e">
        <v>#N/A</v>
      </c>
      <c r="G146">
        <v>241.18</v>
      </c>
      <c r="H146">
        <v>26092.1482</v>
      </c>
      <c r="I146">
        <v>1721.5</v>
      </c>
      <c r="J146" t="e">
        <v>#N/A</v>
      </c>
      <c r="K146">
        <v>4512.3580000000002</v>
      </c>
      <c r="L146">
        <v>4072.4259999999999</v>
      </c>
      <c r="M146">
        <v>1337.8</v>
      </c>
      <c r="O146" s="12" t="str">
        <f t="shared" si="10"/>
        <v>2006-5</v>
      </c>
      <c r="P146" s="13">
        <f t="shared" si="11"/>
        <v>3.8047390090115929E-2</v>
      </c>
      <c r="Q146" s="13">
        <f t="shared" si="11"/>
        <v>4.2567499411586773E-2</v>
      </c>
      <c r="R146" s="13">
        <f t="shared" si="11"/>
        <v>5.9937101780754842E-2</v>
      </c>
      <c r="S146" s="13">
        <f t="shared" si="11"/>
        <v>9.406261889309131E-2</v>
      </c>
      <c r="T146" s="13"/>
      <c r="U146" s="13">
        <f t="shared" si="11"/>
        <v>3.7316527075212935E-3</v>
      </c>
      <c r="V146" s="13">
        <f t="shared" si="9"/>
        <v>0.13569112335487965</v>
      </c>
      <c r="W146" s="13">
        <f t="shared" si="9"/>
        <v>0.1827243682834736</v>
      </c>
      <c r="X146" s="13"/>
      <c r="Y146" s="13">
        <f t="shared" si="8"/>
        <v>-2.9370674933150265E-2</v>
      </c>
      <c r="Z146" s="13">
        <f t="shared" si="8"/>
        <v>-3.3263219515836551E-2</v>
      </c>
      <c r="AA146" s="13">
        <f t="shared" si="8"/>
        <v>-0.10456420989684556</v>
      </c>
    </row>
    <row r="147" spans="1:27">
      <c r="A147" t="s">
        <v>162</v>
      </c>
      <c r="B147">
        <v>3605.45</v>
      </c>
      <c r="C147">
        <v>3100.7</v>
      </c>
      <c r="D147">
        <v>5190.3</v>
      </c>
      <c r="E147">
        <v>2933.16</v>
      </c>
      <c r="F147" t="e">
        <v>#N/A</v>
      </c>
      <c r="G147">
        <v>242.08</v>
      </c>
      <c r="H147">
        <v>29632.6211</v>
      </c>
      <c r="I147">
        <v>2036.06</v>
      </c>
      <c r="J147" t="e">
        <v>#N/A</v>
      </c>
      <c r="K147">
        <v>4379.8270000000002</v>
      </c>
      <c r="L147">
        <v>3936.9639999999999</v>
      </c>
      <c r="M147">
        <v>1197.914</v>
      </c>
      <c r="O147" s="12" t="str">
        <f t="shared" si="10"/>
        <v>2006-6</v>
      </c>
      <c r="P147" s="13">
        <f t="shared" si="11"/>
        <v>-0.17839659404512609</v>
      </c>
      <c r="Q147" s="13">
        <f t="shared" si="11"/>
        <v>-0.17813719482697454</v>
      </c>
      <c r="R147" s="13">
        <f t="shared" si="11"/>
        <v>-0.17870835982505828</v>
      </c>
      <c r="S147" s="13">
        <f t="shared" si="11"/>
        <v>-9.3148686058721619E-2</v>
      </c>
      <c r="T147" s="13"/>
      <c r="U147" s="13">
        <f t="shared" si="11"/>
        <v>-2.148050231328491E-2</v>
      </c>
      <c r="V147" s="13">
        <f t="shared" si="9"/>
        <v>-2.2509142804110538E-2</v>
      </c>
      <c r="W147" s="13">
        <f t="shared" si="9"/>
        <v>-0.23100006876025259</v>
      </c>
      <c r="X147" s="13"/>
      <c r="Y147" s="13">
        <f t="shared" si="8"/>
        <v>-8.2651666378663613E-5</v>
      </c>
      <c r="Z147" s="13">
        <f t="shared" si="8"/>
        <v>1.1912732755492428E-4</v>
      </c>
      <c r="AA147" s="13">
        <f t="shared" si="8"/>
        <v>-2.1203525461760409E-3</v>
      </c>
    </row>
    <row r="148" spans="1:27">
      <c r="A148" t="s">
        <v>163</v>
      </c>
      <c r="B148">
        <v>2962.25</v>
      </c>
      <c r="C148">
        <v>2548.35</v>
      </c>
      <c r="D148">
        <v>4262.75</v>
      </c>
      <c r="E148">
        <v>2659.94</v>
      </c>
      <c r="F148" t="e">
        <v>#N/A</v>
      </c>
      <c r="G148">
        <v>236.88</v>
      </c>
      <c r="H148">
        <v>28965.6162</v>
      </c>
      <c r="I148">
        <v>1565.73</v>
      </c>
      <c r="J148" t="e">
        <v>#N/A</v>
      </c>
      <c r="K148">
        <v>4379.4650000000001</v>
      </c>
      <c r="L148">
        <v>3937.433</v>
      </c>
      <c r="M148">
        <v>1195.374</v>
      </c>
      <c r="O148" s="12" t="str">
        <f t="shared" si="10"/>
        <v>2006-7</v>
      </c>
      <c r="P148" s="13">
        <f t="shared" si="11"/>
        <v>6.3701578192252528E-2</v>
      </c>
      <c r="Q148" s="13">
        <f t="shared" si="11"/>
        <v>1.1321050876057059E-2</v>
      </c>
      <c r="R148" s="13">
        <f t="shared" si="11"/>
        <v>-7.3274294762770475E-2</v>
      </c>
      <c r="S148" s="13">
        <f t="shared" si="11"/>
        <v>-8.3445491251682435E-2</v>
      </c>
      <c r="T148" s="13"/>
      <c r="U148" s="13">
        <f t="shared" si="11"/>
        <v>-2.0474501857480565E-2</v>
      </c>
      <c r="V148" s="13">
        <f t="shared" si="9"/>
        <v>-9.1942425170985498E-3</v>
      </c>
      <c r="W148" s="13">
        <f t="shared" si="9"/>
        <v>3.8141952954851677E-2</v>
      </c>
      <c r="X148" s="13"/>
      <c r="Y148" s="13">
        <f t="shared" si="8"/>
        <v>3.3236936475116163E-3</v>
      </c>
      <c r="Z148" s="13">
        <f t="shared" si="8"/>
        <v>6.4580146506618696E-3</v>
      </c>
      <c r="AA148" s="13">
        <f t="shared" si="8"/>
        <v>1.4705857748286366E-2</v>
      </c>
    </row>
    <row r="149" spans="1:27">
      <c r="A149" t="s">
        <v>164</v>
      </c>
      <c r="B149">
        <v>3150.95</v>
      </c>
      <c r="C149">
        <v>2577.1999999999998</v>
      </c>
      <c r="D149">
        <v>3950.4</v>
      </c>
      <c r="E149">
        <v>2437.98</v>
      </c>
      <c r="F149" t="e">
        <v>#N/A</v>
      </c>
      <c r="G149">
        <v>232.03</v>
      </c>
      <c r="H149">
        <v>28699.299300000002</v>
      </c>
      <c r="I149">
        <v>1625.45</v>
      </c>
      <c r="J149" t="e">
        <v>#N/A</v>
      </c>
      <c r="K149">
        <v>4394.0209999999997</v>
      </c>
      <c r="L149">
        <v>3962.8609999999999</v>
      </c>
      <c r="M149">
        <v>1212.953</v>
      </c>
      <c r="O149" s="12" t="str">
        <f t="shared" si="10"/>
        <v>2006-8</v>
      </c>
      <c r="P149" s="13">
        <f t="shared" si="11"/>
        <v>-9.9969850362580104E-4</v>
      </c>
      <c r="Q149" s="13">
        <f t="shared" si="11"/>
        <v>-6.8097159708209176E-3</v>
      </c>
      <c r="R149" s="13">
        <f t="shared" si="11"/>
        <v>-2.3136897529364098E-2</v>
      </c>
      <c r="S149" s="13">
        <f t="shared" si="11"/>
        <v>-2.298214095275608E-2</v>
      </c>
      <c r="T149" s="13"/>
      <c r="U149" s="13">
        <f t="shared" si="11"/>
        <v>-2.5427746412102215E-3</v>
      </c>
      <c r="V149" s="13">
        <f t="shared" si="9"/>
        <v>3.4335047336852442E-2</v>
      </c>
      <c r="W149" s="13">
        <f t="shared" si="9"/>
        <v>-0.1145221323325849</v>
      </c>
      <c r="X149" s="13"/>
      <c r="Y149" s="13">
        <f t="shared" si="8"/>
        <v>2.5314398816027595E-2</v>
      </c>
      <c r="Z149" s="13">
        <f t="shared" si="8"/>
        <v>2.6469008123171545E-2</v>
      </c>
      <c r="AA149" s="13">
        <f t="shared" si="8"/>
        <v>2.5978747733836238E-2</v>
      </c>
    </row>
    <row r="150" spans="1:27">
      <c r="A150" t="s">
        <v>165</v>
      </c>
      <c r="B150">
        <v>3147.8</v>
      </c>
      <c r="C150">
        <v>2559.65</v>
      </c>
      <c r="D150">
        <v>3859</v>
      </c>
      <c r="E150">
        <v>2381.9499999999998</v>
      </c>
      <c r="F150" t="e">
        <v>#N/A</v>
      </c>
      <c r="G150">
        <v>231.44</v>
      </c>
      <c r="H150">
        <v>29684.6911</v>
      </c>
      <c r="I150">
        <v>1439.3</v>
      </c>
      <c r="J150" t="e">
        <v>#N/A</v>
      </c>
      <c r="K150">
        <v>4505.2529999999997</v>
      </c>
      <c r="L150">
        <v>4067.7539999999999</v>
      </c>
      <c r="M150">
        <v>1244.4639999999999</v>
      </c>
      <c r="O150" s="12" t="str">
        <f t="shared" si="10"/>
        <v>2006-9</v>
      </c>
      <c r="P150" s="13">
        <f t="shared" si="11"/>
        <v>9.1381282165321709E-2</v>
      </c>
      <c r="Q150" s="13">
        <f t="shared" si="11"/>
        <v>0.10495575566972049</v>
      </c>
      <c r="R150" s="13">
        <f t="shared" si="11"/>
        <v>0.12785695776107797</v>
      </c>
      <c r="S150" s="13">
        <f t="shared" si="11"/>
        <v>0.12975083440038637</v>
      </c>
      <c r="T150" s="13"/>
      <c r="U150" s="13">
        <f t="shared" si="11"/>
        <v>2.8085032837884549E-2</v>
      </c>
      <c r="V150" s="13">
        <f t="shared" si="9"/>
        <v>-2.6729636408444835E-2</v>
      </c>
      <c r="W150" s="13">
        <f t="shared" si="9"/>
        <v>7.1013687209060095E-2</v>
      </c>
      <c r="X150" s="13"/>
      <c r="Y150" s="13">
        <f t="shared" si="8"/>
        <v>2.153020041271847E-2</v>
      </c>
      <c r="Z150" s="13">
        <f t="shared" si="8"/>
        <v>1.2211898752972905E-2</v>
      </c>
      <c r="AA150" s="13">
        <f t="shared" si="8"/>
        <v>8.4060286195501988E-3</v>
      </c>
    </row>
    <row r="151" spans="1:27">
      <c r="A151" t="s">
        <v>166</v>
      </c>
      <c r="B151">
        <v>3435.45</v>
      </c>
      <c r="C151">
        <v>2828.3</v>
      </c>
      <c r="D151">
        <v>4352.3999999999996</v>
      </c>
      <c r="E151">
        <v>2691.01</v>
      </c>
      <c r="F151" t="e">
        <v>#N/A</v>
      </c>
      <c r="G151">
        <v>237.94</v>
      </c>
      <c r="H151">
        <v>28891.230100000001</v>
      </c>
      <c r="I151">
        <v>1541.51</v>
      </c>
      <c r="J151" t="e">
        <v>#N/A</v>
      </c>
      <c r="K151">
        <v>4602.2520000000004</v>
      </c>
      <c r="L151">
        <v>4117.4290000000001</v>
      </c>
      <c r="M151">
        <v>1254.925</v>
      </c>
      <c r="O151" s="12" t="str">
        <f t="shared" si="10"/>
        <v>2006-10</v>
      </c>
      <c r="P151" s="13">
        <f t="shared" si="11"/>
        <v>3.9048741795106867E-2</v>
      </c>
      <c r="Q151" s="13">
        <f t="shared" si="11"/>
        <v>5.5404306473853415E-2</v>
      </c>
      <c r="R151" s="13">
        <f t="shared" si="11"/>
        <v>7.8313114603437262E-2</v>
      </c>
      <c r="S151" s="13">
        <f t="shared" si="11"/>
        <v>5.7041779852174512E-2</v>
      </c>
      <c r="T151" s="13"/>
      <c r="U151" s="13">
        <f t="shared" si="11"/>
        <v>1.7525426578129055E-2</v>
      </c>
      <c r="V151" s="13">
        <f t="shared" si="9"/>
        <v>-7.7992269356506272E-2</v>
      </c>
      <c r="W151" s="13">
        <f t="shared" si="9"/>
        <v>6.4443305589973354E-2</v>
      </c>
      <c r="X151" s="13"/>
      <c r="Y151" s="13">
        <f t="shared" si="8"/>
        <v>3.5090864211694495E-2</v>
      </c>
      <c r="Z151" s="13">
        <f t="shared" si="8"/>
        <v>3.6907011632744569E-2</v>
      </c>
      <c r="AA151" s="13">
        <f t="shared" si="8"/>
        <v>4.7550252007092064E-2</v>
      </c>
    </row>
    <row r="152" spans="1:27">
      <c r="A152" t="s">
        <v>167</v>
      </c>
      <c r="B152">
        <v>3569.6</v>
      </c>
      <c r="C152">
        <v>2985</v>
      </c>
      <c r="D152">
        <v>4693.25</v>
      </c>
      <c r="E152">
        <v>2844.51</v>
      </c>
      <c r="F152" t="e">
        <v>#N/A</v>
      </c>
      <c r="G152">
        <v>242.11</v>
      </c>
      <c r="H152">
        <v>26637.9375</v>
      </c>
      <c r="I152">
        <v>1640.85</v>
      </c>
      <c r="J152" t="e">
        <v>#N/A</v>
      </c>
      <c r="K152">
        <v>4763.7489999999998</v>
      </c>
      <c r="L152">
        <v>4269.3909999999996</v>
      </c>
      <c r="M152">
        <v>1314.597</v>
      </c>
      <c r="O152" s="12" t="str">
        <f t="shared" si="10"/>
        <v>2006-11</v>
      </c>
      <c r="P152" s="13">
        <f t="shared" si="11"/>
        <v>5.5314320932317473E-2</v>
      </c>
      <c r="Q152" s="13">
        <f t="shared" si="11"/>
        <v>4.8726968174204188E-2</v>
      </c>
      <c r="R152" s="13">
        <f t="shared" si="11"/>
        <v>3.5316678208064722E-2</v>
      </c>
      <c r="S152" s="13">
        <f t="shared" si="11"/>
        <v>4.873950170679664E-2</v>
      </c>
      <c r="T152" s="13"/>
      <c r="U152" s="13">
        <f t="shared" si="11"/>
        <v>1.0160670769484792E-2</v>
      </c>
      <c r="V152" s="13">
        <f t="shared" si="9"/>
        <v>3.4414072035419352E-2</v>
      </c>
      <c r="W152" s="13">
        <f t="shared" si="9"/>
        <v>6.5709845506902065E-2</v>
      </c>
      <c r="X152" s="13"/>
      <c r="Y152" s="13">
        <f t="shared" si="8"/>
        <v>2.0459096396556742E-2</v>
      </c>
      <c r="Z152" s="13">
        <f t="shared" si="8"/>
        <v>2.500637678769646E-2</v>
      </c>
      <c r="AA152" s="13">
        <f t="shared" si="8"/>
        <v>7.4475295470779246E-2</v>
      </c>
    </row>
    <row r="153" spans="1:27">
      <c r="A153" t="s">
        <v>168</v>
      </c>
      <c r="B153">
        <v>3767.05</v>
      </c>
      <c r="C153">
        <v>3130.45</v>
      </c>
      <c r="D153">
        <v>4859</v>
      </c>
      <c r="E153">
        <v>2983.15</v>
      </c>
      <c r="F153" t="e">
        <v>#N/A</v>
      </c>
      <c r="G153">
        <v>244.57</v>
      </c>
      <c r="H153">
        <v>27554.6574</v>
      </c>
      <c r="I153">
        <v>1748.67</v>
      </c>
      <c r="J153" t="e">
        <v>#N/A</v>
      </c>
      <c r="K153">
        <v>4861.2110000000002</v>
      </c>
      <c r="L153">
        <v>4376.1530000000002</v>
      </c>
      <c r="M153">
        <v>1412.502</v>
      </c>
      <c r="O153" s="12" t="str">
        <f t="shared" si="10"/>
        <v>2006-12</v>
      </c>
      <c r="P153" s="13">
        <f t="shared" si="11"/>
        <v>6.1201736106502258E-2</v>
      </c>
      <c r="Q153" s="13">
        <f t="shared" si="11"/>
        <v>6.0199012921465123E-2</v>
      </c>
      <c r="R153" s="13">
        <f t="shared" si="11"/>
        <v>5.5062770117308091E-2</v>
      </c>
      <c r="S153" s="13">
        <f t="shared" si="11"/>
        <v>3.970970283090014E-2</v>
      </c>
      <c r="T153" s="13"/>
      <c r="U153" s="13">
        <f t="shared" si="11"/>
        <v>1.4842376415750147E-2</v>
      </c>
      <c r="V153" s="13">
        <f t="shared" si="9"/>
        <v>5.147986706595753E-2</v>
      </c>
      <c r="W153" s="13">
        <f t="shared" si="9"/>
        <v>0.32369743862478328</v>
      </c>
      <c r="X153" s="13"/>
      <c r="Y153" s="13">
        <f t="shared" si="8"/>
        <v>1.0875890801695265E-2</v>
      </c>
      <c r="Z153" s="13">
        <f t="shared" si="8"/>
        <v>2.0599142671656967E-2</v>
      </c>
      <c r="AA153" s="13">
        <f t="shared" si="8"/>
        <v>4.5123475931361678E-2</v>
      </c>
    </row>
    <row r="154" spans="1:27">
      <c r="A154" t="s">
        <v>169</v>
      </c>
      <c r="B154">
        <v>3997.6</v>
      </c>
      <c r="C154">
        <v>3318.9</v>
      </c>
      <c r="D154">
        <v>5126.55</v>
      </c>
      <c r="E154">
        <v>3101.61</v>
      </c>
      <c r="F154" t="e">
        <v>#N/A</v>
      </c>
      <c r="G154">
        <v>248.2</v>
      </c>
      <c r="H154">
        <v>28973.167500000003</v>
      </c>
      <c r="I154">
        <v>2314.71</v>
      </c>
      <c r="J154" t="e">
        <v>#N/A</v>
      </c>
      <c r="K154">
        <v>4914.0810000000001</v>
      </c>
      <c r="L154">
        <v>4466.2979999999998</v>
      </c>
      <c r="M154">
        <v>1476.239</v>
      </c>
      <c r="O154" s="12" t="str">
        <f t="shared" si="10"/>
        <v>2007-1</v>
      </c>
      <c r="P154" s="13">
        <f t="shared" si="11"/>
        <v>2.4514708825296161E-3</v>
      </c>
      <c r="Q154" s="13">
        <f t="shared" si="11"/>
        <v>1.2654795263491447E-3</v>
      </c>
      <c r="R154" s="13">
        <f t="shared" si="11"/>
        <v>9.4995659849215208E-3</v>
      </c>
      <c r="S154" s="13">
        <f t="shared" si="11"/>
        <v>1.1671357778701985E-2</v>
      </c>
      <c r="T154" s="13"/>
      <c r="U154" s="13">
        <f t="shared" si="11"/>
        <v>7.2522159548751297E-3</v>
      </c>
      <c r="V154" s="13">
        <f t="shared" si="9"/>
        <v>-2.3069224309009373E-2</v>
      </c>
      <c r="W154" s="13">
        <f t="shared" si="9"/>
        <v>-2.3199450471116378E-3</v>
      </c>
      <c r="X154" s="13"/>
      <c r="Y154" s="13">
        <f t="shared" si="8"/>
        <v>1.6730086459706195E-2</v>
      </c>
      <c r="Z154" s="13">
        <f t="shared" si="8"/>
        <v>1.2004796813826601E-2</v>
      </c>
      <c r="AA154" s="13">
        <f t="shared" si="8"/>
        <v>-1.010066798126863E-2</v>
      </c>
    </row>
    <row r="155" spans="1:27">
      <c r="A155" t="s">
        <v>170</v>
      </c>
      <c r="B155">
        <v>4007.4</v>
      </c>
      <c r="C155">
        <v>3323.1</v>
      </c>
      <c r="D155">
        <v>5175.25</v>
      </c>
      <c r="E155">
        <v>3137.81</v>
      </c>
      <c r="F155">
        <v>1009.67</v>
      </c>
      <c r="G155">
        <v>250</v>
      </c>
      <c r="H155">
        <v>28304.779000000002</v>
      </c>
      <c r="I155">
        <v>2309.34</v>
      </c>
      <c r="J155" t="e">
        <v>#N/A</v>
      </c>
      <c r="K155">
        <v>4996.2939999999999</v>
      </c>
      <c r="L155">
        <v>4519.915</v>
      </c>
      <c r="M155">
        <v>1461.328</v>
      </c>
      <c r="O155" s="12" t="str">
        <f t="shared" si="10"/>
        <v>2007-2</v>
      </c>
      <c r="P155" s="13">
        <f t="shared" si="11"/>
        <v>3.2390078355043039E-2</v>
      </c>
      <c r="Q155" s="13">
        <f t="shared" si="11"/>
        <v>3.2770605759682159E-2</v>
      </c>
      <c r="R155" s="13">
        <f t="shared" si="11"/>
        <v>3.0027534901695407E-2</v>
      </c>
      <c r="S155" s="13">
        <f t="shared" si="11"/>
        <v>5.291907413132102E-2</v>
      </c>
      <c r="T155" s="13">
        <f t="shared" si="11"/>
        <v>-5.7820872166153281E-2</v>
      </c>
      <c r="U155" s="13">
        <f t="shared" si="11"/>
        <v>-1.7480000000000051E-2</v>
      </c>
      <c r="V155" s="13">
        <f t="shared" si="9"/>
        <v>2.8968090512206279E-2</v>
      </c>
      <c r="W155" s="13">
        <f t="shared" si="9"/>
        <v>3.819706063204209E-2</v>
      </c>
      <c r="X155" s="13"/>
      <c r="Y155" s="13">
        <f t="shared" si="8"/>
        <v>-1.659349910153407E-2</v>
      </c>
      <c r="Z155" s="13">
        <f t="shared" si="8"/>
        <v>-4.7914617863389353E-3</v>
      </c>
      <c r="AA155" s="13">
        <f t="shared" si="8"/>
        <v>-5.7926762506431695E-3</v>
      </c>
    </row>
    <row r="156" spans="1:27">
      <c r="A156" t="s">
        <v>171</v>
      </c>
      <c r="B156">
        <v>4137.2</v>
      </c>
      <c r="C156">
        <v>3432</v>
      </c>
      <c r="D156">
        <v>5330.65</v>
      </c>
      <c r="E156">
        <v>3303.86</v>
      </c>
      <c r="F156">
        <v>951.29</v>
      </c>
      <c r="G156">
        <v>245.63</v>
      </c>
      <c r="H156">
        <v>29124.714400000001</v>
      </c>
      <c r="I156">
        <v>2397.5500000000002</v>
      </c>
      <c r="J156" t="e">
        <v>#N/A</v>
      </c>
      <c r="K156">
        <v>4913.3879999999999</v>
      </c>
      <c r="L156">
        <v>4498.2579999999998</v>
      </c>
      <c r="M156">
        <v>1452.8630000000001</v>
      </c>
      <c r="O156" s="12" t="str">
        <f t="shared" si="10"/>
        <v>2007-3</v>
      </c>
      <c r="P156" s="13">
        <f t="shared" si="11"/>
        <v>-7.8797254181572129E-2</v>
      </c>
      <c r="Q156" s="13">
        <f t="shared" si="11"/>
        <v>-8.2896270396270344E-2</v>
      </c>
      <c r="R156" s="13">
        <f t="shared" si="11"/>
        <v>-8.2035023871385171E-2</v>
      </c>
      <c r="S156" s="13">
        <f t="shared" si="11"/>
        <v>-6.7530101154407274E-2</v>
      </c>
      <c r="T156" s="13">
        <f t="shared" si="11"/>
        <v>-0.22564097173312025</v>
      </c>
      <c r="U156" s="13">
        <f t="shared" si="11"/>
        <v>-3.7861824695680779E-3</v>
      </c>
      <c r="V156" s="13">
        <f t="shared" si="9"/>
        <v>1.8948748901723045E-2</v>
      </c>
      <c r="W156" s="13">
        <f t="shared" si="9"/>
        <v>-8.9232758440908388E-2</v>
      </c>
      <c r="X156" s="13"/>
      <c r="Y156" s="13">
        <f t="shared" si="8"/>
        <v>1.1973815216709927E-2</v>
      </c>
      <c r="Z156" s="13">
        <f t="shared" si="8"/>
        <v>1.8730361842295373E-2</v>
      </c>
      <c r="AA156" s="13">
        <f t="shared" si="8"/>
        <v>4.0058147258206667E-2</v>
      </c>
    </row>
    <row r="157" spans="1:27">
      <c r="A157" t="s">
        <v>172</v>
      </c>
      <c r="B157">
        <v>3811.2</v>
      </c>
      <c r="C157">
        <v>3147.5</v>
      </c>
      <c r="D157">
        <v>4893.3500000000004</v>
      </c>
      <c r="E157">
        <v>3080.75</v>
      </c>
      <c r="F157">
        <v>736.64</v>
      </c>
      <c r="G157">
        <v>244.7</v>
      </c>
      <c r="H157">
        <v>29676.5913</v>
      </c>
      <c r="I157">
        <v>2183.61</v>
      </c>
      <c r="J157" t="e">
        <v>#N/A</v>
      </c>
      <c r="K157">
        <v>4972.22</v>
      </c>
      <c r="L157">
        <v>4582.5119999999997</v>
      </c>
      <c r="M157">
        <v>1511.0619999999999</v>
      </c>
      <c r="O157" s="12" t="str">
        <f t="shared" si="10"/>
        <v>2007-4</v>
      </c>
      <c r="P157" s="13">
        <f t="shared" si="11"/>
        <v>-4.6599496221662484E-2</v>
      </c>
      <c r="Q157" s="13">
        <f t="shared" si="11"/>
        <v>-4.4082605242255712E-2</v>
      </c>
      <c r="R157" s="13">
        <f t="shared" si="11"/>
        <v>-4.2343180030040894E-2</v>
      </c>
      <c r="S157" s="13">
        <f t="shared" si="11"/>
        <v>-5.3525927128134421E-2</v>
      </c>
      <c r="T157" s="13">
        <f t="shared" si="11"/>
        <v>-2.5819939183318819E-2</v>
      </c>
      <c r="U157" s="13">
        <f t="shared" si="11"/>
        <v>-1.8389865140988615E-3</v>
      </c>
      <c r="V157" s="13">
        <f t="shared" si="9"/>
        <v>-3.591239604394858E-2</v>
      </c>
      <c r="W157" s="13">
        <f t="shared" si="9"/>
        <v>-3.6984626375589191E-2</v>
      </c>
      <c r="X157" s="13"/>
      <c r="Y157" s="13">
        <f t="shared" si="9"/>
        <v>4.4094991774298098E-2</v>
      </c>
      <c r="Z157" s="13">
        <f t="shared" si="9"/>
        <v>4.4692736211056294E-2</v>
      </c>
      <c r="AA157" s="13">
        <f t="shared" si="9"/>
        <v>4.7585737712946496E-2</v>
      </c>
    </row>
    <row r="158" spans="1:27">
      <c r="A158" t="s">
        <v>173</v>
      </c>
      <c r="B158">
        <v>3633.6</v>
      </c>
      <c r="C158">
        <v>3008.75</v>
      </c>
      <c r="D158">
        <v>4686.1499999999996</v>
      </c>
      <c r="E158">
        <v>2915.85</v>
      </c>
      <c r="F158">
        <v>717.62</v>
      </c>
      <c r="G158">
        <v>244.25</v>
      </c>
      <c r="H158">
        <v>28610.8338</v>
      </c>
      <c r="I158">
        <v>2102.85</v>
      </c>
      <c r="J158" t="e">
        <v>#N/A</v>
      </c>
      <c r="K158">
        <v>5191.47</v>
      </c>
      <c r="L158">
        <v>4787.317</v>
      </c>
      <c r="M158">
        <v>1582.9670000000001</v>
      </c>
      <c r="O158" s="12" t="str">
        <f t="shared" si="10"/>
        <v>2007-5</v>
      </c>
      <c r="P158" s="13">
        <f t="shared" si="11"/>
        <v>0.14235193747247932</v>
      </c>
      <c r="Q158" s="13">
        <f t="shared" si="11"/>
        <v>0.13975903614457841</v>
      </c>
      <c r="R158" s="13">
        <f t="shared" si="11"/>
        <v>0.13908005505585619</v>
      </c>
      <c r="S158" s="13">
        <f t="shared" si="11"/>
        <v>0.13072345971157651</v>
      </c>
      <c r="T158" s="13">
        <f t="shared" si="11"/>
        <v>0.16004291965106887</v>
      </c>
      <c r="U158" s="13">
        <f t="shared" si="11"/>
        <v>3.1115660184237726E-3</v>
      </c>
      <c r="V158" s="13">
        <f t="shared" si="9"/>
        <v>-3.1145873141243396E-2</v>
      </c>
      <c r="W158" s="13">
        <f t="shared" si="9"/>
        <v>0.23467674822265039</v>
      </c>
      <c r="X158" s="13"/>
      <c r="Y158" s="13">
        <f t="shared" si="9"/>
        <v>3.8561717586733657E-2</v>
      </c>
      <c r="Z158" s="13">
        <f t="shared" si="9"/>
        <v>2.9008523981177703E-2</v>
      </c>
      <c r="AA158" s="13">
        <f t="shared" si="9"/>
        <v>4.8838668146587993E-2</v>
      </c>
    </row>
    <row r="159" spans="1:27">
      <c r="A159" t="s">
        <v>174</v>
      </c>
      <c r="B159">
        <v>4150.8500000000004</v>
      </c>
      <c r="C159">
        <v>3429.25</v>
      </c>
      <c r="D159">
        <v>5337.9</v>
      </c>
      <c r="E159">
        <v>3297.02</v>
      </c>
      <c r="F159">
        <v>832.47</v>
      </c>
      <c r="G159">
        <v>245.01</v>
      </c>
      <c r="H159">
        <v>27719.724400000003</v>
      </c>
      <c r="I159">
        <v>2596.34</v>
      </c>
      <c r="J159" t="e">
        <v>#N/A</v>
      </c>
      <c r="K159">
        <v>5391.6620000000003</v>
      </c>
      <c r="L159">
        <v>4926.1899999999996</v>
      </c>
      <c r="M159">
        <v>1660.277</v>
      </c>
      <c r="O159" s="12" t="str">
        <f t="shared" si="10"/>
        <v>2007-6</v>
      </c>
      <c r="P159" s="13">
        <f t="shared" si="11"/>
        <v>3.5221701579194686E-2</v>
      </c>
      <c r="Q159" s="13">
        <f t="shared" si="11"/>
        <v>4.2545746154406983E-2</v>
      </c>
      <c r="R159" s="13">
        <f t="shared" si="11"/>
        <v>6.5606324584574605E-2</v>
      </c>
      <c r="S159" s="13">
        <f t="shared" si="11"/>
        <v>7.4561270480615782E-2</v>
      </c>
      <c r="T159" s="13">
        <f t="shared" si="11"/>
        <v>0.22219419318413869</v>
      </c>
      <c r="U159" s="13">
        <f t="shared" si="11"/>
        <v>1.9182890494264804E-3</v>
      </c>
      <c r="V159" s="13">
        <f t="shared" si="9"/>
        <v>-2.5606892397530556E-2</v>
      </c>
      <c r="W159" s="13">
        <f t="shared" si="9"/>
        <v>2.6244636680866185E-2</v>
      </c>
      <c r="X159" s="13"/>
      <c r="Y159" s="13">
        <f t="shared" si="9"/>
        <v>-1.5584804833834176E-2</v>
      </c>
      <c r="Z159" s="13">
        <f t="shared" si="9"/>
        <v>-7.3624850036233536E-3</v>
      </c>
      <c r="AA159" s="13">
        <f t="shared" si="9"/>
        <v>4.7300540813370207E-2</v>
      </c>
    </row>
    <row r="160" spans="1:27">
      <c r="A160" t="s">
        <v>175</v>
      </c>
      <c r="B160">
        <v>4297.05</v>
      </c>
      <c r="C160">
        <v>3575.15</v>
      </c>
      <c r="D160">
        <v>5688.1</v>
      </c>
      <c r="E160">
        <v>3542.85</v>
      </c>
      <c r="F160">
        <v>1017.44</v>
      </c>
      <c r="G160">
        <v>245.48</v>
      </c>
      <c r="H160">
        <v>27009.9084</v>
      </c>
      <c r="I160">
        <v>2664.48</v>
      </c>
      <c r="J160" t="e">
        <v>#N/A</v>
      </c>
      <c r="K160">
        <v>5307.634</v>
      </c>
      <c r="L160">
        <v>4889.9210000000003</v>
      </c>
      <c r="M160">
        <v>1738.809</v>
      </c>
      <c r="O160" s="12" t="str">
        <f t="shared" si="10"/>
        <v>2007-7</v>
      </c>
      <c r="P160" s="13">
        <f t="shared" si="11"/>
        <v>3.8863871725951515E-3</v>
      </c>
      <c r="Q160" s="13">
        <f t="shared" si="11"/>
        <v>1.5789547291721995E-2</v>
      </c>
      <c r="R160" s="13">
        <f t="shared" si="11"/>
        <v>5.4728292399922607E-2</v>
      </c>
      <c r="S160" s="13">
        <f t="shared" si="11"/>
        <v>6.1580366089447836E-2</v>
      </c>
      <c r="T160" s="13">
        <f t="shared" si="11"/>
        <v>-4.072967447711906E-2</v>
      </c>
      <c r="U160" s="13">
        <f t="shared" si="11"/>
        <v>7.3325729183639776E-3</v>
      </c>
      <c r="V160" s="13">
        <f t="shared" si="9"/>
        <v>-1.4477942472400196E-2</v>
      </c>
      <c r="W160" s="13">
        <f t="shared" si="9"/>
        <v>1.9290818471146443E-2</v>
      </c>
      <c r="X160" s="13"/>
      <c r="Y160" s="13">
        <f t="shared" si="9"/>
        <v>-2.8830171786524916E-2</v>
      </c>
      <c r="Z160" s="13">
        <f t="shared" si="9"/>
        <v>-2.1942481279350057E-2</v>
      </c>
      <c r="AA160" s="13">
        <f t="shared" si="9"/>
        <v>5.3281297715850329E-2</v>
      </c>
    </row>
    <row r="161" spans="1:27">
      <c r="A161" t="s">
        <v>176</v>
      </c>
      <c r="B161">
        <v>4313.75</v>
      </c>
      <c r="C161">
        <v>3631.6</v>
      </c>
      <c r="D161">
        <v>5999.4</v>
      </c>
      <c r="E161">
        <v>3761.02</v>
      </c>
      <c r="F161">
        <v>976</v>
      </c>
      <c r="G161">
        <v>247.28</v>
      </c>
      <c r="H161">
        <v>26618.860500000003</v>
      </c>
      <c r="I161">
        <v>2715.88</v>
      </c>
      <c r="J161" t="e">
        <v>#N/A</v>
      </c>
      <c r="K161">
        <v>5154.6139999999996</v>
      </c>
      <c r="L161">
        <v>4782.6239999999998</v>
      </c>
      <c r="M161">
        <v>1831.4549999999999</v>
      </c>
      <c r="O161" s="12" t="str">
        <f t="shared" si="10"/>
        <v>2007-8</v>
      </c>
      <c r="P161" s="13">
        <f t="shared" si="11"/>
        <v>7.4413213561288494E-3</v>
      </c>
      <c r="Q161" s="13">
        <f t="shared" si="11"/>
        <v>-7.5724198700299894E-4</v>
      </c>
      <c r="R161" s="13">
        <f t="shared" si="11"/>
        <v>-1.2626262626262652E-2</v>
      </c>
      <c r="S161" s="13">
        <f t="shared" si="11"/>
        <v>-1.2794401518736898E-2</v>
      </c>
      <c r="T161" s="13">
        <f t="shared" si="11"/>
        <v>2.5133196721311535E-2</v>
      </c>
      <c r="U161" s="13">
        <f t="shared" si="11"/>
        <v>2.0583953413134903E-2</v>
      </c>
      <c r="V161" s="13">
        <f t="shared" si="9"/>
        <v>1.179790547382753E-2</v>
      </c>
      <c r="W161" s="13">
        <f t="shared" si="9"/>
        <v>6.1685346922544237E-2</v>
      </c>
      <c r="X161" s="13"/>
      <c r="Y161" s="13">
        <f t="shared" si="9"/>
        <v>1.407729075348807E-2</v>
      </c>
      <c r="Z161" s="13">
        <f t="shared" si="9"/>
        <v>-3.2408987200338579E-4</v>
      </c>
      <c r="AA161" s="13">
        <f t="shared" si="9"/>
        <v>-2.0924347035553681E-2</v>
      </c>
    </row>
    <row r="162" spans="1:27">
      <c r="A162" t="s">
        <v>177</v>
      </c>
      <c r="B162">
        <v>4345.8500000000004</v>
      </c>
      <c r="C162">
        <v>3628.85</v>
      </c>
      <c r="D162">
        <v>5923.65</v>
      </c>
      <c r="E162">
        <v>3712.9</v>
      </c>
      <c r="F162">
        <v>1000.53</v>
      </c>
      <c r="G162">
        <v>252.37</v>
      </c>
      <c r="H162">
        <v>26932.907300000003</v>
      </c>
      <c r="I162">
        <v>2883.41</v>
      </c>
      <c r="J162" t="e">
        <v>#N/A</v>
      </c>
      <c r="K162">
        <v>5227.1769999999997</v>
      </c>
      <c r="L162">
        <v>4781.0739999999996</v>
      </c>
      <c r="M162">
        <v>1793.133</v>
      </c>
      <c r="O162" s="12" t="str">
        <f t="shared" si="10"/>
        <v>2007-9</v>
      </c>
      <c r="P162" s="13">
        <f t="shared" si="11"/>
        <v>2.9660480688472823E-2</v>
      </c>
      <c r="Q162" s="13">
        <f t="shared" si="11"/>
        <v>3.2351847003871725E-2</v>
      </c>
      <c r="R162" s="13">
        <f t="shared" si="11"/>
        <v>3.7662589788390655E-2</v>
      </c>
      <c r="S162" s="13">
        <f t="shared" si="11"/>
        <v>4.1762503703304699E-2</v>
      </c>
      <c r="T162" s="13">
        <f t="shared" si="11"/>
        <v>-3.2682678180564473E-3</v>
      </c>
      <c r="U162" s="13">
        <f t="shared" si="11"/>
        <v>9.5098466537235637E-4</v>
      </c>
      <c r="V162" s="13">
        <f t="shared" si="9"/>
        <v>2.0116989004005381E-2</v>
      </c>
      <c r="W162" s="13">
        <f t="shared" si="9"/>
        <v>6.9483701589437619E-2</v>
      </c>
      <c r="X162" s="13"/>
      <c r="Y162" s="13">
        <f t="shared" si="9"/>
        <v>4.2491195534415604E-2</v>
      </c>
      <c r="Z162" s="13">
        <f t="shared" si="9"/>
        <v>4.7895933005847713E-2</v>
      </c>
      <c r="AA162" s="13">
        <f t="shared" si="9"/>
        <v>0.1105199670074668</v>
      </c>
    </row>
    <row r="163" spans="1:27">
      <c r="A163" t="s">
        <v>178</v>
      </c>
      <c r="B163">
        <v>4474.75</v>
      </c>
      <c r="C163">
        <v>3746.25</v>
      </c>
      <c r="D163">
        <v>6146.75</v>
      </c>
      <c r="E163">
        <v>3867.96</v>
      </c>
      <c r="F163">
        <v>997.26</v>
      </c>
      <c r="G163">
        <v>252.61</v>
      </c>
      <c r="H163">
        <v>27474.7163</v>
      </c>
      <c r="I163">
        <v>3083.76</v>
      </c>
      <c r="J163" t="e">
        <v>#N/A</v>
      </c>
      <c r="K163">
        <v>5449.2860000000001</v>
      </c>
      <c r="L163">
        <v>5010.0680000000002</v>
      </c>
      <c r="M163">
        <v>1991.31</v>
      </c>
      <c r="O163" s="12" t="str">
        <f t="shared" si="10"/>
        <v>2007-10</v>
      </c>
      <c r="P163" s="13">
        <f t="shared" si="11"/>
        <v>0.13278954131515719</v>
      </c>
      <c r="Q163" s="13">
        <f t="shared" si="11"/>
        <v>0.13121121121121115</v>
      </c>
      <c r="R163" s="13">
        <f t="shared" si="11"/>
        <v>0.13263106519705525</v>
      </c>
      <c r="S163" s="13">
        <f t="shared" si="11"/>
        <v>8.7066567389528116E-2</v>
      </c>
      <c r="T163" s="13">
        <f t="shared" si="11"/>
        <v>0.2539658664741391</v>
      </c>
      <c r="U163" s="13">
        <f t="shared" si="11"/>
        <v>4.1961917580459751E-3</v>
      </c>
      <c r="V163" s="13">
        <f t="shared" si="9"/>
        <v>7.6939899102798082E-2</v>
      </c>
      <c r="W163" s="13">
        <f t="shared" si="9"/>
        <v>0.21731587412768816</v>
      </c>
      <c r="X163" s="13"/>
      <c r="Y163" s="13">
        <f t="shared" si="9"/>
        <v>2.2896761153663014E-2</v>
      </c>
      <c r="Z163" s="13">
        <f t="shared" si="9"/>
        <v>3.0889001905762381E-2</v>
      </c>
      <c r="AA163" s="13">
        <f t="shared" si="9"/>
        <v>0.11159839502638969</v>
      </c>
    </row>
    <row r="164" spans="1:27">
      <c r="A164" t="s">
        <v>179</v>
      </c>
      <c r="B164">
        <v>5068.95</v>
      </c>
      <c r="C164">
        <v>4237.8</v>
      </c>
      <c r="D164">
        <v>6962</v>
      </c>
      <c r="E164">
        <v>4204.7299999999996</v>
      </c>
      <c r="F164">
        <v>1250.53</v>
      </c>
      <c r="G164">
        <v>253.67</v>
      </c>
      <c r="H164">
        <v>29588.618200000001</v>
      </c>
      <c r="I164">
        <v>3753.91</v>
      </c>
      <c r="J164">
        <v>1000</v>
      </c>
      <c r="K164">
        <v>5574.0569999999998</v>
      </c>
      <c r="L164">
        <v>5164.8239999999996</v>
      </c>
      <c r="M164">
        <v>2213.5369999999998</v>
      </c>
      <c r="O164" s="12" t="str">
        <f t="shared" si="10"/>
        <v>2007-11</v>
      </c>
      <c r="P164" s="13">
        <f t="shared" si="11"/>
        <v>0.15733041359650413</v>
      </c>
      <c r="Q164" s="13">
        <f t="shared" si="11"/>
        <v>0.12271697578932472</v>
      </c>
      <c r="R164" s="13">
        <f t="shared" si="11"/>
        <v>5.6542660155127766E-2</v>
      </c>
      <c r="S164" s="13">
        <f t="shared" si="11"/>
        <v>8.1717494345653785E-2</v>
      </c>
      <c r="T164" s="13">
        <f t="shared" si="11"/>
        <v>0.10310828208839462</v>
      </c>
      <c r="U164" s="13">
        <f t="shared" si="11"/>
        <v>7.529467418299518E-3</v>
      </c>
      <c r="V164" s="13">
        <f t="shared" si="9"/>
        <v>4.9954509197053465E-2</v>
      </c>
      <c r="W164" s="13">
        <f t="shared" si="9"/>
        <v>0.27161013449976168</v>
      </c>
      <c r="X164" s="13">
        <f t="shared" si="9"/>
        <v>5.7569999999999899E-2</v>
      </c>
      <c r="Y164" s="13">
        <f t="shared" si="9"/>
        <v>-4.7875183192421567E-2</v>
      </c>
      <c r="Z164" s="13">
        <f t="shared" si="9"/>
        <v>-4.0422674615824272E-2</v>
      </c>
      <c r="AA164" s="13">
        <f t="shared" si="9"/>
        <v>-7.0842728176669145E-2</v>
      </c>
    </row>
    <row r="165" spans="1:27">
      <c r="A165" t="s">
        <v>180</v>
      </c>
      <c r="B165">
        <v>5866.45</v>
      </c>
      <c r="C165">
        <v>4757.8500000000004</v>
      </c>
      <c r="D165">
        <v>7355.65</v>
      </c>
      <c r="E165">
        <v>4548.33</v>
      </c>
      <c r="F165">
        <v>1379.47</v>
      </c>
      <c r="G165">
        <v>255.58</v>
      </c>
      <c r="H165">
        <v>31066.703100000002</v>
      </c>
      <c r="I165">
        <v>4773.51</v>
      </c>
      <c r="J165">
        <v>1057.57</v>
      </c>
      <c r="K165">
        <v>5307.1980000000003</v>
      </c>
      <c r="L165">
        <v>4956.0479999999998</v>
      </c>
      <c r="M165">
        <v>2056.7240000000002</v>
      </c>
      <c r="O165" s="12" t="str">
        <f t="shared" si="10"/>
        <v>2007-12</v>
      </c>
      <c r="P165" s="13">
        <f t="shared" si="11"/>
        <v>-2.4716821928083554E-4</v>
      </c>
      <c r="Q165" s="13">
        <f t="shared" si="11"/>
        <v>4.4578958983574335E-2</v>
      </c>
      <c r="R165" s="13">
        <f t="shared" si="11"/>
        <v>0.11584292346699487</v>
      </c>
      <c r="S165" s="13">
        <f t="shared" si="11"/>
        <v>0.1079627027942125</v>
      </c>
      <c r="T165" s="13">
        <f t="shared" si="11"/>
        <v>5.7108889646023453E-2</v>
      </c>
      <c r="U165" s="13">
        <f t="shared" si="11"/>
        <v>5.3603568354330111E-3</v>
      </c>
      <c r="V165" s="13">
        <f t="shared" si="9"/>
        <v>-2.9856145243811749E-3</v>
      </c>
      <c r="W165" s="13">
        <f t="shared" si="9"/>
        <v>5.06273161677675E-2</v>
      </c>
      <c r="X165" s="13">
        <f t="shared" si="9"/>
        <v>5.2053291980672656E-2</v>
      </c>
      <c r="Y165" s="13">
        <f t="shared" si="9"/>
        <v>-3.0899544354667796E-3</v>
      </c>
      <c r="Z165" s="13">
        <f t="shared" si="9"/>
        <v>-1.2612065097028835E-2</v>
      </c>
      <c r="AA165" s="13">
        <f t="shared" si="9"/>
        <v>3.5906616541645509E-3</v>
      </c>
    </row>
    <row r="166" spans="1:27">
      <c r="A166" t="s">
        <v>181</v>
      </c>
      <c r="B166">
        <v>5865</v>
      </c>
      <c r="C166">
        <v>4969.95</v>
      </c>
      <c r="D166">
        <v>8207.75</v>
      </c>
      <c r="E166">
        <v>5039.38</v>
      </c>
      <c r="F166">
        <v>1458.25</v>
      </c>
      <c r="G166">
        <v>256.95</v>
      </c>
      <c r="H166">
        <v>30973.949900000003</v>
      </c>
      <c r="I166">
        <v>5015.18</v>
      </c>
      <c r="J166">
        <v>1112.6199999999999</v>
      </c>
      <c r="K166">
        <v>5290.799</v>
      </c>
      <c r="L166">
        <v>4893.5420000000004</v>
      </c>
      <c r="M166">
        <v>2064.1089999999999</v>
      </c>
      <c r="O166" s="12" t="str">
        <f t="shared" si="10"/>
        <v>2008-1</v>
      </c>
      <c r="P166" s="13">
        <f t="shared" si="11"/>
        <v>4.7630008525149314E-2</v>
      </c>
      <c r="Q166" s="13">
        <f t="shared" si="11"/>
        <v>8.3421362387951614E-2</v>
      </c>
      <c r="R166" s="13">
        <f t="shared" si="11"/>
        <v>0.14449148670463896</v>
      </c>
      <c r="S166" s="13">
        <f t="shared" si="11"/>
        <v>0.1746722811139465</v>
      </c>
      <c r="T166" s="13">
        <f t="shared" si="11"/>
        <v>0.22247214126521531</v>
      </c>
      <c r="U166" s="13">
        <f t="shared" si="11"/>
        <v>1.2959719789842339E-2</v>
      </c>
      <c r="V166" s="13">
        <f t="shared" si="9"/>
        <v>6.096415878815642E-2</v>
      </c>
      <c r="W166" s="13">
        <f t="shared" si="9"/>
        <v>8.85551465749983E-2</v>
      </c>
      <c r="X166" s="13">
        <f t="shared" si="9"/>
        <v>0.14731894087828734</v>
      </c>
      <c r="Y166" s="13">
        <f t="shared" si="9"/>
        <v>-6.0934274766438756E-2</v>
      </c>
      <c r="Z166" s="13">
        <f t="shared" si="9"/>
        <v>-7.6196342036095932E-2</v>
      </c>
      <c r="AA166" s="13">
        <f t="shared" si="9"/>
        <v>-0.12450117702117469</v>
      </c>
    </row>
    <row r="167" spans="1:27">
      <c r="A167" t="s">
        <v>182</v>
      </c>
      <c r="B167">
        <v>6144.35</v>
      </c>
      <c r="C167">
        <v>5384.55</v>
      </c>
      <c r="D167">
        <v>9393.7000000000007</v>
      </c>
      <c r="E167">
        <v>5919.62</v>
      </c>
      <c r="F167">
        <v>1782.67</v>
      </c>
      <c r="G167">
        <v>260.27999999999997</v>
      </c>
      <c r="H167">
        <v>32862.250700000004</v>
      </c>
      <c r="I167">
        <v>5459.3</v>
      </c>
      <c r="J167">
        <v>1276.53</v>
      </c>
      <c r="K167">
        <v>4968.4080000000004</v>
      </c>
      <c r="L167">
        <v>4520.6719999999996</v>
      </c>
      <c r="M167">
        <v>1807.125</v>
      </c>
      <c r="O167" s="12" t="str">
        <f t="shared" si="10"/>
        <v>2008-2</v>
      </c>
      <c r="P167" s="13">
        <f t="shared" si="11"/>
        <v>-0.13461147232823656</v>
      </c>
      <c r="Q167" s="13">
        <f t="shared" si="11"/>
        <v>-0.17355210741844718</v>
      </c>
      <c r="R167" s="13">
        <f t="shared" si="11"/>
        <v>-0.22218614603404419</v>
      </c>
      <c r="S167" s="13">
        <f t="shared" si="11"/>
        <v>-0.23048438920065817</v>
      </c>
      <c r="T167" s="13">
        <f t="shared" si="11"/>
        <v>-0.22871871967329904</v>
      </c>
      <c r="U167" s="13">
        <f t="shared" si="11"/>
        <v>2.2821576763485618E-2</v>
      </c>
      <c r="V167" s="13">
        <f t="shared" si="9"/>
        <v>9.5481335975566628E-2</v>
      </c>
      <c r="W167" s="13">
        <f t="shared" si="9"/>
        <v>-0.21119557452420645</v>
      </c>
      <c r="X167" s="13">
        <f t="shared" si="9"/>
        <v>-0.15980823012385137</v>
      </c>
      <c r="Y167" s="13">
        <f t="shared" si="9"/>
        <v>-2.3628494278247758E-2</v>
      </c>
      <c r="Z167" s="13">
        <f t="shared" si="9"/>
        <v>-5.3040786856465294E-3</v>
      </c>
      <c r="AA167" s="13">
        <f t="shared" si="9"/>
        <v>7.4175831776993828E-2</v>
      </c>
    </row>
    <row r="168" spans="1:27">
      <c r="A168" t="s">
        <v>183</v>
      </c>
      <c r="B168">
        <v>5317.25</v>
      </c>
      <c r="C168">
        <v>4450.05</v>
      </c>
      <c r="D168">
        <v>7306.55</v>
      </c>
      <c r="E168">
        <v>4555.24</v>
      </c>
      <c r="F168">
        <v>1374.94</v>
      </c>
      <c r="G168">
        <v>266.22000000000003</v>
      </c>
      <c r="H168">
        <v>35999.982300000003</v>
      </c>
      <c r="I168">
        <v>4306.32</v>
      </c>
      <c r="J168">
        <v>1072.53</v>
      </c>
      <c r="K168">
        <v>4851.0119999999997</v>
      </c>
      <c r="L168">
        <v>4496.6940000000004</v>
      </c>
      <c r="M168">
        <v>1941.17</v>
      </c>
      <c r="O168" s="12" t="str">
        <f t="shared" si="10"/>
        <v>2008-3</v>
      </c>
      <c r="P168" s="13">
        <f t="shared" si="11"/>
        <v>-6.8503455733696983E-2</v>
      </c>
      <c r="Q168" s="13">
        <f t="shared" si="11"/>
        <v>-6.990932686149598E-2</v>
      </c>
      <c r="R168" s="13">
        <f t="shared" si="11"/>
        <v>-4.5370249981181221E-2</v>
      </c>
      <c r="S168" s="13">
        <f t="shared" si="11"/>
        <v>-5.1015972813726496E-2</v>
      </c>
      <c r="T168" s="13">
        <f t="shared" si="11"/>
        <v>-9.5895093604084658E-2</v>
      </c>
      <c r="U168" s="13">
        <f t="shared" si="11"/>
        <v>2.2537750732465334E-4</v>
      </c>
      <c r="V168" s="13">
        <f t="shared" si="9"/>
        <v>0.10876775903303715</v>
      </c>
      <c r="W168" s="13">
        <f t="shared" si="9"/>
        <v>-2.2432146240873863E-3</v>
      </c>
      <c r="X168" s="13">
        <f t="shared" si="9"/>
        <v>-9.6594034665695716E-3</v>
      </c>
      <c r="Y168" s="13">
        <f t="shared" si="9"/>
        <v>-8.1537625551122428E-3</v>
      </c>
      <c r="Z168" s="13">
        <f t="shared" si="9"/>
        <v>-9.0933472457765951E-3</v>
      </c>
      <c r="AA168" s="13">
        <f t="shared" si="9"/>
        <v>-5.2828963975334542E-2</v>
      </c>
    </row>
    <row r="169" spans="1:27">
      <c r="A169" t="s">
        <v>184</v>
      </c>
      <c r="B169">
        <v>4953</v>
      </c>
      <c r="C169">
        <v>4138.95</v>
      </c>
      <c r="D169">
        <v>6975.05</v>
      </c>
      <c r="E169">
        <v>4322.8500000000004</v>
      </c>
      <c r="F169">
        <v>1243.0899999999999</v>
      </c>
      <c r="G169">
        <v>266.27999999999997</v>
      </c>
      <c r="H169">
        <v>39915.619700000003</v>
      </c>
      <c r="I169">
        <v>4296.66</v>
      </c>
      <c r="J169">
        <v>1062.17</v>
      </c>
      <c r="K169">
        <v>4811.4579999999996</v>
      </c>
      <c r="L169">
        <v>4455.8040000000001</v>
      </c>
      <c r="M169">
        <v>1838.62</v>
      </c>
      <c r="O169" s="12" t="str">
        <f t="shared" si="10"/>
        <v>2008-4</v>
      </c>
      <c r="P169" s="13">
        <f t="shared" si="11"/>
        <v>-4.3095093882495439E-2</v>
      </c>
      <c r="Q169" s="13">
        <f t="shared" si="11"/>
        <v>-7.7676705444617578E-2</v>
      </c>
      <c r="R169" s="13">
        <f t="shared" si="11"/>
        <v>-0.11004222191955615</v>
      </c>
      <c r="S169" s="13">
        <f t="shared" si="11"/>
        <v>-0.13490405635171254</v>
      </c>
      <c r="T169" s="13">
        <f t="shared" si="11"/>
        <v>-0.17063929401732769</v>
      </c>
      <c r="U169" s="13">
        <f t="shared" si="11"/>
        <v>-1.821391016974605E-2</v>
      </c>
      <c r="V169" s="13">
        <f t="shared" si="9"/>
        <v>-0.10770455356352648</v>
      </c>
      <c r="W169" s="13">
        <f t="shared" si="9"/>
        <v>-0.15258363473023229</v>
      </c>
      <c r="X169" s="13">
        <f t="shared" si="9"/>
        <v>-0.10471958349416766</v>
      </c>
      <c r="Y169" s="13">
        <f t="shared" si="9"/>
        <v>5.1292768221192109E-2</v>
      </c>
      <c r="Z169" s="13">
        <f t="shared" si="9"/>
        <v>5.3362535695017144E-2</v>
      </c>
      <c r="AA169" s="13">
        <f t="shared" si="9"/>
        <v>8.1315334326832023E-2</v>
      </c>
    </row>
    <row r="170" spans="1:27">
      <c r="A170" t="s">
        <v>185</v>
      </c>
      <c r="B170">
        <v>4739.55</v>
      </c>
      <c r="C170">
        <v>3817.45</v>
      </c>
      <c r="D170">
        <v>6207.5</v>
      </c>
      <c r="E170">
        <v>3739.68</v>
      </c>
      <c r="F170">
        <v>1030.97</v>
      </c>
      <c r="G170">
        <v>261.43</v>
      </c>
      <c r="H170">
        <v>35616.525699999998</v>
      </c>
      <c r="I170">
        <v>3641.06</v>
      </c>
      <c r="J170">
        <v>950.94</v>
      </c>
      <c r="K170">
        <v>5058.2510000000002</v>
      </c>
      <c r="L170">
        <v>4693.5770000000002</v>
      </c>
      <c r="M170">
        <v>1988.1279999999999</v>
      </c>
      <c r="O170" s="12" t="str">
        <f t="shared" si="10"/>
        <v>2008-5</v>
      </c>
      <c r="P170" s="13">
        <f t="shared" si="11"/>
        <v>0.10310050532223514</v>
      </c>
      <c r="Q170" s="13">
        <f t="shared" si="11"/>
        <v>0.1212720533340319</v>
      </c>
      <c r="R170" s="13">
        <f t="shared" si="11"/>
        <v>0.14215867901731771</v>
      </c>
      <c r="S170" s="13">
        <f t="shared" si="11"/>
        <v>0.13264236512214955</v>
      </c>
      <c r="T170" s="13">
        <f t="shared" si="11"/>
        <v>0.17289542857697127</v>
      </c>
      <c r="U170" s="13">
        <f t="shared" si="11"/>
        <v>9.3715334888879731E-3</v>
      </c>
      <c r="V170" s="13">
        <f t="shared" si="9"/>
        <v>-2.6191544000036981E-2</v>
      </c>
      <c r="W170" s="13">
        <f t="shared" si="9"/>
        <v>0.11821282813246703</v>
      </c>
      <c r="X170" s="13">
        <f t="shared" si="9"/>
        <v>0.12094348749658224</v>
      </c>
      <c r="Y170" s="13">
        <f t="shared" si="9"/>
        <v>2.1089305374525802E-2</v>
      </c>
      <c r="Z170" s="13">
        <f t="shared" si="9"/>
        <v>1.6494030032957907E-2</v>
      </c>
      <c r="AA170" s="13">
        <f t="shared" si="9"/>
        <v>1.8842348178789381E-2</v>
      </c>
    </row>
    <row r="171" spans="1:27">
      <c r="A171" t="s">
        <v>186</v>
      </c>
      <c r="B171">
        <v>5228.2</v>
      </c>
      <c r="C171">
        <v>4280.3999999999996</v>
      </c>
      <c r="D171">
        <v>7089.95</v>
      </c>
      <c r="E171">
        <v>4235.72</v>
      </c>
      <c r="F171">
        <v>1209.22</v>
      </c>
      <c r="G171">
        <v>263.88</v>
      </c>
      <c r="H171">
        <v>34683.673900000002</v>
      </c>
      <c r="I171">
        <v>4071.48</v>
      </c>
      <c r="J171">
        <v>1065.95</v>
      </c>
      <c r="K171">
        <v>5164.9260000000004</v>
      </c>
      <c r="L171">
        <v>4770.9930000000004</v>
      </c>
      <c r="M171">
        <v>2025.5889999999999</v>
      </c>
      <c r="O171" s="12" t="str">
        <f t="shared" si="10"/>
        <v>2008-6</v>
      </c>
      <c r="P171" s="13">
        <f t="shared" si="11"/>
        <v>-9.3454726292031554E-2</v>
      </c>
      <c r="Q171" s="13">
        <f t="shared" si="11"/>
        <v>-9.9721988599196232E-2</v>
      </c>
      <c r="R171" s="13">
        <f t="shared" si="11"/>
        <v>-9.3033096143132155E-2</v>
      </c>
      <c r="S171" s="13">
        <f t="shared" si="11"/>
        <v>-9.1438999745025673E-2</v>
      </c>
      <c r="T171" s="13">
        <f t="shared" si="11"/>
        <v>-0.22521956302409818</v>
      </c>
      <c r="U171" s="13">
        <f t="shared" si="11"/>
        <v>-1.8682734576322635E-2</v>
      </c>
      <c r="V171" s="13">
        <f t="shared" si="9"/>
        <v>8.5993378573427259E-2</v>
      </c>
      <c r="W171" s="13">
        <f t="shared" si="9"/>
        <v>5.5188776562822284E-3</v>
      </c>
      <c r="X171" s="13">
        <f t="shared" si="9"/>
        <v>-2.8500398705380237E-2</v>
      </c>
      <c r="Y171" s="13">
        <f t="shared" si="9"/>
        <v>-7.7366839331289516E-2</v>
      </c>
      <c r="Z171" s="13">
        <f t="shared" si="9"/>
        <v>-7.9400871055564481E-2</v>
      </c>
      <c r="AA171" s="13">
        <f t="shared" si="9"/>
        <v>-9.9623862491354354E-2</v>
      </c>
    </row>
    <row r="172" spans="1:27">
      <c r="A172" t="s">
        <v>187</v>
      </c>
      <c r="B172">
        <v>4739.6000000000004</v>
      </c>
      <c r="C172">
        <v>3853.55</v>
      </c>
      <c r="D172">
        <v>6430.35</v>
      </c>
      <c r="E172">
        <v>3848.41</v>
      </c>
      <c r="F172">
        <v>936.88</v>
      </c>
      <c r="G172">
        <v>258.95</v>
      </c>
      <c r="H172">
        <v>37666.2402</v>
      </c>
      <c r="I172">
        <v>4093.95</v>
      </c>
      <c r="J172">
        <v>1035.57</v>
      </c>
      <c r="K172">
        <v>4765.3320000000003</v>
      </c>
      <c r="L172">
        <v>4392.1719999999996</v>
      </c>
      <c r="M172">
        <v>1823.7919999999999</v>
      </c>
      <c r="O172" s="12" t="str">
        <f t="shared" si="10"/>
        <v>2008-7</v>
      </c>
      <c r="P172" s="13">
        <f t="shared" si="11"/>
        <v>-0.17783146257068116</v>
      </c>
      <c r="Q172" s="13">
        <f t="shared" si="11"/>
        <v>-0.20182688689649797</v>
      </c>
      <c r="R172" s="13">
        <f t="shared" si="11"/>
        <v>-0.22353371122878229</v>
      </c>
      <c r="S172" s="13">
        <f t="shared" si="11"/>
        <v>-0.18608464274856362</v>
      </c>
      <c r="T172" s="13">
        <f t="shared" si="11"/>
        <v>-0.38822474596533174</v>
      </c>
      <c r="U172" s="13">
        <f t="shared" si="11"/>
        <v>-3.3983394477697937E-3</v>
      </c>
      <c r="V172" s="13">
        <f t="shared" si="9"/>
        <v>7.8593304887382809E-2</v>
      </c>
      <c r="W172" s="13">
        <f t="shared" si="9"/>
        <v>-0.23273122534471602</v>
      </c>
      <c r="X172" s="13">
        <f t="shared" si="9"/>
        <v>-0.21003891576619638</v>
      </c>
      <c r="Y172" s="13">
        <f t="shared" si="9"/>
        <v>-1.6919912400646941E-2</v>
      </c>
      <c r="Z172" s="13">
        <f t="shared" si="9"/>
        <v>-2.4180063986565137E-2</v>
      </c>
      <c r="AA172" s="13">
        <f t="shared" si="9"/>
        <v>-3.6929101564213362E-2</v>
      </c>
    </row>
    <row r="173" spans="1:27">
      <c r="A173" t="s">
        <v>188</v>
      </c>
      <c r="B173">
        <v>3896.75</v>
      </c>
      <c r="C173">
        <v>3075.8</v>
      </c>
      <c r="D173">
        <v>4992.95</v>
      </c>
      <c r="E173">
        <v>3132.28</v>
      </c>
      <c r="F173">
        <v>573.16</v>
      </c>
      <c r="G173">
        <v>258.07</v>
      </c>
      <c r="H173">
        <v>40626.554499999998</v>
      </c>
      <c r="I173">
        <v>3141.16</v>
      </c>
      <c r="J173">
        <v>818.06</v>
      </c>
      <c r="K173">
        <v>4684.7030000000004</v>
      </c>
      <c r="L173">
        <v>4285.9690000000001</v>
      </c>
      <c r="M173">
        <v>1756.441</v>
      </c>
      <c r="O173" s="12" t="str">
        <f t="shared" si="10"/>
        <v>2008-8</v>
      </c>
      <c r="P173" s="13">
        <f t="shared" si="11"/>
        <v>0.13262333996278963</v>
      </c>
      <c r="Q173" s="13">
        <f t="shared" si="11"/>
        <v>0.14579946680538391</v>
      </c>
      <c r="R173" s="13">
        <f t="shared" si="11"/>
        <v>0.12910203386775354</v>
      </c>
      <c r="S173" s="13">
        <f t="shared" si="11"/>
        <v>9.0240974625512393E-2</v>
      </c>
      <c r="T173" s="13">
        <f t="shared" si="11"/>
        <v>0.22988345313699488</v>
      </c>
      <c r="U173" s="13">
        <f t="shared" si="11"/>
        <v>-2.902313325841821E-2</v>
      </c>
      <c r="V173" s="13">
        <f t="shared" si="9"/>
        <v>-4.8678036430581217E-2</v>
      </c>
      <c r="W173" s="13">
        <f t="shared" si="9"/>
        <v>8.0919150886933577E-2</v>
      </c>
      <c r="X173" s="13">
        <f t="shared" si="9"/>
        <v>0.10666699264112678</v>
      </c>
      <c r="Y173" s="13">
        <f t="shared" si="9"/>
        <v>1.0746892599167834E-2</v>
      </c>
      <c r="Z173" s="13">
        <f t="shared" si="9"/>
        <v>-1.359249215288294E-2</v>
      </c>
      <c r="AA173" s="13">
        <f t="shared" si="9"/>
        <v>-7.9548359438204819E-2</v>
      </c>
    </row>
    <row r="174" spans="1:27">
      <c r="A174" t="s">
        <v>189</v>
      </c>
      <c r="B174">
        <v>4413.55</v>
      </c>
      <c r="C174">
        <v>3524.25</v>
      </c>
      <c r="D174">
        <v>5637.55</v>
      </c>
      <c r="E174">
        <v>3414.94</v>
      </c>
      <c r="F174">
        <v>704.92</v>
      </c>
      <c r="G174">
        <v>250.58</v>
      </c>
      <c r="H174">
        <v>38648.933600000004</v>
      </c>
      <c r="I174">
        <v>3395.34</v>
      </c>
      <c r="J174">
        <v>905.32</v>
      </c>
      <c r="K174">
        <v>4735.049</v>
      </c>
      <c r="L174">
        <v>4227.7120000000004</v>
      </c>
      <c r="M174">
        <v>1616.7190000000001</v>
      </c>
      <c r="O174" s="12" t="str">
        <f t="shared" si="10"/>
        <v>2008-9</v>
      </c>
      <c r="P174" s="13">
        <f t="shared" si="11"/>
        <v>-1.4704716158194797E-2</v>
      </c>
      <c r="Q174" s="13">
        <f t="shared" si="11"/>
        <v>-1.2116053060934884E-2</v>
      </c>
      <c r="R174" s="13">
        <f t="shared" si="11"/>
        <v>1.4296990714051327E-2</v>
      </c>
      <c r="S174" s="13">
        <f t="shared" si="11"/>
        <v>2.2460131071118106E-3</v>
      </c>
      <c r="T174" s="13">
        <f t="shared" si="11"/>
        <v>-5.3580548147307505E-2</v>
      </c>
      <c r="U174" s="13">
        <f t="shared" si="11"/>
        <v>1.3408891372016951E-2</v>
      </c>
      <c r="V174" s="13">
        <f t="shared" si="9"/>
        <v>-5.9971108750074276E-2</v>
      </c>
      <c r="W174" s="13">
        <f t="shared" si="9"/>
        <v>-5.0719515571341911E-2</v>
      </c>
      <c r="X174" s="13">
        <f t="shared" si="9"/>
        <v>-6.3402995625856384E-3</v>
      </c>
      <c r="Y174" s="13">
        <f t="shared" si="9"/>
        <v>-9.6094887296836906E-2</v>
      </c>
      <c r="Z174" s="13">
        <f t="shared" si="9"/>
        <v>-0.11850949165884528</v>
      </c>
      <c r="AA174" s="13">
        <f t="shared" si="9"/>
        <v>-0.17489557554528645</v>
      </c>
    </row>
    <row r="175" spans="1:27">
      <c r="A175" t="s">
        <v>190</v>
      </c>
      <c r="B175">
        <v>4348.6499999999996</v>
      </c>
      <c r="C175">
        <v>3481.55</v>
      </c>
      <c r="D175">
        <v>5718.15</v>
      </c>
      <c r="E175">
        <v>3422.61</v>
      </c>
      <c r="F175">
        <v>667.15</v>
      </c>
      <c r="G175">
        <v>253.94</v>
      </c>
      <c r="H175">
        <v>36331.114200000004</v>
      </c>
      <c r="I175">
        <v>3223.13</v>
      </c>
      <c r="J175">
        <v>899.58</v>
      </c>
      <c r="K175">
        <v>4280.0349999999999</v>
      </c>
      <c r="L175">
        <v>3726.6880000000001</v>
      </c>
      <c r="M175">
        <v>1333.962</v>
      </c>
      <c r="O175" s="12" t="str">
        <f t="shared" si="10"/>
        <v>2008-10</v>
      </c>
      <c r="P175" s="13">
        <f t="shared" si="11"/>
        <v>-9.149966081427563E-2</v>
      </c>
      <c r="Q175" s="13">
        <f t="shared" si="11"/>
        <v>-0.11453232037454586</v>
      </c>
      <c r="R175" s="13">
        <f t="shared" si="11"/>
        <v>-0.13784178449323647</v>
      </c>
      <c r="S175" s="13">
        <f t="shared" si="11"/>
        <v>-0.18759075676165271</v>
      </c>
      <c r="T175" s="13">
        <f t="shared" si="11"/>
        <v>-0.32712283594394054</v>
      </c>
      <c r="U175" s="13">
        <f t="shared" si="11"/>
        <v>2.5951012050090538E-2</v>
      </c>
      <c r="V175" s="13">
        <f t="shared" si="9"/>
        <v>0.12933503151411729</v>
      </c>
      <c r="W175" s="13">
        <f t="shared" si="9"/>
        <v>-0.23365796601440214</v>
      </c>
      <c r="X175" s="13">
        <f t="shared" si="9"/>
        <v>-0.11265257119989336</v>
      </c>
      <c r="Y175" s="13">
        <f t="shared" si="9"/>
        <v>-0.17916629186443567</v>
      </c>
      <c r="Z175" s="13">
        <f t="shared" si="9"/>
        <v>-0.18934077658231652</v>
      </c>
      <c r="AA175" s="13">
        <f t="shared" si="9"/>
        <v>-0.27353252941238204</v>
      </c>
    </row>
    <row r="176" spans="1:27">
      <c r="A176" t="s">
        <v>191</v>
      </c>
      <c r="B176">
        <v>3950.75</v>
      </c>
      <c r="C176">
        <v>3082.8</v>
      </c>
      <c r="D176">
        <v>4929.95</v>
      </c>
      <c r="E176">
        <v>2780.56</v>
      </c>
      <c r="F176">
        <v>448.91</v>
      </c>
      <c r="G176">
        <v>260.52999999999997</v>
      </c>
      <c r="H176">
        <v>41030</v>
      </c>
      <c r="I176">
        <v>2470.02</v>
      </c>
      <c r="J176">
        <v>798.24</v>
      </c>
      <c r="K176">
        <v>3513.1970000000001</v>
      </c>
      <c r="L176">
        <v>3021.0740000000001</v>
      </c>
      <c r="M176">
        <v>969.08</v>
      </c>
      <c r="O176" s="12" t="str">
        <f t="shared" si="10"/>
        <v>2008-11</v>
      </c>
      <c r="P176" s="13">
        <f t="shared" si="11"/>
        <v>-0.22955135100930202</v>
      </c>
      <c r="Q176" s="13">
        <f t="shared" si="11"/>
        <v>-0.24062540547554179</v>
      </c>
      <c r="R176" s="13">
        <f t="shared" si="11"/>
        <v>-0.25610807411839875</v>
      </c>
      <c r="S176" s="13">
        <f t="shared" si="11"/>
        <v>-0.34477227608826999</v>
      </c>
      <c r="T176" s="13">
        <f t="shared" si="11"/>
        <v>-0.3715666837450714</v>
      </c>
      <c r="U176" s="13">
        <f t="shared" si="11"/>
        <v>3.8728745250067309E-2</v>
      </c>
      <c r="V176" s="13">
        <f t="shared" si="9"/>
        <v>-0.13493001218620515</v>
      </c>
      <c r="W176" s="13">
        <f t="shared" si="9"/>
        <v>-0.36580675460117729</v>
      </c>
      <c r="X176" s="13">
        <f t="shared" si="9"/>
        <v>-0.23708408498697131</v>
      </c>
      <c r="Y176" s="13">
        <f t="shared" si="9"/>
        <v>-7.2498069422238576E-2</v>
      </c>
      <c r="Z176" s="13">
        <f t="shared" si="9"/>
        <v>-6.403881533520861E-2</v>
      </c>
      <c r="AA176" s="13">
        <f t="shared" si="9"/>
        <v>-7.5206381310108594E-2</v>
      </c>
    </row>
    <row r="177" spans="1:27">
      <c r="A177" t="s">
        <v>192</v>
      </c>
      <c r="B177">
        <v>3043.85</v>
      </c>
      <c r="C177">
        <v>2341</v>
      </c>
      <c r="D177">
        <v>3667.35</v>
      </c>
      <c r="E177">
        <v>1821.9</v>
      </c>
      <c r="F177">
        <v>282.11</v>
      </c>
      <c r="G177">
        <v>270.62</v>
      </c>
      <c r="H177">
        <v>35493.821600000003</v>
      </c>
      <c r="I177">
        <v>1566.47</v>
      </c>
      <c r="J177">
        <v>608.99</v>
      </c>
      <c r="K177">
        <v>3258.4969999999998</v>
      </c>
      <c r="L177">
        <v>2827.6080000000002</v>
      </c>
      <c r="M177">
        <v>896.19899999999996</v>
      </c>
      <c r="O177" s="12" t="str">
        <f t="shared" si="10"/>
        <v>2008-12</v>
      </c>
      <c r="P177" s="13">
        <f t="shared" si="11"/>
        <v>-0.11858337303086541</v>
      </c>
      <c r="Q177" s="13">
        <f t="shared" si="11"/>
        <v>-0.12498932080307557</v>
      </c>
      <c r="R177" s="13">
        <f t="shared" si="11"/>
        <v>-0.11097931749083123</v>
      </c>
      <c r="S177" s="13">
        <f t="shared" si="11"/>
        <v>-0.18962072561611509</v>
      </c>
      <c r="T177" s="13">
        <f t="shared" si="11"/>
        <v>-0.32515685370954595</v>
      </c>
      <c r="U177" s="13">
        <f t="shared" si="11"/>
        <v>5.3580666617397021E-2</v>
      </c>
      <c r="V177" s="13">
        <f t="shared" si="9"/>
        <v>0.10199306630875715</v>
      </c>
      <c r="W177" s="13">
        <f t="shared" si="9"/>
        <v>-0.21307142811544422</v>
      </c>
      <c r="X177" s="13">
        <f t="shared" si="9"/>
        <v>-9.2366048703591219E-2</v>
      </c>
      <c r="Y177" s="13">
        <f t="shared" si="9"/>
        <v>9.9288107369748246E-3</v>
      </c>
      <c r="Z177" s="13">
        <f t="shared" si="9"/>
        <v>3.2598224364904782E-2</v>
      </c>
      <c r="AA177" s="13">
        <f t="shared" si="9"/>
        <v>7.8269446852763824E-2</v>
      </c>
    </row>
    <row r="178" spans="1:27">
      <c r="A178" t="s">
        <v>193</v>
      </c>
      <c r="B178">
        <v>2682.9</v>
      </c>
      <c r="C178">
        <v>2048.4</v>
      </c>
      <c r="D178">
        <v>3260.35</v>
      </c>
      <c r="E178">
        <v>1476.43</v>
      </c>
      <c r="F178">
        <v>190.38</v>
      </c>
      <c r="G178">
        <v>285.12</v>
      </c>
      <c r="H178">
        <v>39113.945299999999</v>
      </c>
      <c r="I178">
        <v>1232.7</v>
      </c>
      <c r="J178">
        <v>552.74</v>
      </c>
      <c r="K178">
        <v>3290.85</v>
      </c>
      <c r="L178">
        <v>2919.7829999999999</v>
      </c>
      <c r="M178">
        <v>966.34400000000005</v>
      </c>
      <c r="O178" s="12" t="str">
        <f t="shared" si="10"/>
        <v>2009-1</v>
      </c>
      <c r="P178" s="13">
        <f t="shared" si="11"/>
        <v>0.13066085206306588</v>
      </c>
      <c r="Q178" s="13">
        <f t="shared" si="11"/>
        <v>0.15270454989259896</v>
      </c>
      <c r="R178" s="13">
        <f t="shared" si="11"/>
        <v>0.16998175042556785</v>
      </c>
      <c r="S178" s="13">
        <f t="shared" si="11"/>
        <v>0.16813529933691407</v>
      </c>
      <c r="T178" s="13">
        <f t="shared" si="11"/>
        <v>0.67654165353503526</v>
      </c>
      <c r="U178" s="13">
        <f t="shared" si="11"/>
        <v>0.11076038159371482</v>
      </c>
      <c r="V178" s="13">
        <f t="shared" si="9"/>
        <v>8.3352944199162726E-2</v>
      </c>
      <c r="W178" s="13">
        <f t="shared" si="9"/>
        <v>0.23175143992861202</v>
      </c>
      <c r="X178" s="13">
        <f t="shared" si="9"/>
        <v>0.15792235047219294</v>
      </c>
      <c r="Y178" s="13">
        <f t="shared" si="9"/>
        <v>-7.81096069404561E-2</v>
      </c>
      <c r="Z178" s="13">
        <f t="shared" si="9"/>
        <v>-8.7313338011763109E-2</v>
      </c>
      <c r="AA178" s="13">
        <f t="shared" si="9"/>
        <v>-6.4171764920152752E-2</v>
      </c>
    </row>
    <row r="179" spans="1:27">
      <c r="A179" t="s">
        <v>194</v>
      </c>
      <c r="B179">
        <v>3033.45</v>
      </c>
      <c r="C179">
        <v>2361.1999999999998</v>
      </c>
      <c r="D179">
        <v>3814.55</v>
      </c>
      <c r="E179">
        <v>1724.67</v>
      </c>
      <c r="F179">
        <v>319.18</v>
      </c>
      <c r="G179">
        <v>316.7</v>
      </c>
      <c r="H179">
        <v>42374.207800000004</v>
      </c>
      <c r="I179">
        <v>1518.38</v>
      </c>
      <c r="J179">
        <v>640.03</v>
      </c>
      <c r="K179">
        <v>3033.8029999999999</v>
      </c>
      <c r="L179">
        <v>2664.8470000000002</v>
      </c>
      <c r="M179">
        <v>904.33199999999999</v>
      </c>
      <c r="O179" s="12" t="str">
        <f t="shared" si="10"/>
        <v>2009-2</v>
      </c>
      <c r="P179" s="13">
        <f t="shared" si="11"/>
        <v>-8.7952661161383783E-2</v>
      </c>
      <c r="Q179" s="13">
        <f t="shared" si="11"/>
        <v>-9.4189395222767924E-2</v>
      </c>
      <c r="R179" s="13">
        <f t="shared" si="11"/>
        <v>-0.1322305383334863</v>
      </c>
      <c r="S179" s="13">
        <f t="shared" si="11"/>
        <v>-0.12565882168762721</v>
      </c>
      <c r="T179" s="13">
        <f t="shared" si="11"/>
        <v>-0.40030703678175328</v>
      </c>
      <c r="U179" s="13">
        <f t="shared" si="11"/>
        <v>-4.556362488159138E-2</v>
      </c>
      <c r="V179" s="13">
        <f t="shared" si="9"/>
        <v>6.0205543240857917E-2</v>
      </c>
      <c r="W179" s="13">
        <f t="shared" si="9"/>
        <v>-9.6003635453575598E-2</v>
      </c>
      <c r="X179" s="13">
        <f t="shared" si="9"/>
        <v>-8.7886505320063146E-2</v>
      </c>
      <c r="Y179" s="13">
        <f t="shared" si="9"/>
        <v>-0.10118850828481607</v>
      </c>
      <c r="Z179" s="13">
        <f t="shared" si="9"/>
        <v>-0.1016842617981446</v>
      </c>
      <c r="AA179" s="13">
        <f t="shared" si="9"/>
        <v>-5.6244830438378912E-2</v>
      </c>
    </row>
    <row r="180" spans="1:27">
      <c r="A180" t="s">
        <v>195</v>
      </c>
      <c r="B180">
        <v>2766.65</v>
      </c>
      <c r="C180">
        <v>2138.8000000000002</v>
      </c>
      <c r="D180">
        <v>3310.15</v>
      </c>
      <c r="E180">
        <v>1507.95</v>
      </c>
      <c r="F180">
        <v>191.41</v>
      </c>
      <c r="G180">
        <v>302.27</v>
      </c>
      <c r="H180">
        <v>44925.37</v>
      </c>
      <c r="I180">
        <v>1372.61</v>
      </c>
      <c r="J180">
        <v>583.78</v>
      </c>
      <c r="K180">
        <v>2726.817</v>
      </c>
      <c r="L180">
        <v>2393.8739999999998</v>
      </c>
      <c r="M180">
        <v>853.46799999999996</v>
      </c>
      <c r="O180" s="12" t="str">
        <f t="shared" si="10"/>
        <v>2009-3</v>
      </c>
      <c r="P180" s="13">
        <f t="shared" si="11"/>
        <v>-3.3271284766775766E-2</v>
      </c>
      <c r="Q180" s="13">
        <f t="shared" si="11"/>
        <v>-4.0162708060594743E-2</v>
      </c>
      <c r="R180" s="13">
        <f t="shared" si="11"/>
        <v>-5.9634759754089717E-2</v>
      </c>
      <c r="S180" s="13">
        <f t="shared" si="11"/>
        <v>-5.531350508969135E-2</v>
      </c>
      <c r="T180" s="13">
        <f t="shared" si="11"/>
        <v>-9.1687999582048874E-2</v>
      </c>
      <c r="U180" s="13">
        <f t="shared" si="11"/>
        <v>-1.0288814635921351E-2</v>
      </c>
      <c r="V180" s="13">
        <f t="shared" si="9"/>
        <v>8.3070156127818207E-2</v>
      </c>
      <c r="W180" s="13">
        <f t="shared" si="9"/>
        <v>-4.693248628525204E-2</v>
      </c>
      <c r="X180" s="13">
        <f t="shared" si="9"/>
        <v>-4.7929014354722743E-2</v>
      </c>
      <c r="Y180" s="13">
        <f t="shared" si="9"/>
        <v>8.6359664033193395E-2</v>
      </c>
      <c r="Z180" s="13">
        <f t="shared" si="9"/>
        <v>7.6003164744677498E-2</v>
      </c>
      <c r="AA180" s="13">
        <f t="shared" si="9"/>
        <v>0.14384604929534572</v>
      </c>
    </row>
    <row r="181" spans="1:27">
      <c r="A181" t="s">
        <v>196</v>
      </c>
      <c r="B181">
        <v>2674.6</v>
      </c>
      <c r="C181">
        <v>2052.9</v>
      </c>
      <c r="D181">
        <v>3112.75</v>
      </c>
      <c r="E181">
        <v>1424.54</v>
      </c>
      <c r="F181">
        <v>173.86</v>
      </c>
      <c r="G181">
        <v>299.16000000000003</v>
      </c>
      <c r="H181">
        <v>48657.327499999999</v>
      </c>
      <c r="I181">
        <v>1308.19</v>
      </c>
      <c r="J181">
        <v>555.79999999999995</v>
      </c>
      <c r="K181">
        <v>2962.3040000000001</v>
      </c>
      <c r="L181">
        <v>2575.8159999999998</v>
      </c>
      <c r="M181">
        <v>976.23599999999999</v>
      </c>
      <c r="O181" s="12" t="str">
        <f t="shared" si="10"/>
        <v>2009-4</v>
      </c>
      <c r="P181" s="13">
        <f t="shared" si="11"/>
        <v>0.14422717415688324</v>
      </c>
      <c r="Q181" s="13">
        <f t="shared" si="11"/>
        <v>0.13242242681085292</v>
      </c>
      <c r="R181" s="13">
        <f t="shared" si="11"/>
        <v>0.10249779134206083</v>
      </c>
      <c r="S181" s="13">
        <f t="shared" si="11"/>
        <v>0.12948039367093944</v>
      </c>
      <c r="T181" s="13">
        <f t="shared" si="11"/>
        <v>0.22069481191763463</v>
      </c>
      <c r="U181" s="13">
        <f t="shared" si="11"/>
        <v>6.4848241743549195E-3</v>
      </c>
      <c r="V181" s="13">
        <f t="shared" si="9"/>
        <v>-3.602403975023083E-2</v>
      </c>
      <c r="W181" s="13">
        <f t="shared" si="9"/>
        <v>0.3146026188856359</v>
      </c>
      <c r="X181" s="13">
        <f t="shared" si="9"/>
        <v>0.10712486505937413</v>
      </c>
      <c r="Y181" s="13">
        <f t="shared" si="9"/>
        <v>9.945299334572022E-2</v>
      </c>
      <c r="Z181" s="13">
        <f t="shared" si="9"/>
        <v>0.11318976200163378</v>
      </c>
      <c r="AA181" s="13">
        <f t="shared" si="9"/>
        <v>0.16656320807673541</v>
      </c>
    </row>
    <row r="182" spans="1:27">
      <c r="A182" t="s">
        <v>197</v>
      </c>
      <c r="B182">
        <v>3060.35</v>
      </c>
      <c r="C182">
        <v>2324.75</v>
      </c>
      <c r="D182">
        <v>3431.8</v>
      </c>
      <c r="E182">
        <v>1608.99</v>
      </c>
      <c r="F182">
        <v>212.23</v>
      </c>
      <c r="G182">
        <v>301.10000000000002</v>
      </c>
      <c r="H182">
        <v>46904.493999999999</v>
      </c>
      <c r="I182">
        <v>1719.75</v>
      </c>
      <c r="J182">
        <v>615.34</v>
      </c>
      <c r="K182">
        <v>3256.9140000000002</v>
      </c>
      <c r="L182">
        <v>2867.3719999999998</v>
      </c>
      <c r="M182">
        <v>1138.8409999999999</v>
      </c>
      <c r="O182" s="12" t="str">
        <f t="shared" si="10"/>
        <v>2009-5</v>
      </c>
      <c r="P182" s="13">
        <f t="shared" si="11"/>
        <v>0.19398108059535679</v>
      </c>
      <c r="Q182" s="13">
        <f t="shared" si="11"/>
        <v>0.19929024626303904</v>
      </c>
      <c r="R182" s="13">
        <f t="shared" si="11"/>
        <v>0.17012937816889084</v>
      </c>
      <c r="S182" s="13">
        <f t="shared" si="11"/>
        <v>0.17710489188870038</v>
      </c>
      <c r="T182" s="13">
        <f t="shared" si="11"/>
        <v>0.39579701267492839</v>
      </c>
      <c r="U182" s="13">
        <f t="shared" si="11"/>
        <v>-1.082696778478931E-2</v>
      </c>
      <c r="V182" s="13">
        <f t="shared" si="9"/>
        <v>-5.8823986034259201E-2</v>
      </c>
      <c r="W182" s="13">
        <f t="shared" si="9"/>
        <v>0.25849687454571901</v>
      </c>
      <c r="X182" s="13">
        <f t="shared" si="9"/>
        <v>0.15344362466278794</v>
      </c>
      <c r="Y182" s="13">
        <f t="shared" si="9"/>
        <v>6.7830160698133302E-2</v>
      </c>
      <c r="Z182" s="13">
        <f t="shared" si="9"/>
        <v>9.1866001341995407E-2</v>
      </c>
      <c r="AA182" s="13">
        <f t="shared" si="9"/>
        <v>0.17144974583809347</v>
      </c>
    </row>
    <row r="183" spans="1:27">
      <c r="A183" t="s">
        <v>198</v>
      </c>
      <c r="B183">
        <v>3654</v>
      </c>
      <c r="C183">
        <v>2788.05</v>
      </c>
      <c r="D183">
        <v>4015.65</v>
      </c>
      <c r="E183">
        <v>1893.95</v>
      </c>
      <c r="F183">
        <v>296.23</v>
      </c>
      <c r="G183">
        <v>297.83999999999997</v>
      </c>
      <c r="H183">
        <v>44145.384700000002</v>
      </c>
      <c r="I183">
        <v>2164.3000000000002</v>
      </c>
      <c r="J183">
        <v>709.76</v>
      </c>
      <c r="K183">
        <v>3477.8310000000001</v>
      </c>
      <c r="L183">
        <v>3130.7860000000001</v>
      </c>
      <c r="M183">
        <v>1334.095</v>
      </c>
      <c r="O183" s="12" t="str">
        <f t="shared" si="10"/>
        <v>2009-6</v>
      </c>
      <c r="P183" s="13">
        <f t="shared" si="11"/>
        <v>0.23970990695128624</v>
      </c>
      <c r="Q183" s="13">
        <f t="shared" si="11"/>
        <v>0.31066516023744173</v>
      </c>
      <c r="R183" s="13">
        <f t="shared" si="11"/>
        <v>0.36624207787033236</v>
      </c>
      <c r="S183" s="13">
        <f t="shared" si="11"/>
        <v>0.47235143483196484</v>
      </c>
      <c r="T183" s="13">
        <f t="shared" si="11"/>
        <v>0.82932181075515632</v>
      </c>
      <c r="U183" s="13">
        <f t="shared" si="11"/>
        <v>8.9645447219983687E-3</v>
      </c>
      <c r="V183" s="13">
        <f t="shared" si="9"/>
        <v>4.4455394676852888E-2</v>
      </c>
      <c r="W183" s="13">
        <f t="shared" si="9"/>
        <v>0.44974818648061721</v>
      </c>
      <c r="X183" s="13">
        <f t="shared" si="9"/>
        <v>0.29269048692515787</v>
      </c>
      <c r="Y183" s="13">
        <f t="shared" si="9"/>
        <v>-2.9581655922901184E-3</v>
      </c>
      <c r="Z183" s="13">
        <f t="shared" si="9"/>
        <v>-4.0897078241693974E-3</v>
      </c>
      <c r="AA183" s="13">
        <f t="shared" si="9"/>
        <v>-1.3271918416604578E-2</v>
      </c>
    </row>
    <row r="184" spans="1:27">
      <c r="A184" t="s">
        <v>199</v>
      </c>
      <c r="B184">
        <v>4529.8999999999996</v>
      </c>
      <c r="C184">
        <v>3654.2</v>
      </c>
      <c r="D184">
        <v>5486.35</v>
      </c>
      <c r="E184">
        <v>2788.56</v>
      </c>
      <c r="F184">
        <v>541.9</v>
      </c>
      <c r="G184">
        <v>300.51</v>
      </c>
      <c r="H184">
        <v>46107.885200000004</v>
      </c>
      <c r="I184">
        <v>3137.69</v>
      </c>
      <c r="J184">
        <v>917.5</v>
      </c>
      <c r="K184">
        <v>3467.5430000000001</v>
      </c>
      <c r="L184">
        <v>3117.982</v>
      </c>
      <c r="M184">
        <v>1316.3889999999999</v>
      </c>
      <c r="O184" s="12" t="str">
        <f t="shared" si="10"/>
        <v>2009-7</v>
      </c>
      <c r="P184" s="13">
        <f t="shared" si="11"/>
        <v>-4.1722775337203921E-2</v>
      </c>
      <c r="Q184" s="13">
        <f t="shared" si="11"/>
        <v>-4.1199168080564785E-2</v>
      </c>
      <c r="R184" s="13">
        <f t="shared" si="11"/>
        <v>-2.1507924211907614E-3</v>
      </c>
      <c r="S184" s="13">
        <f t="shared" si="11"/>
        <v>-4.1835212439395142E-2</v>
      </c>
      <c r="T184" s="13">
        <f t="shared" si="11"/>
        <v>-0.1796456910869163</v>
      </c>
      <c r="U184" s="13">
        <f t="shared" si="11"/>
        <v>-1.979967388772419E-2</v>
      </c>
      <c r="V184" s="13">
        <f t="shared" si="9"/>
        <v>-2.5485734054009446E-2</v>
      </c>
      <c r="W184" s="13">
        <f t="shared" si="9"/>
        <v>-5.9502372764677292E-2</v>
      </c>
      <c r="X184" s="13">
        <f t="shared" si="9"/>
        <v>-1.363487738419622E-2</v>
      </c>
      <c r="Y184" s="13">
        <f t="shared" si="9"/>
        <v>7.9348979954970922E-2</v>
      </c>
      <c r="Z184" s="13">
        <f t="shared" si="9"/>
        <v>8.499952854121684E-2</v>
      </c>
      <c r="AA184" s="13">
        <f t="shared" si="9"/>
        <v>0.11316259859357691</v>
      </c>
    </row>
    <row r="185" spans="1:27">
      <c r="A185" t="s">
        <v>200</v>
      </c>
      <c r="B185">
        <v>4340.8999999999996</v>
      </c>
      <c r="C185">
        <v>3503.65</v>
      </c>
      <c r="D185">
        <v>5474.55</v>
      </c>
      <c r="E185">
        <v>2671.9</v>
      </c>
      <c r="F185">
        <v>444.55</v>
      </c>
      <c r="G185">
        <v>294.56</v>
      </c>
      <c r="H185">
        <v>44932.791900000004</v>
      </c>
      <c r="I185">
        <v>2950.99</v>
      </c>
      <c r="J185">
        <v>904.99</v>
      </c>
      <c r="K185">
        <v>3742.6889999999999</v>
      </c>
      <c r="L185">
        <v>3383.009</v>
      </c>
      <c r="M185">
        <v>1465.355</v>
      </c>
      <c r="O185" s="12" t="str">
        <f t="shared" si="10"/>
        <v>2009-8</v>
      </c>
      <c r="P185" s="13">
        <f t="shared" si="11"/>
        <v>8.5350964085788572E-2</v>
      </c>
      <c r="Q185" s="13">
        <f t="shared" si="11"/>
        <v>9.1376136314985867E-2</v>
      </c>
      <c r="R185" s="13">
        <f t="shared" si="11"/>
        <v>0.10538765743303102</v>
      </c>
      <c r="S185" s="13">
        <f t="shared" si="11"/>
        <v>7.4052172611250411E-2</v>
      </c>
      <c r="T185" s="13">
        <f t="shared" si="11"/>
        <v>0.21806320998762785</v>
      </c>
      <c r="U185" s="13">
        <f t="shared" si="11"/>
        <v>6.5181966322651608E-3</v>
      </c>
      <c r="V185" s="13">
        <f t="shared" si="9"/>
        <v>1.7468180070956185E-2</v>
      </c>
      <c r="W185" s="13">
        <f t="shared" si="9"/>
        <v>0.16831978420801152</v>
      </c>
      <c r="X185" s="13">
        <f t="shared" si="9"/>
        <v>0.10695145802716044</v>
      </c>
      <c r="Y185" s="13">
        <f t="shared" ref="Y185:AA244" si="12">IFERROR(K186/K185-1,0)</f>
        <v>3.0301475757136043E-2</v>
      </c>
      <c r="Z185" s="13">
        <f t="shared" si="12"/>
        <v>4.1698381529579054E-2</v>
      </c>
      <c r="AA185" s="13">
        <f t="shared" si="12"/>
        <v>-3.3111430335994729E-3</v>
      </c>
    </row>
    <row r="186" spans="1:27">
      <c r="A186" t="s">
        <v>201</v>
      </c>
      <c r="B186">
        <v>4711.3999999999996</v>
      </c>
      <c r="C186">
        <v>3823.8</v>
      </c>
      <c r="D186">
        <v>6051.5</v>
      </c>
      <c r="E186">
        <v>2869.76</v>
      </c>
      <c r="F186">
        <v>541.49</v>
      </c>
      <c r="G186">
        <v>296.48</v>
      </c>
      <c r="H186">
        <v>45717.686000000002</v>
      </c>
      <c r="I186">
        <v>3447.7</v>
      </c>
      <c r="J186">
        <v>1001.78</v>
      </c>
      <c r="K186">
        <v>3856.098</v>
      </c>
      <c r="L186">
        <v>3524.0749999999998</v>
      </c>
      <c r="M186">
        <v>1460.5029999999999</v>
      </c>
      <c r="O186" s="12" t="str">
        <f t="shared" si="10"/>
        <v>2009-9</v>
      </c>
      <c r="P186" s="13">
        <f t="shared" si="11"/>
        <v>-1.8264210213524534E-2</v>
      </c>
      <c r="Q186" s="13">
        <f t="shared" si="11"/>
        <v>-5.3873110518333212E-3</v>
      </c>
      <c r="R186" s="13">
        <f t="shared" si="11"/>
        <v>-4.131207138724502E-5</v>
      </c>
      <c r="S186" s="13">
        <f t="shared" si="11"/>
        <v>5.3551516503122176E-2</v>
      </c>
      <c r="T186" s="13">
        <f t="shared" si="11"/>
        <v>4.9437662745387634E-2</v>
      </c>
      <c r="U186" s="13">
        <f t="shared" si="11"/>
        <v>-3.5280626011872762E-2</v>
      </c>
      <c r="V186" s="13">
        <f t="shared" si="11"/>
        <v>2.4399913853907496E-2</v>
      </c>
      <c r="W186" s="13">
        <f t="shared" si="11"/>
        <v>-4.3806015604605952E-2</v>
      </c>
      <c r="X186" s="13">
        <f t="shared" si="11"/>
        <v>-1.8706702070314885E-2</v>
      </c>
      <c r="Y186" s="13">
        <f t="shared" si="12"/>
        <v>4.1762683417278401E-2</v>
      </c>
      <c r="Z186" s="13">
        <f t="shared" si="12"/>
        <v>4.0203741407319749E-2</v>
      </c>
      <c r="AA186" s="13">
        <f t="shared" si="12"/>
        <v>9.0933739951235992E-2</v>
      </c>
    </row>
    <row r="187" spans="1:27">
      <c r="A187" t="s">
        <v>202</v>
      </c>
      <c r="B187">
        <v>4625.3500000000004</v>
      </c>
      <c r="C187">
        <v>3803.2</v>
      </c>
      <c r="D187">
        <v>6051.25</v>
      </c>
      <c r="E187">
        <v>3023.44</v>
      </c>
      <c r="F187">
        <v>568.26</v>
      </c>
      <c r="G187">
        <v>286.02</v>
      </c>
      <c r="H187">
        <v>46833.193599999999</v>
      </c>
      <c r="I187">
        <v>3296.67</v>
      </c>
      <c r="J187">
        <v>983.04</v>
      </c>
      <c r="K187">
        <v>4017.1390000000001</v>
      </c>
      <c r="L187">
        <v>3665.7559999999999</v>
      </c>
      <c r="M187">
        <v>1593.3119999999999</v>
      </c>
      <c r="O187" s="12" t="str">
        <f t="shared" si="10"/>
        <v>2009-10</v>
      </c>
      <c r="P187" s="13">
        <f t="shared" ref="P187:X215" si="13">IFERROR(B188/B187-1,0)</f>
        <v>9.9030343649669561E-2</v>
      </c>
      <c r="Q187" s="13">
        <f t="shared" si="13"/>
        <v>8.3048485485906598E-2</v>
      </c>
      <c r="R187" s="13">
        <f t="shared" si="13"/>
        <v>0.10689526957240236</v>
      </c>
      <c r="S187" s="13">
        <f t="shared" si="13"/>
        <v>5.8582277141269401E-2</v>
      </c>
      <c r="T187" s="13">
        <f t="shared" si="13"/>
        <v>5.5221201562664968E-2</v>
      </c>
      <c r="U187" s="13">
        <f t="shared" si="13"/>
        <v>1.8110621634850776E-2</v>
      </c>
      <c r="V187" s="13">
        <f t="shared" si="13"/>
        <v>2.4204234494057619E-2</v>
      </c>
      <c r="W187" s="13">
        <f t="shared" si="13"/>
        <v>0.14610804235789443</v>
      </c>
      <c r="X187" s="13">
        <f t="shared" si="13"/>
        <v>9.8724365234375E-2</v>
      </c>
      <c r="Y187" s="13">
        <f t="shared" si="12"/>
        <v>-2.2271820815759735E-2</v>
      </c>
      <c r="Z187" s="13">
        <f t="shared" si="12"/>
        <v>-1.7577274646757624E-2</v>
      </c>
      <c r="AA187" s="13">
        <f t="shared" si="12"/>
        <v>1.3293065011750205E-3</v>
      </c>
    </row>
    <row r="188" spans="1:27">
      <c r="A188" t="s">
        <v>203</v>
      </c>
      <c r="B188">
        <v>5083.3999999999996</v>
      </c>
      <c r="C188">
        <v>4119.05</v>
      </c>
      <c r="D188">
        <v>6698.1</v>
      </c>
      <c r="E188">
        <v>3200.56</v>
      </c>
      <c r="F188">
        <v>599.64</v>
      </c>
      <c r="G188">
        <v>291.2</v>
      </c>
      <c r="H188">
        <v>47966.7552</v>
      </c>
      <c r="I188">
        <v>3778.34</v>
      </c>
      <c r="J188">
        <v>1080.0899999999999</v>
      </c>
      <c r="K188">
        <v>3927.67</v>
      </c>
      <c r="L188">
        <v>3601.3220000000001</v>
      </c>
      <c r="M188">
        <v>1595.43</v>
      </c>
      <c r="O188" s="12" t="str">
        <f t="shared" si="10"/>
        <v>2009-11</v>
      </c>
      <c r="P188" s="13">
        <f t="shared" si="13"/>
        <v>-0.10219538104418302</v>
      </c>
      <c r="Q188" s="13">
        <f t="shared" si="13"/>
        <v>-9.5070465277187766E-2</v>
      </c>
      <c r="R188" s="13">
        <f t="shared" si="13"/>
        <v>-4.6759528821606278E-2</v>
      </c>
      <c r="S188" s="13">
        <f t="shared" si="13"/>
        <v>-7.848938935686256E-2</v>
      </c>
      <c r="T188" s="13">
        <f t="shared" si="13"/>
        <v>-0.23735908211593626</v>
      </c>
      <c r="U188" s="13">
        <f t="shared" si="13"/>
        <v>2.0947802197801568E-3</v>
      </c>
      <c r="V188" s="13">
        <f t="shared" si="13"/>
        <v>4.8574236266037962E-2</v>
      </c>
      <c r="W188" s="13">
        <f t="shared" si="13"/>
        <v>-6.107179343309499E-2</v>
      </c>
      <c r="X188" s="13">
        <f t="shared" si="13"/>
        <v>-2.4979399864826113E-2</v>
      </c>
      <c r="Y188" s="13">
        <f t="shared" si="12"/>
        <v>6.0821555782435865E-2</v>
      </c>
      <c r="Z188" s="13">
        <f t="shared" si="12"/>
        <v>4.1369252735523165E-2</v>
      </c>
      <c r="AA188" s="13">
        <f t="shared" si="12"/>
        <v>4.3005960775464702E-2</v>
      </c>
    </row>
    <row r="189" spans="1:27">
      <c r="A189" t="s">
        <v>204</v>
      </c>
      <c r="B189">
        <v>4563.8999999999996</v>
      </c>
      <c r="C189">
        <v>3727.45</v>
      </c>
      <c r="D189">
        <v>6384.9</v>
      </c>
      <c r="E189">
        <v>2949.35</v>
      </c>
      <c r="F189">
        <v>457.31</v>
      </c>
      <c r="G189">
        <v>291.81</v>
      </c>
      <c r="H189">
        <v>50296.703700000005</v>
      </c>
      <c r="I189">
        <v>3547.59</v>
      </c>
      <c r="J189">
        <v>1053.1099999999999</v>
      </c>
      <c r="K189">
        <v>4166.5569999999998</v>
      </c>
      <c r="L189">
        <v>3750.306</v>
      </c>
      <c r="M189">
        <v>1664.0429999999999</v>
      </c>
      <c r="O189" s="12" t="str">
        <f t="shared" si="10"/>
        <v>2009-12</v>
      </c>
      <c r="P189" s="13">
        <f t="shared" si="13"/>
        <v>0.12228576436819405</v>
      </c>
      <c r="Q189" s="13">
        <f t="shared" si="13"/>
        <v>0.131175468483816</v>
      </c>
      <c r="R189" s="13">
        <f t="shared" si="13"/>
        <v>0.1384829832886969</v>
      </c>
      <c r="S189" s="13">
        <f t="shared" si="13"/>
        <v>0.12585145879600601</v>
      </c>
      <c r="T189" s="13">
        <f t="shared" si="13"/>
        <v>0.12396405064398319</v>
      </c>
      <c r="U189" s="13">
        <f t="shared" si="13"/>
        <v>9.3896713615024829E-3</v>
      </c>
      <c r="V189" s="13">
        <f t="shared" si="13"/>
        <v>9.8037291457730102E-2</v>
      </c>
      <c r="W189" s="13">
        <f t="shared" si="13"/>
        <v>0.25673203498713204</v>
      </c>
      <c r="X189" s="13">
        <f t="shared" si="13"/>
        <v>0.11273276295923496</v>
      </c>
      <c r="Y189" s="13">
        <f t="shared" si="12"/>
        <v>2.1605848665936955E-2</v>
      </c>
      <c r="Z189" s="13">
        <f t="shared" si="12"/>
        <v>1.8279308408433836E-2</v>
      </c>
      <c r="AA189" s="13">
        <f t="shared" si="12"/>
        <v>3.9614360926971237E-2</v>
      </c>
    </row>
    <row r="190" spans="1:27">
      <c r="A190" t="s">
        <v>205</v>
      </c>
      <c r="B190">
        <v>5122</v>
      </c>
      <c r="C190">
        <v>4216.3999999999996</v>
      </c>
      <c r="D190">
        <v>7269.1</v>
      </c>
      <c r="E190">
        <v>3320.53</v>
      </c>
      <c r="F190">
        <v>514</v>
      </c>
      <c r="G190">
        <v>294.55</v>
      </c>
      <c r="H190">
        <v>55227.656300000002</v>
      </c>
      <c r="I190">
        <v>4458.37</v>
      </c>
      <c r="J190">
        <v>1171.83</v>
      </c>
      <c r="K190">
        <v>4256.5789999999997</v>
      </c>
      <c r="L190">
        <v>3818.8589999999999</v>
      </c>
      <c r="M190">
        <v>1729.963</v>
      </c>
      <c r="O190" s="12" t="str">
        <f t="shared" si="10"/>
        <v>2010-1</v>
      </c>
      <c r="P190" s="13">
        <f t="shared" si="13"/>
        <v>2.1515033190160127E-2</v>
      </c>
      <c r="Q190" s="13">
        <f t="shared" si="13"/>
        <v>3.587183379186043E-2</v>
      </c>
      <c r="R190" s="13">
        <f t="shared" si="13"/>
        <v>3.5685298042398506E-2</v>
      </c>
      <c r="S190" s="13">
        <f t="shared" si="13"/>
        <v>6.7573550005571192E-2</v>
      </c>
      <c r="T190" s="13">
        <f t="shared" si="13"/>
        <v>-4.2801556420233311E-3</v>
      </c>
      <c r="U190" s="13">
        <f t="shared" si="13"/>
        <v>-1.1237480903072528E-2</v>
      </c>
      <c r="V190" s="13">
        <f t="shared" si="13"/>
        <v>-5.9894192902768539E-2</v>
      </c>
      <c r="W190" s="13">
        <f t="shared" si="13"/>
        <v>7.5271904305833859E-2</v>
      </c>
      <c r="X190" s="13">
        <f t="shared" si="13"/>
        <v>2.2221653311487177E-2</v>
      </c>
      <c r="Y190" s="13">
        <f t="shared" si="12"/>
        <v>-3.8613402922863638E-2</v>
      </c>
      <c r="Z190" s="13">
        <f t="shared" si="12"/>
        <v>-4.1139774995620382E-2</v>
      </c>
      <c r="AA190" s="13">
        <f t="shared" si="12"/>
        <v>-5.5609859864054867E-2</v>
      </c>
    </row>
    <row r="191" spans="1:27">
      <c r="A191" t="s">
        <v>206</v>
      </c>
      <c r="B191">
        <v>5232.2</v>
      </c>
      <c r="C191">
        <v>4367.6499999999996</v>
      </c>
      <c r="D191">
        <v>7528.5</v>
      </c>
      <c r="E191">
        <v>3544.91</v>
      </c>
      <c r="F191">
        <v>511.8</v>
      </c>
      <c r="G191">
        <v>291.24</v>
      </c>
      <c r="H191">
        <v>51919.840400000001</v>
      </c>
      <c r="I191">
        <v>4793.96</v>
      </c>
      <c r="J191">
        <v>1197.8699999999999</v>
      </c>
      <c r="K191">
        <v>4092.2179999999998</v>
      </c>
      <c r="L191">
        <v>3661.752</v>
      </c>
      <c r="M191">
        <v>1633.76</v>
      </c>
      <c r="O191" s="12" t="str">
        <f t="shared" si="10"/>
        <v>2010-2</v>
      </c>
      <c r="P191" s="13">
        <f t="shared" si="13"/>
        <v>-6.3548794006345277E-2</v>
      </c>
      <c r="Q191" s="13">
        <f t="shared" si="13"/>
        <v>-3.9231623413048089E-2</v>
      </c>
      <c r="R191" s="13">
        <f t="shared" si="13"/>
        <v>-2.4951849638042201E-2</v>
      </c>
      <c r="S191" s="13">
        <f t="shared" si="13"/>
        <v>5.3597975689090305E-4</v>
      </c>
      <c r="T191" s="13">
        <f t="shared" si="13"/>
        <v>-9.667838999609224E-2</v>
      </c>
      <c r="U191" s="13">
        <f t="shared" si="13"/>
        <v>9.305040516412566E-3</v>
      </c>
      <c r="V191" s="13">
        <f t="shared" si="13"/>
        <v>-2.9534044946717519E-2</v>
      </c>
      <c r="W191" s="13">
        <f t="shared" si="13"/>
        <v>-9.5182271024372378E-2</v>
      </c>
      <c r="X191" s="13">
        <f t="shared" si="13"/>
        <v>-2.194728977267979E-2</v>
      </c>
      <c r="Y191" s="13">
        <f t="shared" si="12"/>
        <v>3.3233078003175764E-2</v>
      </c>
      <c r="Z191" s="13">
        <f t="shared" si="12"/>
        <v>1.4495247083909479E-2</v>
      </c>
      <c r="AA191" s="13">
        <f t="shared" si="12"/>
        <v>3.729433943786109E-3</v>
      </c>
    </row>
    <row r="192" spans="1:27">
      <c r="A192" t="s">
        <v>207</v>
      </c>
      <c r="B192">
        <v>4899.7</v>
      </c>
      <c r="C192">
        <v>4196.3</v>
      </c>
      <c r="D192">
        <v>7340.65</v>
      </c>
      <c r="E192">
        <v>3546.81</v>
      </c>
      <c r="F192">
        <v>462.32</v>
      </c>
      <c r="G192">
        <v>293.95</v>
      </c>
      <c r="H192">
        <v>50386.4375</v>
      </c>
      <c r="I192">
        <v>4337.66</v>
      </c>
      <c r="J192">
        <v>1171.58</v>
      </c>
      <c r="K192">
        <v>4228.2150000000001</v>
      </c>
      <c r="L192">
        <v>3714.83</v>
      </c>
      <c r="M192">
        <v>1639.8530000000001</v>
      </c>
      <c r="O192" s="12" t="str">
        <f t="shared" si="10"/>
        <v>2010-3</v>
      </c>
      <c r="P192" s="13">
        <f t="shared" si="13"/>
        <v>2.394024123925953E-2</v>
      </c>
      <c r="Q192" s="13">
        <f t="shared" si="13"/>
        <v>-9.5322069442127511E-4</v>
      </c>
      <c r="R192" s="13">
        <f t="shared" si="13"/>
        <v>5.10853943451961E-4</v>
      </c>
      <c r="S192" s="13">
        <f t="shared" si="13"/>
        <v>-1.9423087224858304E-2</v>
      </c>
      <c r="T192" s="13">
        <f t="shared" si="13"/>
        <v>-7.4385706869700585E-2</v>
      </c>
      <c r="U192" s="13">
        <f t="shared" si="13"/>
        <v>-9.5254294948120544E-3</v>
      </c>
      <c r="V192" s="13">
        <f t="shared" si="13"/>
        <v>2.8766854175788836E-2</v>
      </c>
      <c r="W192" s="13">
        <f t="shared" si="13"/>
        <v>4.3408197046333807E-2</v>
      </c>
      <c r="X192" s="13">
        <f t="shared" si="13"/>
        <v>-6.2052954130319415E-3</v>
      </c>
      <c r="Y192" s="13">
        <f t="shared" si="12"/>
        <v>6.2010564741858953E-2</v>
      </c>
      <c r="Z192" s="13">
        <f t="shared" si="12"/>
        <v>6.248738165676504E-2</v>
      </c>
      <c r="AA192" s="13">
        <f t="shared" si="12"/>
        <v>8.0812121574311835E-2</v>
      </c>
    </row>
    <row r="193" spans="1:27">
      <c r="A193" t="s">
        <v>208</v>
      </c>
      <c r="B193">
        <v>5017</v>
      </c>
      <c r="C193">
        <v>4192.3</v>
      </c>
      <c r="D193">
        <v>7344.4</v>
      </c>
      <c r="E193">
        <v>3477.92</v>
      </c>
      <c r="F193">
        <v>427.93</v>
      </c>
      <c r="G193">
        <v>291.14999999999998</v>
      </c>
      <c r="H193">
        <v>51835.896800000002</v>
      </c>
      <c r="I193">
        <v>4525.95</v>
      </c>
      <c r="J193">
        <v>1164.31</v>
      </c>
      <c r="K193">
        <v>4490.4089999999997</v>
      </c>
      <c r="L193">
        <v>3946.96</v>
      </c>
      <c r="M193">
        <v>1772.373</v>
      </c>
      <c r="O193" s="12" t="str">
        <f t="shared" si="10"/>
        <v>2010-4</v>
      </c>
      <c r="P193" s="13">
        <f t="shared" si="13"/>
        <v>5.4514650189356084E-2</v>
      </c>
      <c r="Q193" s="13">
        <f t="shared" si="13"/>
        <v>3.6471626553443048E-2</v>
      </c>
      <c r="R193" s="13">
        <f t="shared" si="13"/>
        <v>5.8507161919285622E-2</v>
      </c>
      <c r="S193" s="13">
        <f t="shared" si="13"/>
        <v>5.2097230528591831E-2</v>
      </c>
      <c r="T193" s="13">
        <f t="shared" si="13"/>
        <v>1.0398897015867048E-2</v>
      </c>
      <c r="U193" s="13">
        <f t="shared" si="13"/>
        <v>1.0853511935428495E-2</v>
      </c>
      <c r="V193" s="13">
        <f t="shared" si="13"/>
        <v>-2.693840921451951E-2</v>
      </c>
      <c r="W193" s="13">
        <f t="shared" si="13"/>
        <v>8.7764999613340944E-2</v>
      </c>
      <c r="X193" s="13">
        <f t="shared" si="13"/>
        <v>4.3158608961530787E-2</v>
      </c>
      <c r="Y193" s="13">
        <f t="shared" si="12"/>
        <v>1.5908127745156486E-2</v>
      </c>
      <c r="Z193" s="13">
        <f t="shared" si="12"/>
        <v>6.9876563228410404E-4</v>
      </c>
      <c r="AA193" s="13">
        <f t="shared" si="12"/>
        <v>1.2338824841046314E-2</v>
      </c>
    </row>
    <row r="194" spans="1:27">
      <c r="A194" t="s">
        <v>209</v>
      </c>
      <c r="B194">
        <v>5290.5</v>
      </c>
      <c r="C194">
        <v>4345.2</v>
      </c>
      <c r="D194">
        <v>7774.1</v>
      </c>
      <c r="E194">
        <v>3659.11</v>
      </c>
      <c r="F194">
        <v>432.38</v>
      </c>
      <c r="G194">
        <v>294.31</v>
      </c>
      <c r="H194">
        <v>50439.520199999999</v>
      </c>
      <c r="I194">
        <v>4923.17</v>
      </c>
      <c r="J194">
        <v>1214.56</v>
      </c>
      <c r="K194">
        <v>4561.8429999999998</v>
      </c>
      <c r="L194">
        <v>3949.7179999999998</v>
      </c>
      <c r="M194">
        <v>1794.242</v>
      </c>
      <c r="O194" s="12" t="str">
        <f t="shared" ref="O194:O244" si="14">A195</f>
        <v>2010-5</v>
      </c>
      <c r="P194" s="13">
        <f t="shared" si="13"/>
        <v>-1.2805972970418633E-2</v>
      </c>
      <c r="Q194" s="13">
        <f t="shared" si="13"/>
        <v>-9.0904906563560317E-4</v>
      </c>
      <c r="R194" s="13">
        <f t="shared" si="13"/>
        <v>3.530312190478635E-2</v>
      </c>
      <c r="S194" s="13">
        <f t="shared" si="13"/>
        <v>2.3472921010846859E-2</v>
      </c>
      <c r="T194" s="13">
        <f t="shared" si="13"/>
        <v>3.8877838937971143E-2</v>
      </c>
      <c r="U194" s="13">
        <f t="shared" si="13"/>
        <v>1.3183378070741769E-2</v>
      </c>
      <c r="V194" s="13">
        <f t="shared" si="13"/>
        <v>4.085440923761996E-2</v>
      </c>
      <c r="W194" s="13">
        <f t="shared" si="13"/>
        <v>-5.0286705516973784E-2</v>
      </c>
      <c r="X194" s="13">
        <f t="shared" si="13"/>
        <v>4.0870768014754422E-2</v>
      </c>
      <c r="Y194" s="13">
        <f t="shared" si="12"/>
        <v>-7.9490021905620156E-2</v>
      </c>
      <c r="Z194" s="13">
        <f t="shared" si="12"/>
        <v>-9.4837403581723989E-2</v>
      </c>
      <c r="AA194" s="13">
        <f t="shared" si="12"/>
        <v>-8.7525540033061233E-2</v>
      </c>
    </row>
    <row r="195" spans="1:27">
      <c r="A195" t="s">
        <v>210</v>
      </c>
      <c r="B195">
        <v>5222.75</v>
      </c>
      <c r="C195">
        <v>4341.25</v>
      </c>
      <c r="D195">
        <v>8048.55</v>
      </c>
      <c r="E195">
        <v>3745</v>
      </c>
      <c r="F195">
        <v>449.19</v>
      </c>
      <c r="G195">
        <v>298.19</v>
      </c>
      <c r="H195">
        <v>52500.197</v>
      </c>
      <c r="I195">
        <v>4675.6000000000004</v>
      </c>
      <c r="J195">
        <v>1264.2</v>
      </c>
      <c r="K195">
        <v>4199.2219999999998</v>
      </c>
      <c r="L195">
        <v>3575.1370000000002</v>
      </c>
      <c r="M195">
        <v>1637.2</v>
      </c>
      <c r="O195" s="12" t="str">
        <f t="shared" si="14"/>
        <v>2010-6</v>
      </c>
      <c r="P195" s="13">
        <f t="shared" si="13"/>
        <v>-4.8355751280455772E-2</v>
      </c>
      <c r="Q195" s="13">
        <f t="shared" si="13"/>
        <v>-4.4261445436222235E-2</v>
      </c>
      <c r="R195" s="13">
        <f t="shared" si="13"/>
        <v>-4.8431083859825752E-2</v>
      </c>
      <c r="S195" s="13">
        <f t="shared" si="13"/>
        <v>-7.1172229639519302E-2</v>
      </c>
      <c r="T195" s="13">
        <f t="shared" si="13"/>
        <v>-0.13397448741067253</v>
      </c>
      <c r="U195" s="13">
        <f t="shared" si="13"/>
        <v>1.274355276836836E-3</v>
      </c>
      <c r="V195" s="13">
        <f t="shared" si="13"/>
        <v>0.10274919158874773</v>
      </c>
      <c r="W195" s="13">
        <f t="shared" si="13"/>
        <v>-0.1539716827786809</v>
      </c>
      <c r="X195" s="13">
        <f t="shared" si="13"/>
        <v>-7.506723619680411E-3</v>
      </c>
      <c r="Y195" s="13">
        <f t="shared" si="12"/>
        <v>-5.302529849576898E-2</v>
      </c>
      <c r="Z195" s="13">
        <f t="shared" si="12"/>
        <v>-3.3913665406388627E-2</v>
      </c>
      <c r="AA195" s="13">
        <f t="shared" si="12"/>
        <v>-7.1726117762032082E-3</v>
      </c>
    </row>
    <row r="196" spans="1:27">
      <c r="A196" t="s">
        <v>211</v>
      </c>
      <c r="B196">
        <v>4970.2</v>
      </c>
      <c r="C196">
        <v>4149.1000000000004</v>
      </c>
      <c r="D196">
        <v>7658.75</v>
      </c>
      <c r="E196">
        <v>3478.46</v>
      </c>
      <c r="F196">
        <v>389.01</v>
      </c>
      <c r="G196">
        <v>298.57</v>
      </c>
      <c r="H196">
        <v>57894.549800000001</v>
      </c>
      <c r="I196">
        <v>3955.69</v>
      </c>
      <c r="J196">
        <v>1254.71</v>
      </c>
      <c r="K196">
        <v>3976.5569999999998</v>
      </c>
      <c r="L196">
        <v>3453.8910000000001</v>
      </c>
      <c r="M196">
        <v>1625.4570000000001</v>
      </c>
      <c r="O196" s="12" t="str">
        <f t="shared" si="14"/>
        <v>2010-7</v>
      </c>
      <c r="P196" s="13">
        <f t="shared" si="13"/>
        <v>5.6577200112671422E-2</v>
      </c>
      <c r="Q196" s="13">
        <f t="shared" si="13"/>
        <v>5.7181075413945237E-2</v>
      </c>
      <c r="R196" s="13">
        <f t="shared" si="13"/>
        <v>5.8841194711930722E-2</v>
      </c>
      <c r="S196" s="13">
        <f t="shared" si="13"/>
        <v>6.0150181402114811E-2</v>
      </c>
      <c r="T196" s="13">
        <f t="shared" si="13"/>
        <v>5.6065396776432408E-2</v>
      </c>
      <c r="U196" s="13">
        <f t="shared" si="13"/>
        <v>9.1100914358441809E-3</v>
      </c>
      <c r="V196" s="13">
        <f t="shared" si="13"/>
        <v>-7.0588734416585641E-3</v>
      </c>
      <c r="W196" s="13">
        <f t="shared" si="13"/>
        <v>-4.5554631429661763E-3</v>
      </c>
      <c r="X196" s="13">
        <f t="shared" si="13"/>
        <v>7.0342947772792153E-2</v>
      </c>
      <c r="Y196" s="13">
        <f t="shared" si="12"/>
        <v>7.0085755089138724E-2</v>
      </c>
      <c r="Z196" s="13">
        <f t="shared" si="12"/>
        <v>8.1335803590790734E-2</v>
      </c>
      <c r="AA196" s="13">
        <f t="shared" si="12"/>
        <v>8.3983765796326715E-2</v>
      </c>
    </row>
    <row r="197" spans="1:27">
      <c r="A197" t="s">
        <v>212</v>
      </c>
      <c r="B197">
        <v>5251.4</v>
      </c>
      <c r="C197">
        <v>4386.3500000000004</v>
      </c>
      <c r="D197">
        <v>8109.4</v>
      </c>
      <c r="E197">
        <v>3687.69</v>
      </c>
      <c r="F197">
        <v>410.82</v>
      </c>
      <c r="G197">
        <v>301.29000000000002</v>
      </c>
      <c r="H197">
        <v>57485.879500000003</v>
      </c>
      <c r="I197">
        <v>3937.67</v>
      </c>
      <c r="J197">
        <v>1342.97</v>
      </c>
      <c r="K197">
        <v>4255.2569999999996</v>
      </c>
      <c r="L197">
        <v>3734.8159999999998</v>
      </c>
      <c r="M197">
        <v>1761.9690000000001</v>
      </c>
      <c r="O197" s="12" t="str">
        <f t="shared" si="14"/>
        <v>2010-8</v>
      </c>
      <c r="P197" s="13">
        <f t="shared" si="13"/>
        <v>3.432418021860828E-2</v>
      </c>
      <c r="Q197" s="13">
        <f t="shared" si="13"/>
        <v>3.1267454717475829E-2</v>
      </c>
      <c r="R197" s="13">
        <f t="shared" si="13"/>
        <v>4.8073840234789333E-2</v>
      </c>
      <c r="S197" s="13">
        <f t="shared" si="13"/>
        <v>5.5758482952742661E-2</v>
      </c>
      <c r="T197" s="13">
        <f t="shared" si="13"/>
        <v>8.7337520081787634E-2</v>
      </c>
      <c r="U197" s="13">
        <f t="shared" si="13"/>
        <v>-2.6419728500780115E-2</v>
      </c>
      <c r="V197" s="13">
        <f t="shared" si="13"/>
        <v>-4.3901264483567681E-2</v>
      </c>
      <c r="W197" s="13">
        <f t="shared" si="13"/>
        <v>7.742649841149718E-2</v>
      </c>
      <c r="X197" s="13">
        <f t="shared" si="13"/>
        <v>4.2919797165982709E-2</v>
      </c>
      <c r="Y197" s="13">
        <f t="shared" si="12"/>
        <v>-4.2025663784819423E-2</v>
      </c>
      <c r="Z197" s="13">
        <f t="shared" si="12"/>
        <v>-3.692658487057987E-2</v>
      </c>
      <c r="AA197" s="13">
        <f t="shared" si="12"/>
        <v>-1.9084331222626538E-2</v>
      </c>
    </row>
    <row r="198" spans="1:27">
      <c r="A198" t="s">
        <v>213</v>
      </c>
      <c r="B198">
        <v>5431.65</v>
      </c>
      <c r="C198">
        <v>4523.5</v>
      </c>
      <c r="D198">
        <v>8499.25</v>
      </c>
      <c r="E198">
        <v>3893.31</v>
      </c>
      <c r="F198">
        <v>446.7</v>
      </c>
      <c r="G198">
        <v>293.33</v>
      </c>
      <c r="H198">
        <v>54962.176700000004</v>
      </c>
      <c r="I198">
        <v>4242.55</v>
      </c>
      <c r="J198">
        <v>1400.61</v>
      </c>
      <c r="K198">
        <v>4076.4270000000001</v>
      </c>
      <c r="L198">
        <v>3596.902</v>
      </c>
      <c r="M198">
        <v>1728.3430000000001</v>
      </c>
      <c r="O198" s="12" t="str">
        <f t="shared" si="14"/>
        <v>2010-9</v>
      </c>
      <c r="P198" s="13">
        <f t="shared" si="13"/>
        <v>7.4010659744276897E-3</v>
      </c>
      <c r="Q198" s="13">
        <f t="shared" si="13"/>
        <v>1.7674367193544871E-2</v>
      </c>
      <c r="R198" s="13">
        <f t="shared" si="13"/>
        <v>3.3408830190899241E-2</v>
      </c>
      <c r="S198" s="13">
        <f t="shared" si="13"/>
        <v>5.5705813305387819E-2</v>
      </c>
      <c r="T198" s="13">
        <f t="shared" si="13"/>
        <v>4.8130736512201899E-3</v>
      </c>
      <c r="U198" s="13">
        <f t="shared" si="13"/>
        <v>5.7955204036408414E-3</v>
      </c>
      <c r="V198" s="13">
        <f t="shared" si="13"/>
        <v>6.1614832296116084E-2</v>
      </c>
      <c r="W198" s="13">
        <f t="shared" si="13"/>
        <v>-6.8991526322613739E-3</v>
      </c>
      <c r="X198" s="13">
        <f t="shared" si="13"/>
        <v>4.6215577498375682E-2</v>
      </c>
      <c r="Y198" s="13">
        <f t="shared" si="12"/>
        <v>8.968932842413202E-2</v>
      </c>
      <c r="Z198" s="13">
        <f t="shared" si="12"/>
        <v>9.3630296293866211E-2</v>
      </c>
      <c r="AA198" s="13">
        <f t="shared" si="12"/>
        <v>0.11126495145928783</v>
      </c>
    </row>
    <row r="199" spans="1:27">
      <c r="A199" t="s">
        <v>214</v>
      </c>
      <c r="B199">
        <v>5471.85</v>
      </c>
      <c r="C199">
        <v>4603.45</v>
      </c>
      <c r="D199">
        <v>8783.2000000000007</v>
      </c>
      <c r="E199">
        <v>4110.1899999999996</v>
      </c>
      <c r="F199">
        <v>448.85</v>
      </c>
      <c r="G199">
        <v>295.02999999999997</v>
      </c>
      <c r="H199">
        <v>58348.662000000004</v>
      </c>
      <c r="I199">
        <v>4213.28</v>
      </c>
      <c r="J199">
        <v>1465.34</v>
      </c>
      <c r="K199">
        <v>4442.0389999999998</v>
      </c>
      <c r="L199">
        <v>3933.681</v>
      </c>
      <c r="M199">
        <v>1920.6469999999999</v>
      </c>
      <c r="O199" s="12" t="str">
        <f t="shared" si="14"/>
        <v>2010-10</v>
      </c>
      <c r="P199" s="13">
        <f t="shared" si="13"/>
        <v>0.12272814496011386</v>
      </c>
      <c r="Q199" s="13">
        <f t="shared" si="13"/>
        <v>9.0225808904191407E-2</v>
      </c>
      <c r="R199" s="13">
        <f t="shared" si="13"/>
        <v>6.1520858001639311E-2</v>
      </c>
      <c r="S199" s="13">
        <f t="shared" si="13"/>
        <v>6.4943469766604478E-2</v>
      </c>
      <c r="T199" s="13">
        <f t="shared" si="13"/>
        <v>0.1404700902305891</v>
      </c>
      <c r="U199" s="13">
        <f t="shared" si="13"/>
        <v>-6.4400230485039955E-4</v>
      </c>
      <c r="V199" s="13">
        <f t="shared" si="13"/>
        <v>3.282760794069306E-3</v>
      </c>
      <c r="W199" s="13">
        <f t="shared" si="13"/>
        <v>0.12029819997721503</v>
      </c>
      <c r="X199" s="13">
        <f t="shared" si="13"/>
        <v>8.9590129253279027E-2</v>
      </c>
      <c r="Y199" s="13">
        <f t="shared" si="12"/>
        <v>3.8638562155802747E-2</v>
      </c>
      <c r="Z199" s="13">
        <f t="shared" si="12"/>
        <v>3.7497956748399286E-2</v>
      </c>
      <c r="AA199" s="13">
        <f t="shared" si="12"/>
        <v>2.912351931406465E-2</v>
      </c>
    </row>
    <row r="200" spans="1:27">
      <c r="A200" t="s">
        <v>215</v>
      </c>
      <c r="B200">
        <v>6143.4</v>
      </c>
      <c r="C200">
        <v>5018.8</v>
      </c>
      <c r="D200">
        <v>9323.5499999999993</v>
      </c>
      <c r="E200">
        <v>4377.12</v>
      </c>
      <c r="F200">
        <v>511.9</v>
      </c>
      <c r="G200">
        <v>294.83999999999997</v>
      </c>
      <c r="H200">
        <v>58540.206700000002</v>
      </c>
      <c r="I200">
        <v>4720.13</v>
      </c>
      <c r="J200">
        <v>1596.62</v>
      </c>
      <c r="K200">
        <v>4613.6729999999998</v>
      </c>
      <c r="L200">
        <v>4081.1860000000001</v>
      </c>
      <c r="M200">
        <v>1976.5830000000001</v>
      </c>
      <c r="O200" s="12" t="str">
        <f t="shared" si="14"/>
        <v>2010-11</v>
      </c>
      <c r="P200" s="13">
        <f t="shared" si="13"/>
        <v>-4.2077676856463464E-3</v>
      </c>
      <c r="Q200" s="13">
        <f t="shared" si="13"/>
        <v>6.8044153981030586E-3</v>
      </c>
      <c r="R200" s="13">
        <f t="shared" si="13"/>
        <v>1.8619517243968264E-2</v>
      </c>
      <c r="S200" s="13">
        <f t="shared" si="13"/>
        <v>2.5672131447161517E-2</v>
      </c>
      <c r="T200" s="13">
        <f t="shared" si="13"/>
        <v>-3.3111935924985292E-2</v>
      </c>
      <c r="U200" s="13">
        <f t="shared" si="13"/>
        <v>3.5273368606703048E-3</v>
      </c>
      <c r="V200" s="13">
        <f t="shared" si="13"/>
        <v>2.8944026601805728E-2</v>
      </c>
      <c r="W200" s="13">
        <f t="shared" si="13"/>
        <v>-3.3844406827778006E-2</v>
      </c>
      <c r="X200" s="13">
        <f t="shared" si="13"/>
        <v>3.9207826533553813E-3</v>
      </c>
      <c r="Y200" s="13">
        <f t="shared" si="12"/>
        <v>2.0259346511988241E-3</v>
      </c>
      <c r="Z200" s="13">
        <f t="shared" si="12"/>
        <v>-2.1119351090589822E-2</v>
      </c>
      <c r="AA200" s="13">
        <f t="shared" si="12"/>
        <v>-2.6357608053899195E-2</v>
      </c>
    </row>
    <row r="201" spans="1:27">
      <c r="A201" t="s">
        <v>216</v>
      </c>
      <c r="B201">
        <v>6117.55</v>
      </c>
      <c r="C201">
        <v>5052.95</v>
      </c>
      <c r="D201">
        <v>9497.15</v>
      </c>
      <c r="E201">
        <v>4489.49</v>
      </c>
      <c r="F201">
        <v>494.95</v>
      </c>
      <c r="G201">
        <v>295.88</v>
      </c>
      <c r="H201">
        <v>60234.596000000005</v>
      </c>
      <c r="I201">
        <v>4560.38</v>
      </c>
      <c r="J201">
        <v>1602.88</v>
      </c>
      <c r="K201">
        <v>4623.0200000000004</v>
      </c>
      <c r="L201">
        <v>3994.9940000000001</v>
      </c>
      <c r="M201">
        <v>1924.4849999999999</v>
      </c>
      <c r="O201" s="12" t="str">
        <f t="shared" si="14"/>
        <v>2010-12</v>
      </c>
      <c r="P201" s="13">
        <f t="shared" si="13"/>
        <v>-2.5606656259450356E-2</v>
      </c>
      <c r="Q201" s="13">
        <f t="shared" si="13"/>
        <v>-3.4959775972451701E-2</v>
      </c>
      <c r="R201" s="13">
        <f t="shared" si="13"/>
        <v>-3.8801114018416016E-2</v>
      </c>
      <c r="S201" s="13">
        <f t="shared" si="13"/>
        <v>-7.8683770316895663E-2</v>
      </c>
      <c r="T201" s="13">
        <f t="shared" si="13"/>
        <v>-0.19759571673906462</v>
      </c>
      <c r="U201" s="13">
        <f t="shared" si="13"/>
        <v>-6.184939840475856E-3</v>
      </c>
      <c r="V201" s="13">
        <f t="shared" si="13"/>
        <v>4.3703563646380061E-2</v>
      </c>
      <c r="W201" s="13">
        <f t="shared" si="13"/>
        <v>-4.7759177963239918E-2</v>
      </c>
      <c r="X201" s="13">
        <f t="shared" si="13"/>
        <v>-2.2808943900978318E-2</v>
      </c>
      <c r="Y201" s="13">
        <f t="shared" si="12"/>
        <v>6.7903664704024536E-2</v>
      </c>
      <c r="Z201" s="13">
        <f t="shared" si="12"/>
        <v>7.3855179757466471E-2</v>
      </c>
      <c r="AA201" s="13">
        <f t="shared" si="12"/>
        <v>7.1477304317778545E-2</v>
      </c>
    </row>
    <row r="202" spans="1:27">
      <c r="A202" t="s">
        <v>217</v>
      </c>
      <c r="B202">
        <v>5960.9</v>
      </c>
      <c r="C202">
        <v>4876.3</v>
      </c>
      <c r="D202">
        <v>9128.65</v>
      </c>
      <c r="E202">
        <v>4136.24</v>
      </c>
      <c r="F202">
        <v>397.15</v>
      </c>
      <c r="G202">
        <v>294.05</v>
      </c>
      <c r="H202">
        <v>62867.0625</v>
      </c>
      <c r="I202">
        <v>4342.58</v>
      </c>
      <c r="J202">
        <v>1566.32</v>
      </c>
      <c r="K202">
        <v>4936.9399999999996</v>
      </c>
      <c r="L202">
        <v>4290.0450000000001</v>
      </c>
      <c r="M202">
        <v>2062.0419999999999</v>
      </c>
      <c r="O202" s="12" t="str">
        <f t="shared" si="14"/>
        <v>2011-1</v>
      </c>
      <c r="P202" s="13">
        <f t="shared" si="13"/>
        <v>3.2998372728950454E-2</v>
      </c>
      <c r="Q202" s="13">
        <f t="shared" si="13"/>
        <v>1.8661690215942439E-2</v>
      </c>
      <c r="R202" s="13">
        <f t="shared" si="13"/>
        <v>-2.2966156003352056E-2</v>
      </c>
      <c r="S202" s="13">
        <f t="shared" si="13"/>
        <v>1.3514689669844593E-3</v>
      </c>
      <c r="T202" s="13">
        <f t="shared" si="13"/>
        <v>-3.978345713206588E-2</v>
      </c>
      <c r="U202" s="13">
        <f t="shared" si="13"/>
        <v>1.7684067335487219E-2</v>
      </c>
      <c r="V202" s="13">
        <f t="shared" si="13"/>
        <v>-9.6837672350247317E-5</v>
      </c>
      <c r="W202" s="13">
        <f t="shared" si="13"/>
        <v>0.10548337624177329</v>
      </c>
      <c r="X202" s="13">
        <f t="shared" si="13"/>
        <v>-5.5480361611930373E-3</v>
      </c>
      <c r="Y202" s="13">
        <f t="shared" si="12"/>
        <v>2.2060831203134068E-2</v>
      </c>
      <c r="Z202" s="13">
        <f t="shared" si="12"/>
        <v>2.2826100891715662E-2</v>
      </c>
      <c r="AA202" s="13">
        <f t="shared" si="12"/>
        <v>-2.6940770362582245E-2</v>
      </c>
    </row>
    <row r="203" spans="1:27">
      <c r="A203" t="s">
        <v>218</v>
      </c>
      <c r="B203">
        <v>6157.6</v>
      </c>
      <c r="C203">
        <v>4967.3</v>
      </c>
      <c r="D203">
        <v>8919</v>
      </c>
      <c r="E203">
        <v>4141.83</v>
      </c>
      <c r="F203">
        <v>381.35</v>
      </c>
      <c r="G203">
        <v>299.25</v>
      </c>
      <c r="H203">
        <v>62860.974600000001</v>
      </c>
      <c r="I203">
        <v>4800.6499999999996</v>
      </c>
      <c r="J203">
        <v>1557.63</v>
      </c>
      <c r="K203">
        <v>5045.8530000000001</v>
      </c>
      <c r="L203">
        <v>4387.97</v>
      </c>
      <c r="M203">
        <v>2006.489</v>
      </c>
      <c r="O203" s="12" t="str">
        <f t="shared" si="14"/>
        <v>2011-2</v>
      </c>
      <c r="P203" s="13">
        <f t="shared" si="13"/>
        <v>-0.12024165259191899</v>
      </c>
      <c r="Q203" s="13">
        <f t="shared" si="13"/>
        <v>-0.12383991303122432</v>
      </c>
      <c r="R203" s="13">
        <f t="shared" si="13"/>
        <v>-0.12813095638524497</v>
      </c>
      <c r="S203" s="13">
        <f t="shared" si="13"/>
        <v>-0.14143989492567288</v>
      </c>
      <c r="T203" s="13">
        <f t="shared" si="13"/>
        <v>-0.2611773960928282</v>
      </c>
      <c r="U203" s="13">
        <f t="shared" si="13"/>
        <v>-5.7477025898079459E-3</v>
      </c>
      <c r="V203" s="13">
        <f t="shared" si="13"/>
        <v>-3.0621190846124691E-2</v>
      </c>
      <c r="W203" s="13">
        <f t="shared" si="13"/>
        <v>-0.11663837188714021</v>
      </c>
      <c r="X203" s="13">
        <f t="shared" si="13"/>
        <v>-0.1097821690645403</v>
      </c>
      <c r="Y203" s="13">
        <f t="shared" si="12"/>
        <v>3.7340960983207383E-2</v>
      </c>
      <c r="Z203" s="13">
        <f t="shared" si="12"/>
        <v>3.5455119337643559E-2</v>
      </c>
      <c r="AA203" s="13">
        <f t="shared" si="12"/>
        <v>-9.1777228781219078E-3</v>
      </c>
    </row>
    <row r="204" spans="1:27">
      <c r="A204" t="s">
        <v>219</v>
      </c>
      <c r="B204">
        <v>5417.2</v>
      </c>
      <c r="C204">
        <v>4352.1499999999996</v>
      </c>
      <c r="D204">
        <v>7776.2</v>
      </c>
      <c r="E204">
        <v>3556.01</v>
      </c>
      <c r="F204">
        <v>281.75</v>
      </c>
      <c r="G204">
        <v>297.52999999999997</v>
      </c>
      <c r="H204">
        <v>60936.096700000002</v>
      </c>
      <c r="I204">
        <v>4240.71</v>
      </c>
      <c r="J204">
        <v>1386.63</v>
      </c>
      <c r="K204">
        <v>5234.2700000000004</v>
      </c>
      <c r="L204">
        <v>4543.5460000000003</v>
      </c>
      <c r="M204">
        <v>1988.0740000000001</v>
      </c>
      <c r="O204" s="12" t="str">
        <f t="shared" si="14"/>
        <v>2011-3</v>
      </c>
      <c r="P204" s="13">
        <f t="shared" si="13"/>
        <v>1.9401166654360313E-2</v>
      </c>
      <c r="Q204" s="13">
        <f t="shared" si="13"/>
        <v>9.0989510931378526E-3</v>
      </c>
      <c r="R204" s="13">
        <f t="shared" si="13"/>
        <v>-2.1430775957408499E-2</v>
      </c>
      <c r="S204" s="13">
        <f t="shared" si="13"/>
        <v>-2.6780014679373743E-2</v>
      </c>
      <c r="T204" s="13">
        <f t="shared" si="13"/>
        <v>-2.5022182786157976E-2</v>
      </c>
      <c r="U204" s="13">
        <f t="shared" si="13"/>
        <v>8.3352939199408116E-3</v>
      </c>
      <c r="V204" s="13">
        <f t="shared" si="13"/>
        <v>4.7910860033803182E-2</v>
      </c>
      <c r="W204" s="13">
        <f t="shared" si="13"/>
        <v>6.640397480610627E-3</v>
      </c>
      <c r="X204" s="13">
        <f t="shared" si="13"/>
        <v>1.6933140058991825E-2</v>
      </c>
      <c r="Y204" s="13">
        <f t="shared" si="12"/>
        <v>1.0899323114779147E-3</v>
      </c>
      <c r="Z204" s="13">
        <f t="shared" si="12"/>
        <v>-9.4025679502310888E-3</v>
      </c>
      <c r="AA204" s="13">
        <f t="shared" si="12"/>
        <v>5.8952030960618185E-2</v>
      </c>
    </row>
    <row r="205" spans="1:27">
      <c r="A205" t="s">
        <v>220</v>
      </c>
      <c r="B205">
        <v>5522.3</v>
      </c>
      <c r="C205">
        <v>4391.75</v>
      </c>
      <c r="D205">
        <v>7609.55</v>
      </c>
      <c r="E205">
        <v>3460.78</v>
      </c>
      <c r="F205">
        <v>274.7</v>
      </c>
      <c r="G205">
        <v>300.01</v>
      </c>
      <c r="H205">
        <v>63855.597500000003</v>
      </c>
      <c r="I205">
        <v>4268.87</v>
      </c>
      <c r="J205">
        <v>1410.11</v>
      </c>
      <c r="K205">
        <v>5239.9750000000004</v>
      </c>
      <c r="L205">
        <v>4500.8249999999998</v>
      </c>
      <c r="M205">
        <v>2105.2750000000001</v>
      </c>
      <c r="O205" s="12" t="str">
        <f t="shared" si="14"/>
        <v>2011-4</v>
      </c>
      <c r="P205" s="13">
        <f t="shared" si="13"/>
        <v>5.5004255473263042E-2</v>
      </c>
      <c r="Q205" s="13">
        <f t="shared" si="13"/>
        <v>5.653782660670581E-2</v>
      </c>
      <c r="R205" s="13">
        <f t="shared" si="13"/>
        <v>6.8276047860911682E-2</v>
      </c>
      <c r="S205" s="13">
        <f t="shared" si="13"/>
        <v>5.469287270499712E-2</v>
      </c>
      <c r="T205" s="13">
        <f t="shared" si="13"/>
        <v>0.17145977429923565</v>
      </c>
      <c r="U205" s="13">
        <f t="shared" si="13"/>
        <v>2.0465984467184395E-2</v>
      </c>
      <c r="V205" s="13">
        <f t="shared" si="13"/>
        <v>-9.7079570823842554E-3</v>
      </c>
      <c r="W205" s="13">
        <f t="shared" si="13"/>
        <v>1.6559417363377404E-2</v>
      </c>
      <c r="X205" s="13">
        <f t="shared" si="13"/>
        <v>5.0442873251023146E-2</v>
      </c>
      <c r="Y205" s="13">
        <f t="shared" si="12"/>
        <v>2.8736969164929071E-2</v>
      </c>
      <c r="Z205" s="13">
        <f t="shared" si="12"/>
        <v>4.3116317564002138E-2</v>
      </c>
      <c r="AA205" s="13">
        <f t="shared" si="12"/>
        <v>3.1237249290472668E-2</v>
      </c>
    </row>
    <row r="206" spans="1:27">
      <c r="A206" t="s">
        <v>221</v>
      </c>
      <c r="B206">
        <v>5826.05</v>
      </c>
      <c r="C206">
        <v>4640.05</v>
      </c>
      <c r="D206">
        <v>8129.1</v>
      </c>
      <c r="E206">
        <v>3650.06</v>
      </c>
      <c r="F206">
        <v>321.8</v>
      </c>
      <c r="G206">
        <v>306.14999999999998</v>
      </c>
      <c r="H206">
        <v>63235.6901</v>
      </c>
      <c r="I206">
        <v>4339.5600000000004</v>
      </c>
      <c r="J206">
        <v>1481.24</v>
      </c>
      <c r="K206">
        <v>5390.5559999999996</v>
      </c>
      <c r="L206">
        <v>4694.884</v>
      </c>
      <c r="M206">
        <v>2171.038</v>
      </c>
      <c r="O206" s="12" t="str">
        <f t="shared" si="14"/>
        <v>2011-5</v>
      </c>
      <c r="P206" s="13">
        <f t="shared" si="13"/>
        <v>-2.1412449258073618E-2</v>
      </c>
      <c r="Q206" s="13">
        <f t="shared" si="13"/>
        <v>-1.4310190622946029E-2</v>
      </c>
      <c r="R206" s="13">
        <f t="shared" si="13"/>
        <v>-1.1071336310292113E-3</v>
      </c>
      <c r="S206" s="13">
        <f t="shared" si="13"/>
        <v>2.3805088135537389E-2</v>
      </c>
      <c r="T206" s="13">
        <f t="shared" si="13"/>
        <v>-9.1982597886886341E-2</v>
      </c>
      <c r="U206" s="13">
        <f t="shared" si="13"/>
        <v>-1.2052915237628636E-2</v>
      </c>
      <c r="V206" s="13">
        <f t="shared" si="13"/>
        <v>7.6549956082475168E-2</v>
      </c>
      <c r="W206" s="13">
        <f t="shared" si="13"/>
        <v>-2.2170450460415325E-2</v>
      </c>
      <c r="X206" s="13">
        <f t="shared" si="13"/>
        <v>-8.5738975452998023E-4</v>
      </c>
      <c r="Y206" s="13">
        <f t="shared" si="12"/>
        <v>-1.2764174975642528E-2</v>
      </c>
      <c r="Z206" s="13">
        <f t="shared" si="12"/>
        <v>-1.9732755910476185E-2</v>
      </c>
      <c r="AA206" s="13">
        <f t="shared" si="12"/>
        <v>-2.583188318214602E-2</v>
      </c>
    </row>
    <row r="207" spans="1:27">
      <c r="A207" t="s">
        <v>222</v>
      </c>
      <c r="B207">
        <v>5701.3</v>
      </c>
      <c r="C207">
        <v>4573.6499999999996</v>
      </c>
      <c r="D207">
        <v>8120.1</v>
      </c>
      <c r="E207">
        <v>3736.95</v>
      </c>
      <c r="F207">
        <v>292.2</v>
      </c>
      <c r="G207">
        <v>302.45999999999998</v>
      </c>
      <c r="H207">
        <v>68076.379400000005</v>
      </c>
      <c r="I207">
        <v>4243.3500000000004</v>
      </c>
      <c r="J207">
        <v>1479.97</v>
      </c>
      <c r="K207">
        <v>5321.75</v>
      </c>
      <c r="L207">
        <v>4602.241</v>
      </c>
      <c r="M207">
        <v>2114.9560000000001</v>
      </c>
      <c r="O207" s="12" t="str">
        <f t="shared" si="14"/>
        <v>2011-6</v>
      </c>
      <c r="P207" s="13">
        <f t="shared" si="13"/>
        <v>-1.9171066248048763E-2</v>
      </c>
      <c r="Q207" s="13">
        <f t="shared" si="13"/>
        <v>-1.2211253593956584E-2</v>
      </c>
      <c r="R207" s="13">
        <f t="shared" si="13"/>
        <v>-2.1305156340439835E-3</v>
      </c>
      <c r="S207" s="13">
        <f t="shared" si="13"/>
        <v>-2.4565487897884042E-3</v>
      </c>
      <c r="T207" s="13">
        <f t="shared" si="13"/>
        <v>-1.1806981519507098E-2</v>
      </c>
      <c r="U207" s="13">
        <f t="shared" si="13"/>
        <v>-4.1327778879851618E-3</v>
      </c>
      <c r="V207" s="13">
        <f t="shared" si="13"/>
        <v>1.0350400626623069E-2</v>
      </c>
      <c r="W207" s="13">
        <f t="shared" si="13"/>
        <v>-3.7465681595909017E-2</v>
      </c>
      <c r="X207" s="13">
        <f t="shared" si="13"/>
        <v>4.8582065852686984E-3</v>
      </c>
      <c r="Y207" s="13">
        <f t="shared" si="12"/>
        <v>-1.8029971344012741E-2</v>
      </c>
      <c r="Z207" s="13">
        <f t="shared" si="12"/>
        <v>-1.5434437266540479E-2</v>
      </c>
      <c r="AA207" s="13">
        <f t="shared" si="12"/>
        <v>-1.4962959040282775E-2</v>
      </c>
    </row>
    <row r="208" spans="1:27">
      <c r="A208" t="s">
        <v>223</v>
      </c>
      <c r="B208">
        <v>5592</v>
      </c>
      <c r="C208">
        <v>4517.8</v>
      </c>
      <c r="D208">
        <v>8102.8</v>
      </c>
      <c r="E208">
        <v>3727.77</v>
      </c>
      <c r="F208">
        <v>288.75</v>
      </c>
      <c r="G208">
        <v>301.20999999999998</v>
      </c>
      <c r="H208">
        <v>68780.997199999998</v>
      </c>
      <c r="I208">
        <v>4084.37</v>
      </c>
      <c r="J208">
        <v>1487.16</v>
      </c>
      <c r="K208">
        <v>5225.799</v>
      </c>
      <c r="L208">
        <v>4531.2079999999996</v>
      </c>
      <c r="M208">
        <v>2083.31</v>
      </c>
      <c r="O208" s="12" t="str">
        <f t="shared" si="14"/>
        <v>2011-7</v>
      </c>
      <c r="P208" s="13">
        <f t="shared" si="13"/>
        <v>6.294706723891208E-3</v>
      </c>
      <c r="Q208" s="13">
        <f t="shared" si="13"/>
        <v>9.4072336092798636E-4</v>
      </c>
      <c r="R208" s="13">
        <f t="shared" si="13"/>
        <v>-9.4658636520709161E-3</v>
      </c>
      <c r="S208" s="13">
        <f t="shared" si="13"/>
        <v>-1.4161281409528992E-2</v>
      </c>
      <c r="T208" s="13">
        <f t="shared" si="13"/>
        <v>-4.6926406926406927E-2</v>
      </c>
      <c r="U208" s="13">
        <f t="shared" si="13"/>
        <v>8.6318515321548439E-4</v>
      </c>
      <c r="V208" s="13">
        <f t="shared" si="13"/>
        <v>-3.874858040005269E-2</v>
      </c>
      <c r="W208" s="13">
        <f t="shared" si="13"/>
        <v>-2.424364100216192E-2</v>
      </c>
      <c r="X208" s="13">
        <f t="shared" si="13"/>
        <v>1.0167029774872827E-2</v>
      </c>
      <c r="Y208" s="13">
        <f t="shared" si="12"/>
        <v>-1.9630299596291367E-2</v>
      </c>
      <c r="Z208" s="13">
        <f t="shared" si="12"/>
        <v>-1.7866979401519378E-2</v>
      </c>
      <c r="AA208" s="13">
        <f t="shared" si="12"/>
        <v>-3.7608421214317955E-3</v>
      </c>
    </row>
    <row r="209" spans="1:27">
      <c r="A209" t="s">
        <v>224</v>
      </c>
      <c r="B209">
        <v>5627.2</v>
      </c>
      <c r="C209">
        <v>4522.05</v>
      </c>
      <c r="D209">
        <v>8026.1</v>
      </c>
      <c r="E209">
        <v>3674.98</v>
      </c>
      <c r="F209">
        <v>275.2</v>
      </c>
      <c r="G209">
        <v>301.47000000000003</v>
      </c>
      <c r="H209">
        <v>66115.831200000001</v>
      </c>
      <c r="I209">
        <v>3985.35</v>
      </c>
      <c r="J209">
        <v>1502.28</v>
      </c>
      <c r="K209">
        <v>5123.2150000000001</v>
      </c>
      <c r="L209">
        <v>4450.2489999999998</v>
      </c>
      <c r="M209">
        <v>2075.4749999999999</v>
      </c>
      <c r="O209" s="12" t="str">
        <f t="shared" si="14"/>
        <v>2011-8</v>
      </c>
      <c r="P209" s="13">
        <f t="shared" si="13"/>
        <v>-1.9618993460335465E-2</v>
      </c>
      <c r="Q209" s="13">
        <f t="shared" si="13"/>
        <v>-1.7956457801218462E-2</v>
      </c>
      <c r="R209" s="13">
        <f t="shared" si="13"/>
        <v>-2.3361283811564881E-3</v>
      </c>
      <c r="S209" s="13">
        <f t="shared" si="13"/>
        <v>8.914334227669185E-3</v>
      </c>
      <c r="T209" s="13">
        <f t="shared" si="13"/>
        <v>-3.4520348837209225E-3</v>
      </c>
      <c r="U209" s="13">
        <f t="shared" si="13"/>
        <v>5.7717185789629699E-3</v>
      </c>
      <c r="V209" s="13">
        <f t="shared" si="13"/>
        <v>8.2067893597018049E-2</v>
      </c>
      <c r="W209" s="13">
        <f t="shared" si="13"/>
        <v>-7.648763596672814E-2</v>
      </c>
      <c r="X209" s="13">
        <f t="shared" si="13"/>
        <v>-1.6907633730063543E-2</v>
      </c>
      <c r="Y209" s="13">
        <f t="shared" si="12"/>
        <v>-5.3361024278700042E-2</v>
      </c>
      <c r="Z209" s="13">
        <f t="shared" si="12"/>
        <v>-7.0038103485894787E-2</v>
      </c>
      <c r="AA209" s="13">
        <f t="shared" si="12"/>
        <v>-8.8997458413134334E-2</v>
      </c>
    </row>
    <row r="210" spans="1:27">
      <c r="A210" t="s">
        <v>225</v>
      </c>
      <c r="B210">
        <v>5516.8</v>
      </c>
      <c r="C210">
        <v>4440.8500000000004</v>
      </c>
      <c r="D210">
        <v>8007.35</v>
      </c>
      <c r="E210">
        <v>3707.74</v>
      </c>
      <c r="F210">
        <v>274.25</v>
      </c>
      <c r="G210">
        <v>303.20999999999998</v>
      </c>
      <c r="H210">
        <v>71541.818200000009</v>
      </c>
      <c r="I210">
        <v>3680.52</v>
      </c>
      <c r="J210">
        <v>1476.88</v>
      </c>
      <c r="K210">
        <v>4849.835</v>
      </c>
      <c r="L210">
        <v>4138.5619999999999</v>
      </c>
      <c r="M210">
        <v>1890.7629999999999</v>
      </c>
      <c r="O210" s="12" t="str">
        <f t="shared" si="14"/>
        <v>2011-9</v>
      </c>
      <c r="P210" s="13">
        <f t="shared" si="13"/>
        <v>-8.6426914153132306E-2</v>
      </c>
      <c r="Q210" s="13">
        <f t="shared" si="13"/>
        <v>-8.3306123827645684E-2</v>
      </c>
      <c r="R210" s="13">
        <f t="shared" si="13"/>
        <v>-8.3860453208614572E-2</v>
      </c>
      <c r="S210" s="13">
        <f t="shared" si="13"/>
        <v>-9.9038767551122731E-2</v>
      </c>
      <c r="T210" s="13">
        <f t="shared" si="13"/>
        <v>-0.13600729261622613</v>
      </c>
      <c r="U210" s="13">
        <f t="shared" si="13"/>
        <v>9.8611523366642917E-3</v>
      </c>
      <c r="V210" s="13">
        <f t="shared" si="13"/>
        <v>0.200113467342657</v>
      </c>
      <c r="W210" s="13">
        <f t="shared" si="13"/>
        <v>-9.6524404160281629E-2</v>
      </c>
      <c r="X210" s="13">
        <f t="shared" si="13"/>
        <v>-3.5974486755863788E-2</v>
      </c>
      <c r="Y210" s="13">
        <f t="shared" si="12"/>
        <v>-7.8807629537912094E-2</v>
      </c>
      <c r="Z210" s="13">
        <f t="shared" si="12"/>
        <v>-8.5973098868640796E-2</v>
      </c>
      <c r="AA210" s="13">
        <f t="shared" si="12"/>
        <v>-0.14562586638304209</v>
      </c>
    </row>
    <row r="211" spans="1:27">
      <c r="A211" t="s">
        <v>226</v>
      </c>
      <c r="B211">
        <v>5040</v>
      </c>
      <c r="C211">
        <v>4070.9</v>
      </c>
      <c r="D211">
        <v>7335.85</v>
      </c>
      <c r="E211">
        <v>3340.53</v>
      </c>
      <c r="F211">
        <v>236.95</v>
      </c>
      <c r="G211">
        <v>306.2</v>
      </c>
      <c r="H211">
        <v>85858.299500000008</v>
      </c>
      <c r="I211">
        <v>3325.26</v>
      </c>
      <c r="J211">
        <v>1423.75</v>
      </c>
      <c r="K211">
        <v>4467.6310000000003</v>
      </c>
      <c r="L211">
        <v>3782.7570000000001</v>
      </c>
      <c r="M211">
        <v>1615.4190000000001</v>
      </c>
      <c r="O211" s="12" t="str">
        <f t="shared" si="14"/>
        <v>2011-10</v>
      </c>
      <c r="P211" s="13">
        <f t="shared" si="13"/>
        <v>-3.7797619047619024E-2</v>
      </c>
      <c r="Q211" s="13">
        <f t="shared" si="13"/>
        <v>-4.1194821783880786E-2</v>
      </c>
      <c r="R211" s="13">
        <f t="shared" si="13"/>
        <v>-5.1071109687357397E-2</v>
      </c>
      <c r="S211" s="13">
        <f t="shared" si="13"/>
        <v>-2.4241662251199614E-2</v>
      </c>
      <c r="T211" s="13">
        <f t="shared" si="13"/>
        <v>-5.1276640641485405E-2</v>
      </c>
      <c r="U211" s="13">
        <f t="shared" si="13"/>
        <v>-8.883082952318655E-3</v>
      </c>
      <c r="V211" s="13">
        <f t="shared" si="13"/>
        <v>-5.2204609526421031E-2</v>
      </c>
      <c r="W211" s="13">
        <f t="shared" si="13"/>
        <v>-0.1565471572147743</v>
      </c>
      <c r="X211" s="13">
        <f t="shared" si="13"/>
        <v>-1.0781387181738267E-2</v>
      </c>
      <c r="Y211" s="13">
        <f t="shared" si="12"/>
        <v>0.10939265127312425</v>
      </c>
      <c r="Z211" s="13">
        <f t="shared" si="12"/>
        <v>0.10371958864923125</v>
      </c>
      <c r="AA211" s="13">
        <f t="shared" si="12"/>
        <v>0.13255632130116091</v>
      </c>
    </row>
    <row r="212" spans="1:27">
      <c r="A212" t="s">
        <v>227</v>
      </c>
      <c r="B212">
        <v>4849.5</v>
      </c>
      <c r="C212">
        <v>3903.2</v>
      </c>
      <c r="D212">
        <v>6961.2</v>
      </c>
      <c r="E212">
        <v>3259.55</v>
      </c>
      <c r="F212">
        <v>224.8</v>
      </c>
      <c r="G212">
        <v>303.48</v>
      </c>
      <c r="H212">
        <v>81376.1005</v>
      </c>
      <c r="I212">
        <v>2804.7</v>
      </c>
      <c r="J212">
        <v>1408.4</v>
      </c>
      <c r="K212">
        <v>4956.357</v>
      </c>
      <c r="L212">
        <v>4175.1030000000001</v>
      </c>
      <c r="M212">
        <v>1829.5530000000001</v>
      </c>
      <c r="O212" s="12" t="str">
        <f t="shared" si="14"/>
        <v>2011-11</v>
      </c>
      <c r="P212" s="13">
        <f t="shared" si="13"/>
        <v>8.4225177853386901E-2</v>
      </c>
      <c r="Q212" s="13">
        <f t="shared" si="13"/>
        <v>6.8546320967411312E-2</v>
      </c>
      <c r="R212" s="13">
        <f t="shared" si="13"/>
        <v>3.5080158593346011E-2</v>
      </c>
      <c r="S212" s="13">
        <f t="shared" si="13"/>
        <v>6.5162369038670898E-2</v>
      </c>
      <c r="T212" s="13">
        <f t="shared" si="13"/>
        <v>0.13901245551601416</v>
      </c>
      <c r="U212" s="13">
        <f t="shared" si="13"/>
        <v>-1.8946882825886413E-2</v>
      </c>
      <c r="V212" s="13">
        <f t="shared" si="13"/>
        <v>2.8781350858659183E-2</v>
      </c>
      <c r="W212" s="13">
        <f t="shared" si="13"/>
        <v>0.1097978393411061</v>
      </c>
      <c r="X212" s="13">
        <f t="shared" si="13"/>
        <v>6.1303606929849375E-2</v>
      </c>
      <c r="Y212" s="13">
        <f t="shared" si="12"/>
        <v>-4.965743993017413E-3</v>
      </c>
      <c r="Z212" s="13">
        <f t="shared" si="12"/>
        <v>-2.3842046531546646E-2</v>
      </c>
      <c r="AA212" s="13">
        <f t="shared" si="12"/>
        <v>-6.6592222253195166E-2</v>
      </c>
    </row>
    <row r="213" spans="1:27">
      <c r="A213" t="s">
        <v>228</v>
      </c>
      <c r="B213">
        <v>5257.95</v>
      </c>
      <c r="C213">
        <v>4170.75</v>
      </c>
      <c r="D213">
        <v>7205.4</v>
      </c>
      <c r="E213">
        <v>3471.95</v>
      </c>
      <c r="F213">
        <v>256.05</v>
      </c>
      <c r="G213">
        <v>297.73</v>
      </c>
      <c r="H213">
        <v>83718.214600000007</v>
      </c>
      <c r="I213">
        <v>3112.65</v>
      </c>
      <c r="J213">
        <v>1494.74</v>
      </c>
      <c r="K213">
        <v>4931.7449999999999</v>
      </c>
      <c r="L213">
        <v>4075.56</v>
      </c>
      <c r="M213">
        <v>1707.7190000000001</v>
      </c>
      <c r="O213" s="12" t="str">
        <f t="shared" si="14"/>
        <v>2011-12</v>
      </c>
      <c r="P213" s="13">
        <f t="shared" si="13"/>
        <v>-6.1069428199203024E-2</v>
      </c>
      <c r="Q213" s="13">
        <f t="shared" si="13"/>
        <v>-7.0047353593478467E-2</v>
      </c>
      <c r="R213" s="13">
        <f t="shared" si="13"/>
        <v>-6.9163405223859775E-2</v>
      </c>
      <c r="S213" s="13">
        <f t="shared" si="13"/>
        <v>-0.12988378288857838</v>
      </c>
      <c r="T213" s="13">
        <f t="shared" si="13"/>
        <v>-0.14840851396211674</v>
      </c>
      <c r="U213" s="13">
        <f t="shared" si="13"/>
        <v>2.206697343230446E-2</v>
      </c>
      <c r="V213" s="13">
        <f t="shared" si="13"/>
        <v>7.7025758740917993E-2</v>
      </c>
      <c r="W213" s="13">
        <f t="shared" si="13"/>
        <v>-9.4372961945609068E-2</v>
      </c>
      <c r="X213" s="13">
        <f t="shared" si="13"/>
        <v>-4.673053507633429E-2</v>
      </c>
      <c r="Y213" s="13">
        <f t="shared" si="12"/>
        <v>6.6051671365814357E-3</v>
      </c>
      <c r="Z213" s="13">
        <f t="shared" si="12"/>
        <v>-1.7813502929664438E-4</v>
      </c>
      <c r="AA213" s="13">
        <f t="shared" si="12"/>
        <v>-1.1956885178416421E-2</v>
      </c>
    </row>
    <row r="214" spans="1:27">
      <c r="A214" t="s">
        <v>229</v>
      </c>
      <c r="B214">
        <v>4936.8500000000004</v>
      </c>
      <c r="C214">
        <v>3878.6</v>
      </c>
      <c r="D214">
        <v>6707.05</v>
      </c>
      <c r="E214">
        <v>3021</v>
      </c>
      <c r="F214">
        <v>218.05</v>
      </c>
      <c r="G214">
        <v>304.3</v>
      </c>
      <c r="H214">
        <v>90166.673600000009</v>
      </c>
      <c r="I214">
        <v>2818.9</v>
      </c>
      <c r="J214">
        <v>1424.89</v>
      </c>
      <c r="K214">
        <v>4964.32</v>
      </c>
      <c r="L214">
        <v>4074.8339999999998</v>
      </c>
      <c r="M214">
        <v>1687.3</v>
      </c>
      <c r="O214" s="12" t="str">
        <f t="shared" si="14"/>
        <v>2012-1</v>
      </c>
      <c r="P214" s="13">
        <f t="shared" si="13"/>
        <v>-6.0787749273322089E-2</v>
      </c>
      <c r="Q214" s="13">
        <f t="shared" si="13"/>
        <v>-7.118547929665342E-2</v>
      </c>
      <c r="R214" s="13">
        <f t="shared" si="13"/>
        <v>-9.1180176083375031E-2</v>
      </c>
      <c r="S214" s="13">
        <f t="shared" si="13"/>
        <v>-0.10081098973849723</v>
      </c>
      <c r="T214" s="13">
        <f t="shared" si="13"/>
        <v>-0.16028433845448298</v>
      </c>
      <c r="U214" s="13">
        <f t="shared" si="13"/>
        <v>1.4722313506408069E-2</v>
      </c>
      <c r="V214" s="13">
        <f t="shared" si="13"/>
        <v>-9.8294910371408029E-2</v>
      </c>
      <c r="W214" s="13">
        <f t="shared" si="13"/>
        <v>-0.11486750150768033</v>
      </c>
      <c r="X214" s="13">
        <f t="shared" si="13"/>
        <v>-7.4616286169458812E-2</v>
      </c>
      <c r="Y214" s="13">
        <f t="shared" si="12"/>
        <v>4.8232990621072114E-2</v>
      </c>
      <c r="Z214" s="13">
        <f t="shared" si="12"/>
        <v>5.047739368033155E-2</v>
      </c>
      <c r="AA214" s="13">
        <f t="shared" si="12"/>
        <v>0.11361998459076639</v>
      </c>
    </row>
    <row r="215" spans="1:27">
      <c r="A215" t="s">
        <v>230</v>
      </c>
      <c r="B215">
        <v>4636.75</v>
      </c>
      <c r="C215">
        <v>3602.5</v>
      </c>
      <c r="D215">
        <v>6095.5</v>
      </c>
      <c r="E215">
        <v>2716.45</v>
      </c>
      <c r="F215">
        <v>183.1</v>
      </c>
      <c r="G215">
        <v>308.77999999999997</v>
      </c>
      <c r="H215">
        <v>81303.748500000002</v>
      </c>
      <c r="I215">
        <v>2495.1</v>
      </c>
      <c r="J215">
        <v>1318.57</v>
      </c>
      <c r="K215">
        <v>5203.7640000000001</v>
      </c>
      <c r="L215">
        <v>4280.5209999999997</v>
      </c>
      <c r="M215">
        <v>1879.011</v>
      </c>
      <c r="O215" s="12" t="str">
        <f t="shared" si="14"/>
        <v>2012-2</v>
      </c>
      <c r="P215" s="13">
        <f t="shared" si="13"/>
        <v>0.12917452957351583</v>
      </c>
      <c r="Q215" s="13">
        <f t="shared" si="13"/>
        <v>0.14297015961138104</v>
      </c>
      <c r="R215" s="13">
        <f t="shared" si="13"/>
        <v>0.17929620211631536</v>
      </c>
      <c r="S215" s="13">
        <f t="shared" ref="S215:X244" si="15">IFERROR(E216/E215-1,0)</f>
        <v>0.1776031217213645</v>
      </c>
      <c r="T215" s="13">
        <f t="shared" si="15"/>
        <v>0.2760786455488804</v>
      </c>
      <c r="U215" s="13">
        <f t="shared" si="15"/>
        <v>1.9593237904009353E-2</v>
      </c>
      <c r="V215" s="13">
        <f t="shared" si="15"/>
        <v>5.4438232943220255E-2</v>
      </c>
      <c r="W215" s="13">
        <f t="shared" si="15"/>
        <v>0.26834595807783268</v>
      </c>
      <c r="X215" s="13">
        <f t="shared" si="15"/>
        <v>0.10824605443776214</v>
      </c>
      <c r="Y215" s="13">
        <f t="shared" si="12"/>
        <v>4.3315377100114461E-2</v>
      </c>
      <c r="Z215" s="13">
        <f t="shared" si="12"/>
        <v>4.9400061347672608E-2</v>
      </c>
      <c r="AA215" s="13">
        <f t="shared" si="12"/>
        <v>6.0084799929324584E-2</v>
      </c>
    </row>
    <row r="216" spans="1:27">
      <c r="A216" t="s">
        <v>231</v>
      </c>
      <c r="B216">
        <v>5235.7</v>
      </c>
      <c r="C216">
        <v>4117.55</v>
      </c>
      <c r="D216">
        <v>7188.4</v>
      </c>
      <c r="E216">
        <v>3198.9</v>
      </c>
      <c r="F216">
        <v>233.65</v>
      </c>
      <c r="G216">
        <v>314.83</v>
      </c>
      <c r="H216">
        <v>85729.780899999998</v>
      </c>
      <c r="I216">
        <v>3164.65</v>
      </c>
      <c r="J216">
        <v>1461.3</v>
      </c>
      <c r="K216">
        <v>5429.1670000000004</v>
      </c>
      <c r="L216">
        <v>4491.9790000000003</v>
      </c>
      <c r="M216">
        <v>1991.9110000000001</v>
      </c>
      <c r="O216" s="12" t="str">
        <f t="shared" si="14"/>
        <v>2012-3</v>
      </c>
      <c r="P216" s="13">
        <f t="shared" ref="P216:R244" si="16">IFERROR(B217/B216-1,0)</f>
        <v>1.9873178371564437E-2</v>
      </c>
      <c r="Q216" s="13">
        <f t="shared" si="16"/>
        <v>3.0649293876212846E-2</v>
      </c>
      <c r="R216" s="13">
        <f t="shared" si="16"/>
        <v>6.6134327527683556E-2</v>
      </c>
      <c r="S216" s="13">
        <f t="shared" si="15"/>
        <v>5.2314858232517469E-2</v>
      </c>
      <c r="T216" s="13">
        <f t="shared" si="15"/>
        <v>8.8594050930879575E-2</v>
      </c>
      <c r="U216" s="13">
        <f t="shared" si="15"/>
        <v>5.6220817584093918E-3</v>
      </c>
      <c r="V216" s="13">
        <f t="shared" si="15"/>
        <v>-1.6042000639243437E-2</v>
      </c>
      <c r="W216" s="13">
        <f t="shared" si="15"/>
        <v>1.2971418640291832E-2</v>
      </c>
      <c r="X216" s="13">
        <f t="shared" si="15"/>
        <v>5.0126599603093069E-2</v>
      </c>
      <c r="Y216" s="13">
        <f t="shared" si="12"/>
        <v>2.6457649948878004E-2</v>
      </c>
      <c r="Z216" s="13">
        <f t="shared" si="12"/>
        <v>1.3406785739648264E-2</v>
      </c>
      <c r="AA216" s="13">
        <f t="shared" si="12"/>
        <v>-3.3269056699822386E-2</v>
      </c>
    </row>
    <row r="217" spans="1:27">
      <c r="A217" t="s">
        <v>232</v>
      </c>
      <c r="B217">
        <v>5339.75</v>
      </c>
      <c r="C217">
        <v>4243.75</v>
      </c>
      <c r="D217">
        <v>7663.8</v>
      </c>
      <c r="E217">
        <v>3366.25</v>
      </c>
      <c r="F217">
        <v>254.35</v>
      </c>
      <c r="G217">
        <v>316.60000000000002</v>
      </c>
      <c r="H217">
        <v>84354.503700000001</v>
      </c>
      <c r="I217">
        <v>3205.7</v>
      </c>
      <c r="J217">
        <v>1534.55</v>
      </c>
      <c r="K217">
        <v>5572.81</v>
      </c>
      <c r="L217">
        <v>4552.2020000000002</v>
      </c>
      <c r="M217">
        <v>1925.6420000000001</v>
      </c>
      <c r="O217" s="12" t="str">
        <f t="shared" si="14"/>
        <v>2012-4</v>
      </c>
      <c r="P217" s="13">
        <f t="shared" si="16"/>
        <v>-4.0919518704060076E-3</v>
      </c>
      <c r="Q217" s="13">
        <f t="shared" si="16"/>
        <v>7.5405007363760213E-4</v>
      </c>
      <c r="R217" s="13">
        <f t="shared" si="16"/>
        <v>1.3485477178423189E-2</v>
      </c>
      <c r="S217" s="13">
        <f t="shared" si="15"/>
        <v>2.3646490902339279E-2</v>
      </c>
      <c r="T217" s="13">
        <f t="shared" si="15"/>
        <v>-4.4230391193237684E-2</v>
      </c>
      <c r="U217" s="13">
        <f t="shared" si="15"/>
        <v>-1.0991787744788484E-2</v>
      </c>
      <c r="V217" s="13">
        <f t="shared" si="15"/>
        <v>1.3108019744060062E-2</v>
      </c>
      <c r="W217" s="13">
        <f t="shared" si="15"/>
        <v>-5.0987303864990396E-2</v>
      </c>
      <c r="X217" s="13">
        <f t="shared" si="15"/>
        <v>7.8524648919877649E-3</v>
      </c>
      <c r="Y217" s="13">
        <f t="shared" si="12"/>
        <v>-5.0358795652463151E-3</v>
      </c>
      <c r="Z217" s="13">
        <f t="shared" si="12"/>
        <v>-1.0659017328317089E-2</v>
      </c>
      <c r="AA217" s="13">
        <f t="shared" si="12"/>
        <v>-1.167299009888656E-2</v>
      </c>
    </row>
    <row r="218" spans="1:27">
      <c r="A218" t="s">
        <v>233</v>
      </c>
      <c r="B218">
        <v>5317.9</v>
      </c>
      <c r="C218">
        <v>4246.95</v>
      </c>
      <c r="D218">
        <v>7767.15</v>
      </c>
      <c r="E218">
        <v>3445.85</v>
      </c>
      <c r="F218">
        <v>243.1</v>
      </c>
      <c r="G218">
        <v>313.12</v>
      </c>
      <c r="H218">
        <v>85460.224199999997</v>
      </c>
      <c r="I218">
        <v>3042.25</v>
      </c>
      <c r="J218">
        <v>1546.6</v>
      </c>
      <c r="K218">
        <v>5544.7460000000001</v>
      </c>
      <c r="L218">
        <v>4503.68</v>
      </c>
      <c r="M218">
        <v>1903.164</v>
      </c>
      <c r="O218" s="12" t="str">
        <f t="shared" si="14"/>
        <v>2012-5</v>
      </c>
      <c r="P218" s="13">
        <f t="shared" si="16"/>
        <v>-1.4808477030406775E-2</v>
      </c>
      <c r="Q218" s="13">
        <f t="shared" si="16"/>
        <v>-1.781278329153857E-2</v>
      </c>
      <c r="R218" s="13">
        <f t="shared" si="16"/>
        <v>-4.163689384137037E-2</v>
      </c>
      <c r="S218" s="13">
        <f t="shared" si="15"/>
        <v>3.235776368675447E-3</v>
      </c>
      <c r="T218" s="13">
        <f t="shared" si="15"/>
        <v>-6.9518716577540163E-2</v>
      </c>
      <c r="U218" s="13">
        <f t="shared" si="15"/>
        <v>-7.6647930505879813E-4</v>
      </c>
      <c r="V218" s="13">
        <f t="shared" si="15"/>
        <v>2.1753180703684594E-2</v>
      </c>
      <c r="W218" s="13">
        <f t="shared" si="15"/>
        <v>-2.8022023173637889E-2</v>
      </c>
      <c r="X218" s="13">
        <f t="shared" si="15"/>
        <v>-1.1476787792577214E-2</v>
      </c>
      <c r="Y218" s="13">
        <f t="shared" si="12"/>
        <v>-6.5399388898968569E-2</v>
      </c>
      <c r="Z218" s="13">
        <f t="shared" si="12"/>
        <v>-8.5368853915020582E-2</v>
      </c>
      <c r="AA218" s="13">
        <f t="shared" si="12"/>
        <v>-0.11162569279368462</v>
      </c>
    </row>
    <row r="219" spans="1:27">
      <c r="A219" t="s">
        <v>234</v>
      </c>
      <c r="B219">
        <v>5239.1499999999996</v>
      </c>
      <c r="C219">
        <v>4171.3</v>
      </c>
      <c r="D219">
        <v>7443.75</v>
      </c>
      <c r="E219">
        <v>3457</v>
      </c>
      <c r="F219">
        <v>226.2</v>
      </c>
      <c r="G219">
        <v>312.88</v>
      </c>
      <c r="H219">
        <v>87319.255900000004</v>
      </c>
      <c r="I219">
        <v>2957</v>
      </c>
      <c r="J219">
        <v>1528.85</v>
      </c>
      <c r="K219">
        <v>5182.1229999999996</v>
      </c>
      <c r="L219">
        <v>4119.2060000000001</v>
      </c>
      <c r="M219">
        <v>1690.722</v>
      </c>
      <c r="O219" s="12" t="str">
        <f t="shared" si="14"/>
        <v>2012-6</v>
      </c>
      <c r="P219" s="13">
        <f t="shared" si="16"/>
        <v>-7.5880629491425045E-2</v>
      </c>
      <c r="Q219" s="13">
        <f t="shared" si="16"/>
        <v>-7.6558866540407111E-2</v>
      </c>
      <c r="R219" s="13">
        <f t="shared" si="16"/>
        <v>-8.845004198152806E-2</v>
      </c>
      <c r="S219" s="13">
        <f t="shared" si="15"/>
        <v>-8.5652299681804989E-2</v>
      </c>
      <c r="T219" s="13">
        <f t="shared" si="15"/>
        <v>-9.5269672855879728E-2</v>
      </c>
      <c r="U219" s="13">
        <f t="shared" si="15"/>
        <v>2.4705957555612335E-2</v>
      </c>
      <c r="V219" s="13">
        <f t="shared" si="15"/>
        <v>2.7944387235668167E-2</v>
      </c>
      <c r="W219" s="13">
        <f t="shared" si="15"/>
        <v>-0.10224890091308758</v>
      </c>
      <c r="X219" s="13">
        <f t="shared" si="15"/>
        <v>-7.5743205677469949E-2</v>
      </c>
      <c r="Y219" s="13">
        <f t="shared" si="12"/>
        <v>3.87001620764309E-2</v>
      </c>
      <c r="Z219" s="13">
        <f t="shared" si="12"/>
        <v>5.1453848144521031E-2</v>
      </c>
      <c r="AA219" s="13">
        <f t="shared" si="12"/>
        <v>3.9064967510921367E-2</v>
      </c>
    </row>
    <row r="220" spans="1:27">
      <c r="A220" t="s">
        <v>235</v>
      </c>
      <c r="B220">
        <v>4841.6000000000004</v>
      </c>
      <c r="C220">
        <v>3851.95</v>
      </c>
      <c r="D220">
        <v>6785.35</v>
      </c>
      <c r="E220">
        <v>3160.9</v>
      </c>
      <c r="F220">
        <v>204.65</v>
      </c>
      <c r="G220">
        <v>320.61</v>
      </c>
      <c r="H220">
        <v>89759.339000000007</v>
      </c>
      <c r="I220">
        <v>2654.65</v>
      </c>
      <c r="J220">
        <v>1413.05</v>
      </c>
      <c r="K220">
        <v>5382.6719999999996</v>
      </c>
      <c r="L220">
        <v>4331.1549999999997</v>
      </c>
      <c r="M220">
        <v>1756.77</v>
      </c>
      <c r="O220" s="12" t="str">
        <f t="shared" si="14"/>
        <v>2012-7</v>
      </c>
      <c r="P220" s="13">
        <f t="shared" si="16"/>
        <v>9.0259418374091238E-2</v>
      </c>
      <c r="Q220" s="13">
        <f t="shared" si="16"/>
        <v>8.5398304754734644E-2</v>
      </c>
      <c r="R220" s="13">
        <f t="shared" si="16"/>
        <v>9.4003993898619687E-2</v>
      </c>
      <c r="S220" s="13">
        <f t="shared" si="15"/>
        <v>7.0074978645322528E-2</v>
      </c>
      <c r="T220" s="13">
        <f t="shared" si="15"/>
        <v>0.11409723918885906</v>
      </c>
      <c r="U220" s="13">
        <f t="shared" si="15"/>
        <v>4.8345341692399568E-3</v>
      </c>
      <c r="V220" s="13">
        <f t="shared" si="15"/>
        <v>-1.3949760704008773E-2</v>
      </c>
      <c r="W220" s="13">
        <f t="shared" si="15"/>
        <v>8.5981202795095468E-2</v>
      </c>
      <c r="X220" s="13">
        <f t="shared" si="15"/>
        <v>9.2530342167651547E-2</v>
      </c>
      <c r="Y220" s="13">
        <f t="shared" si="12"/>
        <v>1.4275066361093547E-2</v>
      </c>
      <c r="Z220" s="13">
        <f t="shared" si="12"/>
        <v>1.3132986466658503E-2</v>
      </c>
      <c r="AA220" s="13">
        <f t="shared" si="12"/>
        <v>2.0226893674186286E-2</v>
      </c>
    </row>
    <row r="221" spans="1:27">
      <c r="A221" t="s">
        <v>236</v>
      </c>
      <c r="B221">
        <v>5278.6</v>
      </c>
      <c r="C221">
        <v>4180.8999999999996</v>
      </c>
      <c r="D221">
        <v>7423.2</v>
      </c>
      <c r="E221">
        <v>3382.4</v>
      </c>
      <c r="F221">
        <v>228</v>
      </c>
      <c r="G221">
        <v>322.16000000000003</v>
      </c>
      <c r="H221">
        <v>88507.217700000008</v>
      </c>
      <c r="I221">
        <v>2882.9</v>
      </c>
      <c r="J221">
        <v>1543.8</v>
      </c>
      <c r="K221">
        <v>5459.51</v>
      </c>
      <c r="L221">
        <v>4388.0360000000001</v>
      </c>
      <c r="M221">
        <v>1792.3040000000001</v>
      </c>
      <c r="O221" s="12" t="str">
        <f t="shared" si="14"/>
        <v>2012-8</v>
      </c>
      <c r="P221" s="13">
        <f t="shared" si="16"/>
        <v>-7.2178229075892109E-3</v>
      </c>
      <c r="Q221" s="13">
        <f t="shared" si="16"/>
        <v>-9.3400942380825747E-3</v>
      </c>
      <c r="R221" s="13">
        <f t="shared" si="16"/>
        <v>-2.5878327405970403E-2</v>
      </c>
      <c r="S221" s="13">
        <f t="shared" si="15"/>
        <v>-3.9897705771050229E-2</v>
      </c>
      <c r="T221" s="13">
        <f t="shared" si="15"/>
        <v>-3.4429824561403533E-2</v>
      </c>
      <c r="U221" s="13">
        <f t="shared" si="15"/>
        <v>7.1082691830144373E-3</v>
      </c>
      <c r="V221" s="13">
        <f t="shared" si="15"/>
        <v>2.409678052731179E-3</v>
      </c>
      <c r="W221" s="13">
        <f t="shared" si="15"/>
        <v>-4.1659440147074123E-2</v>
      </c>
      <c r="X221" s="13">
        <f t="shared" si="15"/>
        <v>-1.7489312087057951E-2</v>
      </c>
      <c r="Y221" s="13">
        <f t="shared" si="12"/>
        <v>2.5093460768457199E-2</v>
      </c>
      <c r="Z221" s="13">
        <f t="shared" si="12"/>
        <v>2.5857809735380544E-2</v>
      </c>
      <c r="AA221" s="13">
        <f t="shared" si="12"/>
        <v>-2.8901347092904484E-3</v>
      </c>
    </row>
    <row r="222" spans="1:27">
      <c r="A222" t="s">
        <v>237</v>
      </c>
      <c r="B222">
        <v>5240.5</v>
      </c>
      <c r="C222">
        <v>4141.8500000000004</v>
      </c>
      <c r="D222">
        <v>7231.1</v>
      </c>
      <c r="E222">
        <v>3247.45</v>
      </c>
      <c r="F222">
        <v>220.15</v>
      </c>
      <c r="G222">
        <v>324.45</v>
      </c>
      <c r="H222">
        <v>88720.491600000008</v>
      </c>
      <c r="I222">
        <v>2762.8</v>
      </c>
      <c r="J222">
        <v>1516.8</v>
      </c>
      <c r="K222">
        <v>5596.5079999999998</v>
      </c>
      <c r="L222">
        <v>4501.5010000000002</v>
      </c>
      <c r="M222">
        <v>1787.124</v>
      </c>
      <c r="O222" s="12" t="str">
        <f t="shared" si="14"/>
        <v>2012-9</v>
      </c>
      <c r="P222" s="13">
        <f t="shared" si="16"/>
        <v>2.5283846961168255E-3</v>
      </c>
      <c r="Q222" s="13">
        <f t="shared" si="16"/>
        <v>-3.3197725653995036E-3</v>
      </c>
      <c r="R222" s="13">
        <f t="shared" si="16"/>
        <v>-2.1711772759331227E-2</v>
      </c>
      <c r="S222" s="13">
        <f t="shared" si="15"/>
        <v>-2.408043233921997E-2</v>
      </c>
      <c r="T222" s="13">
        <f t="shared" si="15"/>
        <v>-9.9704746763570329E-2</v>
      </c>
      <c r="U222" s="13">
        <f t="shared" si="15"/>
        <v>1.9664046848512751E-2</v>
      </c>
      <c r="V222" s="13">
        <f t="shared" si="15"/>
        <v>5.8801988198180721E-2</v>
      </c>
      <c r="W222" s="13">
        <f t="shared" si="15"/>
        <v>-7.9176921963225677E-2</v>
      </c>
      <c r="X222" s="13">
        <f t="shared" si="15"/>
        <v>-1.2229694092826926E-2</v>
      </c>
      <c r="Y222" s="13">
        <f t="shared" si="12"/>
        <v>2.6514926807930994E-2</v>
      </c>
      <c r="Z222" s="13">
        <f t="shared" si="12"/>
        <v>2.7920242603522771E-2</v>
      </c>
      <c r="AA222" s="13">
        <f t="shared" si="12"/>
        <v>6.0539727517508579E-2</v>
      </c>
    </row>
    <row r="223" spans="1:27">
      <c r="A223" t="s">
        <v>238</v>
      </c>
      <c r="B223">
        <v>5253.75</v>
      </c>
      <c r="C223">
        <v>4128.1000000000004</v>
      </c>
      <c r="D223">
        <v>7074.1</v>
      </c>
      <c r="E223">
        <v>3169.25</v>
      </c>
      <c r="F223">
        <v>198.2</v>
      </c>
      <c r="G223">
        <v>330.83</v>
      </c>
      <c r="H223">
        <v>93937.4329</v>
      </c>
      <c r="I223">
        <v>2544.0500000000002</v>
      </c>
      <c r="J223">
        <v>1498.25</v>
      </c>
      <c r="K223">
        <v>5744.8990000000003</v>
      </c>
      <c r="L223">
        <v>4627.1840000000002</v>
      </c>
      <c r="M223">
        <v>1895.316</v>
      </c>
      <c r="O223" s="12" t="str">
        <f t="shared" si="14"/>
        <v>2012-10</v>
      </c>
      <c r="P223" s="13">
        <f t="shared" si="16"/>
        <v>8.8517725434213768E-2</v>
      </c>
      <c r="Q223" s="13">
        <f t="shared" si="16"/>
        <v>9.564933020033406E-2</v>
      </c>
      <c r="R223" s="13">
        <f t="shared" si="16"/>
        <v>0.11913176234432643</v>
      </c>
      <c r="S223" s="13">
        <f t="shared" si="15"/>
        <v>0.10262680444900218</v>
      </c>
      <c r="T223" s="13">
        <f t="shared" si="15"/>
        <v>0.24142280524722515</v>
      </c>
      <c r="U223" s="13">
        <f t="shared" si="15"/>
        <v>-1.6927122691412499E-3</v>
      </c>
      <c r="V223" s="13">
        <f t="shared" si="15"/>
        <v>1.1011808264989043E-3</v>
      </c>
      <c r="W223" s="13">
        <f t="shared" si="15"/>
        <v>9.1605903972012959E-2</v>
      </c>
      <c r="X223" s="13">
        <f t="shared" si="15"/>
        <v>9.340897713999663E-2</v>
      </c>
      <c r="Y223" s="13">
        <f t="shared" si="12"/>
        <v>-1.678306267873475E-2</v>
      </c>
      <c r="Z223" s="13">
        <f t="shared" si="12"/>
        <v>-6.4732675424189479E-3</v>
      </c>
      <c r="AA223" s="13">
        <f t="shared" si="12"/>
        <v>-5.9636493334093155E-3</v>
      </c>
    </row>
    <row r="224" spans="1:27">
      <c r="A224" t="s">
        <v>239</v>
      </c>
      <c r="B224">
        <v>5718.8</v>
      </c>
      <c r="C224">
        <v>4522.95</v>
      </c>
      <c r="D224">
        <v>7916.85</v>
      </c>
      <c r="E224">
        <v>3494.5</v>
      </c>
      <c r="F224">
        <v>246.05</v>
      </c>
      <c r="G224">
        <v>330.27</v>
      </c>
      <c r="H224">
        <v>94040.875</v>
      </c>
      <c r="I224">
        <v>2777.1</v>
      </c>
      <c r="J224">
        <v>1638.2</v>
      </c>
      <c r="K224">
        <v>5648.482</v>
      </c>
      <c r="L224">
        <v>4597.2309999999998</v>
      </c>
      <c r="M224">
        <v>1884.0129999999999</v>
      </c>
      <c r="O224" s="12" t="str">
        <f t="shared" si="14"/>
        <v>2012-11</v>
      </c>
      <c r="P224" s="13">
        <f t="shared" si="16"/>
        <v>-1.2896062110932416E-2</v>
      </c>
      <c r="Q224" s="13">
        <f t="shared" si="16"/>
        <v>-1.0855746802418631E-2</v>
      </c>
      <c r="R224" s="13">
        <f t="shared" si="16"/>
        <v>-1.0673437036194944E-2</v>
      </c>
      <c r="S224" s="13">
        <f t="shared" si="15"/>
        <v>-1.8371726999570681E-2</v>
      </c>
      <c r="T224" s="13">
        <f t="shared" si="15"/>
        <v>-3.271692745376964E-2</v>
      </c>
      <c r="U224" s="13">
        <f t="shared" si="15"/>
        <v>4.1178429769583857E-3</v>
      </c>
      <c r="V224" s="13">
        <f t="shared" si="15"/>
        <v>-1.8877795426722632E-2</v>
      </c>
      <c r="W224" s="13">
        <f t="shared" si="15"/>
        <v>-3.13636527312664E-2</v>
      </c>
      <c r="X224" s="13">
        <f t="shared" si="15"/>
        <v>-1.3459895006714628E-2</v>
      </c>
      <c r="Y224" s="13">
        <f t="shared" si="12"/>
        <v>5.5811455183887304E-3</v>
      </c>
      <c r="Z224" s="13">
        <f t="shared" si="12"/>
        <v>1.3344989625276638E-2</v>
      </c>
      <c r="AA224" s="13">
        <f t="shared" si="12"/>
        <v>1.2769550953204645E-2</v>
      </c>
    </row>
    <row r="225" spans="1:27">
      <c r="A225" t="s">
        <v>240</v>
      </c>
      <c r="B225">
        <v>5645.05</v>
      </c>
      <c r="C225">
        <v>4473.8500000000004</v>
      </c>
      <c r="D225">
        <v>7832.35</v>
      </c>
      <c r="E225">
        <v>3430.3</v>
      </c>
      <c r="F225">
        <v>238</v>
      </c>
      <c r="G225">
        <v>331.63</v>
      </c>
      <c r="H225">
        <v>92265.59060000001</v>
      </c>
      <c r="I225">
        <v>2690</v>
      </c>
      <c r="J225">
        <v>1616.15</v>
      </c>
      <c r="K225">
        <v>5680.0069999999996</v>
      </c>
      <c r="L225">
        <v>4658.5810000000001</v>
      </c>
      <c r="M225">
        <v>1908.0709999999999</v>
      </c>
      <c r="O225" s="12" t="str">
        <f t="shared" si="14"/>
        <v>2012-12</v>
      </c>
      <c r="P225" s="13">
        <f t="shared" si="16"/>
        <v>4.0017360342246677E-2</v>
      </c>
      <c r="Q225" s="13">
        <f t="shared" si="16"/>
        <v>4.7207662304279197E-2</v>
      </c>
      <c r="R225" s="13">
        <f t="shared" si="16"/>
        <v>5.0597841005572963E-2</v>
      </c>
      <c r="S225" s="13">
        <f t="shared" si="15"/>
        <v>7.2151123808413153E-2</v>
      </c>
      <c r="T225" s="13">
        <f t="shared" si="15"/>
        <v>0.13613445378151257</v>
      </c>
      <c r="U225" s="13">
        <f t="shared" si="15"/>
        <v>5.7594306908301807E-3</v>
      </c>
      <c r="V225" s="13">
        <f t="shared" si="15"/>
        <v>1.9242150713550954E-2</v>
      </c>
      <c r="W225" s="13">
        <f t="shared" si="15"/>
        <v>1.4275092936802958E-2</v>
      </c>
      <c r="X225" s="13">
        <f t="shared" si="15"/>
        <v>3.8641215233734316E-2</v>
      </c>
      <c r="Y225" s="13">
        <f t="shared" si="12"/>
        <v>1.0063896048015497E-2</v>
      </c>
      <c r="Z225" s="13">
        <f t="shared" si="12"/>
        <v>1.9344517139446404E-2</v>
      </c>
      <c r="AA225" s="13">
        <f t="shared" si="12"/>
        <v>4.9015471646495445E-2</v>
      </c>
    </row>
    <row r="226" spans="1:27">
      <c r="A226" t="s">
        <v>241</v>
      </c>
      <c r="B226">
        <v>5870.95</v>
      </c>
      <c r="C226">
        <v>4685.05</v>
      </c>
      <c r="D226">
        <v>8228.65</v>
      </c>
      <c r="E226">
        <v>3677.8</v>
      </c>
      <c r="F226">
        <v>270.39999999999998</v>
      </c>
      <c r="G226">
        <v>333.54</v>
      </c>
      <c r="H226">
        <v>94040.979000000007</v>
      </c>
      <c r="I226">
        <v>2728.4</v>
      </c>
      <c r="J226">
        <v>1678.6</v>
      </c>
      <c r="K226">
        <v>5737.17</v>
      </c>
      <c r="L226">
        <v>4748.6989999999996</v>
      </c>
      <c r="M226">
        <v>2001.596</v>
      </c>
      <c r="O226" s="12" t="str">
        <f t="shared" si="14"/>
        <v>2013-1</v>
      </c>
      <c r="P226" s="13">
        <f t="shared" si="16"/>
        <v>1.3609381786593433E-2</v>
      </c>
      <c r="Q226" s="13">
        <f t="shared" si="16"/>
        <v>2.1589951014396869E-2</v>
      </c>
      <c r="R226" s="13">
        <f t="shared" si="16"/>
        <v>4.5432725902790905E-2</v>
      </c>
      <c r="S226" s="13">
        <f t="shared" si="15"/>
        <v>2.5232475936701304E-2</v>
      </c>
      <c r="T226" s="13">
        <f t="shared" si="15"/>
        <v>7.045118343195278E-2</v>
      </c>
      <c r="U226" s="13">
        <f t="shared" si="15"/>
        <v>1.4301133297355495E-2</v>
      </c>
      <c r="V226" s="13">
        <f t="shared" si="15"/>
        <v>-3.4310203214707125E-2</v>
      </c>
      <c r="W226" s="13">
        <f t="shared" si="15"/>
        <v>8.4646679372526012E-2</v>
      </c>
      <c r="X226" s="13">
        <f t="shared" si="15"/>
        <v>4.6377933992612919E-2</v>
      </c>
      <c r="Y226" s="13">
        <f t="shared" si="12"/>
        <v>5.0000261452946226E-2</v>
      </c>
      <c r="Z226" s="13">
        <f t="shared" si="12"/>
        <v>5.1248141859486118E-2</v>
      </c>
      <c r="AA226" s="13">
        <f t="shared" si="12"/>
        <v>1.3942873586877624E-2</v>
      </c>
    </row>
    <row r="227" spans="1:27">
      <c r="A227" t="s">
        <v>242</v>
      </c>
      <c r="B227">
        <v>5950.85</v>
      </c>
      <c r="C227">
        <v>4786.2</v>
      </c>
      <c r="D227">
        <v>8602.5</v>
      </c>
      <c r="E227">
        <v>3770.6</v>
      </c>
      <c r="F227">
        <v>289.45</v>
      </c>
      <c r="G227">
        <v>338.31</v>
      </c>
      <c r="H227">
        <v>90814.4139</v>
      </c>
      <c r="I227">
        <v>2959.35</v>
      </c>
      <c r="J227">
        <v>1756.45</v>
      </c>
      <c r="K227">
        <v>6024.03</v>
      </c>
      <c r="L227">
        <v>4992.0609999999997</v>
      </c>
      <c r="M227">
        <v>2029.5039999999999</v>
      </c>
      <c r="O227" s="12" t="str">
        <f t="shared" si="14"/>
        <v>2013-2</v>
      </c>
      <c r="P227" s="13">
        <f t="shared" si="16"/>
        <v>8.0744767554212782E-3</v>
      </c>
      <c r="Q227" s="13">
        <f t="shared" si="16"/>
        <v>-2.1520203919602743E-3</v>
      </c>
      <c r="R227" s="13">
        <f t="shared" si="16"/>
        <v>-2.8485905260098754E-2</v>
      </c>
      <c r="S227" s="13">
        <f t="shared" si="15"/>
        <v>-3.3893810003712832E-2</v>
      </c>
      <c r="T227" s="13">
        <f t="shared" si="15"/>
        <v>6.5641734323718115E-3</v>
      </c>
      <c r="U227" s="13">
        <f t="shared" si="15"/>
        <v>1.2119062398392E-2</v>
      </c>
      <c r="V227" s="13">
        <f t="shared" si="15"/>
        <v>-2.2466976467487854E-2</v>
      </c>
      <c r="W227" s="13">
        <f t="shared" si="15"/>
        <v>-6.9271968506597781E-2</v>
      </c>
      <c r="X227" s="13">
        <f t="shared" si="15"/>
        <v>-9.1946824560904528E-3</v>
      </c>
      <c r="Y227" s="13">
        <f t="shared" si="12"/>
        <v>1.064353929180295E-2</v>
      </c>
      <c r="Z227" s="13">
        <f t="shared" si="12"/>
        <v>2.1510153822239531E-3</v>
      </c>
      <c r="AA227" s="13">
        <f t="shared" si="12"/>
        <v>-1.2419783355933189E-2</v>
      </c>
    </row>
    <row r="228" spans="1:27">
      <c r="A228" t="s">
        <v>243</v>
      </c>
      <c r="B228">
        <v>5998.9</v>
      </c>
      <c r="C228">
        <v>4775.8999999999996</v>
      </c>
      <c r="D228">
        <v>8357.4500000000007</v>
      </c>
      <c r="E228">
        <v>3642.8</v>
      </c>
      <c r="F228">
        <v>291.35000000000002</v>
      </c>
      <c r="G228">
        <v>342.41</v>
      </c>
      <c r="H228">
        <v>88774.088600000003</v>
      </c>
      <c r="I228">
        <v>2754.35</v>
      </c>
      <c r="J228">
        <v>1740.3</v>
      </c>
      <c r="K228">
        <v>6088.1469999999999</v>
      </c>
      <c r="L228">
        <v>5002.799</v>
      </c>
      <c r="M228">
        <v>2004.298</v>
      </c>
      <c r="O228" s="12" t="str">
        <f t="shared" si="14"/>
        <v>2013-3</v>
      </c>
      <c r="P228" s="13">
        <f t="shared" si="16"/>
        <v>-4.6541866008768196E-2</v>
      </c>
      <c r="Q228" s="13">
        <f t="shared" si="16"/>
        <v>-5.7821562428023943E-2</v>
      </c>
      <c r="R228" s="13">
        <f t="shared" si="16"/>
        <v>-8.7951468450304993E-2</v>
      </c>
      <c r="S228" s="13">
        <f t="shared" si="15"/>
        <v>-0.10279180849895697</v>
      </c>
      <c r="T228" s="13">
        <f t="shared" si="15"/>
        <v>-0.15290887249013219</v>
      </c>
      <c r="U228" s="13">
        <f t="shared" si="15"/>
        <v>1.4836015303291372E-2</v>
      </c>
      <c r="V228" s="13">
        <f t="shared" si="15"/>
        <v>-2.1410011975048215E-2</v>
      </c>
      <c r="W228" s="13">
        <f t="shared" si="15"/>
        <v>-0.13636611178680991</v>
      </c>
      <c r="X228" s="13">
        <f t="shared" si="15"/>
        <v>-6.728724932482899E-2</v>
      </c>
      <c r="Y228" s="13">
        <f t="shared" si="12"/>
        <v>3.509146543274988E-2</v>
      </c>
      <c r="Z228" s="13">
        <f t="shared" si="12"/>
        <v>2.3939398724593941E-2</v>
      </c>
      <c r="AA228" s="13">
        <f t="shared" si="12"/>
        <v>-1.7006952060023006E-2</v>
      </c>
    </row>
    <row r="229" spans="1:27">
      <c r="A229" t="s">
        <v>244</v>
      </c>
      <c r="B229">
        <v>5719.7</v>
      </c>
      <c r="C229">
        <v>4499.75</v>
      </c>
      <c r="D229">
        <v>7622.4</v>
      </c>
      <c r="E229">
        <v>3268.35</v>
      </c>
      <c r="F229">
        <v>246.8</v>
      </c>
      <c r="G229">
        <v>347.49</v>
      </c>
      <c r="H229">
        <v>86873.434300000008</v>
      </c>
      <c r="I229">
        <v>2378.75</v>
      </c>
      <c r="J229">
        <v>1623.2</v>
      </c>
      <c r="K229">
        <v>6301.7889999999998</v>
      </c>
      <c r="L229">
        <v>5122.5630000000001</v>
      </c>
      <c r="M229">
        <v>1970.211</v>
      </c>
      <c r="O229" s="12" t="str">
        <f t="shared" si="14"/>
        <v>2013-4</v>
      </c>
      <c r="P229" s="13">
        <f t="shared" si="16"/>
        <v>-2.6749654702169501E-3</v>
      </c>
      <c r="Q229" s="13">
        <f t="shared" si="16"/>
        <v>-7.589310517250869E-3</v>
      </c>
      <c r="R229" s="13">
        <f t="shared" si="16"/>
        <v>-1.7783112930310541E-2</v>
      </c>
      <c r="S229" s="13">
        <f t="shared" si="15"/>
        <v>-1.9857114446127255E-2</v>
      </c>
      <c r="T229" s="13">
        <f t="shared" si="15"/>
        <v>-4.3557536466774738E-2</v>
      </c>
      <c r="U229" s="13">
        <f t="shared" si="15"/>
        <v>-1.2662234884457391E-3</v>
      </c>
      <c r="V229" s="13">
        <f t="shared" si="15"/>
        <v>-9.8550265325569875E-5</v>
      </c>
      <c r="W229" s="13">
        <f t="shared" si="15"/>
        <v>-6.6862848134524477E-2</v>
      </c>
      <c r="X229" s="13">
        <f t="shared" si="15"/>
        <v>-2.1870379497289316E-2</v>
      </c>
      <c r="Y229" s="13">
        <f t="shared" si="12"/>
        <v>1.7154017692436296E-2</v>
      </c>
      <c r="Z229" s="13">
        <f t="shared" si="12"/>
        <v>3.2202825031141691E-2</v>
      </c>
      <c r="AA229" s="13">
        <f t="shared" si="12"/>
        <v>7.9290999796468586E-3</v>
      </c>
    </row>
    <row r="230" spans="1:27">
      <c r="A230" t="s">
        <v>245</v>
      </c>
      <c r="B230">
        <v>5704.4</v>
      </c>
      <c r="C230">
        <v>4465.6000000000004</v>
      </c>
      <c r="D230">
        <v>7486.85</v>
      </c>
      <c r="E230">
        <v>3203.45</v>
      </c>
      <c r="F230">
        <v>236.05</v>
      </c>
      <c r="G230">
        <v>347.05</v>
      </c>
      <c r="H230">
        <v>86864.872900000002</v>
      </c>
      <c r="I230">
        <v>2219.6999999999998</v>
      </c>
      <c r="J230">
        <v>1587.7</v>
      </c>
      <c r="K230">
        <v>6409.89</v>
      </c>
      <c r="L230">
        <v>5287.5240000000003</v>
      </c>
      <c r="M230">
        <v>1985.8330000000001</v>
      </c>
      <c r="O230" s="12" t="str">
        <f t="shared" si="14"/>
        <v>2013-5</v>
      </c>
      <c r="P230" s="13">
        <f t="shared" si="16"/>
        <v>5.1705700862492154E-2</v>
      </c>
      <c r="Q230" s="13">
        <f t="shared" si="16"/>
        <v>5.138167323539955E-2</v>
      </c>
      <c r="R230" s="13">
        <f t="shared" si="16"/>
        <v>5.6933156133754492E-2</v>
      </c>
      <c r="S230" s="13">
        <f t="shared" si="15"/>
        <v>1.6388581061043572E-2</v>
      </c>
      <c r="T230" s="13">
        <f t="shared" si="15"/>
        <v>3.5585680999788094E-2</v>
      </c>
      <c r="U230" s="13">
        <f t="shared" si="15"/>
        <v>1.8239446765595746E-2</v>
      </c>
      <c r="V230" s="13">
        <f t="shared" si="15"/>
        <v>-8.9085727540389903E-2</v>
      </c>
      <c r="W230" s="13">
        <f t="shared" si="15"/>
        <v>-8.6948686759470428E-3</v>
      </c>
      <c r="X230" s="13">
        <f t="shared" si="15"/>
        <v>7.5644013352648365E-2</v>
      </c>
      <c r="Y230" s="13">
        <f t="shared" si="12"/>
        <v>1.9130749513642131E-2</v>
      </c>
      <c r="Z230" s="13">
        <f t="shared" si="12"/>
        <v>1.2654316084428352E-3</v>
      </c>
      <c r="AA230" s="13">
        <f t="shared" si="12"/>
        <v>-2.518489721945405E-2</v>
      </c>
    </row>
    <row r="231" spans="1:27">
      <c r="A231" t="s">
        <v>246</v>
      </c>
      <c r="B231">
        <v>5999.35</v>
      </c>
      <c r="C231">
        <v>4695.05</v>
      </c>
      <c r="D231">
        <v>7913.1</v>
      </c>
      <c r="E231">
        <v>3255.95</v>
      </c>
      <c r="F231">
        <v>244.45</v>
      </c>
      <c r="G231">
        <v>353.38</v>
      </c>
      <c r="H231">
        <v>79126.452499999999</v>
      </c>
      <c r="I231">
        <v>2200.4</v>
      </c>
      <c r="J231">
        <v>1707.8</v>
      </c>
      <c r="K231">
        <v>6532.5159999999996</v>
      </c>
      <c r="L231">
        <v>5294.2150000000001</v>
      </c>
      <c r="M231">
        <v>1935.82</v>
      </c>
      <c r="O231" s="12" t="str">
        <f t="shared" si="14"/>
        <v>2013-6</v>
      </c>
      <c r="P231" s="13">
        <f t="shared" si="16"/>
        <v>-1.00094176869161E-2</v>
      </c>
      <c r="Q231" s="13">
        <f t="shared" si="16"/>
        <v>-7.614402402530307E-3</v>
      </c>
      <c r="R231" s="13">
        <f t="shared" si="16"/>
        <v>-1.2384526923708838E-2</v>
      </c>
      <c r="S231" s="13">
        <f t="shared" si="15"/>
        <v>-3.1235123389486863E-2</v>
      </c>
      <c r="T231" s="13">
        <f t="shared" si="15"/>
        <v>-0.12211086111679281</v>
      </c>
      <c r="U231" s="13">
        <f t="shared" si="15"/>
        <v>3.095817533533296E-2</v>
      </c>
      <c r="V231" s="13">
        <f t="shared" si="15"/>
        <v>6.768032473084773E-3</v>
      </c>
      <c r="W231" s="13">
        <f t="shared" si="15"/>
        <v>-1.5065442646791549E-2</v>
      </c>
      <c r="X231" s="13">
        <f t="shared" si="15"/>
        <v>-1.0891205059140319E-2</v>
      </c>
      <c r="Y231" s="13">
        <f t="shared" si="12"/>
        <v>-1.6424299611359494E-2</v>
      </c>
      <c r="Z231" s="13">
        <f t="shared" si="12"/>
        <v>-2.4241176453921875E-2</v>
      </c>
      <c r="AA231" s="13">
        <f t="shared" si="12"/>
        <v>-6.3186143339773349E-2</v>
      </c>
    </row>
    <row r="232" spans="1:27">
      <c r="A232" t="s">
        <v>247</v>
      </c>
      <c r="B232">
        <v>5939.3</v>
      </c>
      <c r="C232">
        <v>4659.3</v>
      </c>
      <c r="D232">
        <v>7815.1</v>
      </c>
      <c r="E232">
        <v>3154.25</v>
      </c>
      <c r="F232">
        <v>214.6</v>
      </c>
      <c r="G232">
        <v>364.32</v>
      </c>
      <c r="H232">
        <v>79661.982900000003</v>
      </c>
      <c r="I232">
        <v>2167.25</v>
      </c>
      <c r="J232">
        <v>1689.2</v>
      </c>
      <c r="K232">
        <v>6425.2240000000002</v>
      </c>
      <c r="L232">
        <v>5165.8770000000004</v>
      </c>
      <c r="M232">
        <v>1813.5029999999999</v>
      </c>
      <c r="O232" s="12" t="str">
        <f t="shared" si="14"/>
        <v>2013-7</v>
      </c>
      <c r="P232" s="13">
        <f t="shared" si="16"/>
        <v>-6.8105669018234671E-3</v>
      </c>
      <c r="Q232" s="13">
        <f t="shared" si="16"/>
        <v>-1.872598888245014E-2</v>
      </c>
      <c r="R232" s="13">
        <f t="shared" si="16"/>
        <v>-3.889905439469743E-2</v>
      </c>
      <c r="S232" s="13">
        <f t="shared" si="15"/>
        <v>-5.538559086946182E-2</v>
      </c>
      <c r="T232" s="13">
        <f t="shared" si="15"/>
        <v>-5.4753028890959898E-2</v>
      </c>
      <c r="U232" s="13">
        <f t="shared" si="15"/>
        <v>-1.1144049187527427E-2</v>
      </c>
      <c r="V232" s="13">
        <f t="shared" si="15"/>
        <v>-7.2855385827961805E-2</v>
      </c>
      <c r="W232" s="13">
        <f t="shared" si="15"/>
        <v>-7.3364863306032979E-2</v>
      </c>
      <c r="X232" s="13">
        <f t="shared" si="15"/>
        <v>-3.2411792564527531E-2</v>
      </c>
      <c r="Y232" s="13">
        <f t="shared" si="12"/>
        <v>5.300297701683232E-2</v>
      </c>
      <c r="Z232" s="13">
        <f t="shared" si="12"/>
        <v>5.2937768359563986E-2</v>
      </c>
      <c r="AA232" s="13">
        <f t="shared" si="12"/>
        <v>1.098922913278888E-2</v>
      </c>
    </row>
    <row r="233" spans="1:27">
      <c r="A233" t="s">
        <v>248</v>
      </c>
      <c r="B233">
        <v>5898.85</v>
      </c>
      <c r="C233">
        <v>4572.05</v>
      </c>
      <c r="D233">
        <v>7511.1</v>
      </c>
      <c r="E233">
        <v>2979.55</v>
      </c>
      <c r="F233">
        <v>202.85</v>
      </c>
      <c r="G233">
        <v>360.26</v>
      </c>
      <c r="H233">
        <v>73858.178400000004</v>
      </c>
      <c r="I233">
        <v>2008.25</v>
      </c>
      <c r="J233">
        <v>1634.45</v>
      </c>
      <c r="K233">
        <v>6765.78</v>
      </c>
      <c r="L233">
        <v>5439.3469999999998</v>
      </c>
      <c r="M233">
        <v>1833.432</v>
      </c>
      <c r="O233" s="12" t="str">
        <f t="shared" si="14"/>
        <v>2013-8</v>
      </c>
      <c r="P233" s="13">
        <f t="shared" si="16"/>
        <v>-2.8988701187519617E-2</v>
      </c>
      <c r="Q233" s="13">
        <f t="shared" si="16"/>
        <v>-4.7691954374952217E-2</v>
      </c>
      <c r="R233" s="13">
        <f t="shared" si="16"/>
        <v>-9.7695410792027815E-2</v>
      </c>
      <c r="S233" s="13">
        <f t="shared" si="15"/>
        <v>-0.12330721082042595</v>
      </c>
      <c r="T233" s="13">
        <f t="shared" si="15"/>
        <v>-0.21000739462657136</v>
      </c>
      <c r="U233" s="13">
        <f t="shared" si="15"/>
        <v>-3.8611003164381152E-2</v>
      </c>
      <c r="V233" s="13">
        <f t="shared" si="15"/>
        <v>7.2981705164826938E-2</v>
      </c>
      <c r="W233" s="13">
        <f t="shared" si="15"/>
        <v>-0.15301879746047553</v>
      </c>
      <c r="X233" s="13">
        <f t="shared" si="15"/>
        <v>-9.1345712625041986E-2</v>
      </c>
      <c r="Y233" s="13">
        <f t="shared" si="12"/>
        <v>-2.6257282974025187E-2</v>
      </c>
      <c r="Z233" s="13">
        <f t="shared" si="12"/>
        <v>-2.0859121508519318E-2</v>
      </c>
      <c r="AA233" s="13">
        <f t="shared" si="12"/>
        <v>-1.6781642297069133E-2</v>
      </c>
    </row>
    <row r="234" spans="1:27">
      <c r="A234" t="s">
        <v>249</v>
      </c>
      <c r="B234">
        <v>5727.85</v>
      </c>
      <c r="C234">
        <v>4354</v>
      </c>
      <c r="D234">
        <v>6777.3</v>
      </c>
      <c r="E234">
        <v>2612.15</v>
      </c>
      <c r="F234">
        <v>160.25</v>
      </c>
      <c r="G234">
        <v>346.35</v>
      </c>
      <c r="H234">
        <v>79248.474199999997</v>
      </c>
      <c r="I234">
        <v>1700.95</v>
      </c>
      <c r="J234">
        <v>1485.15</v>
      </c>
      <c r="K234">
        <v>6588.1289999999999</v>
      </c>
      <c r="L234">
        <v>5325.8869999999997</v>
      </c>
      <c r="M234">
        <v>1802.664</v>
      </c>
      <c r="O234" s="12" t="str">
        <f t="shared" si="14"/>
        <v>2013-9</v>
      </c>
      <c r="P234" s="13">
        <f t="shared" si="16"/>
        <v>-3.0919105772672206E-2</v>
      </c>
      <c r="Q234" s="13">
        <f t="shared" si="16"/>
        <v>-2.7273771244832323E-2</v>
      </c>
      <c r="R234" s="13">
        <f t="shared" si="16"/>
        <v>-1.1250793088693145E-2</v>
      </c>
      <c r="S234" s="13">
        <f t="shared" si="15"/>
        <v>1.4604827440996893E-2</v>
      </c>
      <c r="T234" s="13">
        <f t="shared" si="15"/>
        <v>-3.4321372854914212E-2</v>
      </c>
      <c r="U234" s="13">
        <f t="shared" si="15"/>
        <v>-9.0371011982098848E-3</v>
      </c>
      <c r="V234" s="13">
        <f t="shared" si="15"/>
        <v>0.16134324640410558</v>
      </c>
      <c r="W234" s="13">
        <f t="shared" si="15"/>
        <v>0.17193333137364419</v>
      </c>
      <c r="X234" s="13">
        <f t="shared" si="15"/>
        <v>-3.1175302158031326E-2</v>
      </c>
      <c r="Y234" s="13">
        <f t="shared" si="12"/>
        <v>3.3614095898850671E-2</v>
      </c>
      <c r="Z234" s="13">
        <f t="shared" si="12"/>
        <v>5.0404561719015195E-2</v>
      </c>
      <c r="AA234" s="13">
        <f t="shared" si="12"/>
        <v>6.5347729804333898E-2</v>
      </c>
    </row>
    <row r="235" spans="1:27">
      <c r="A235" t="s">
        <v>250</v>
      </c>
      <c r="B235">
        <v>5550.75</v>
      </c>
      <c r="C235">
        <v>4235.25</v>
      </c>
      <c r="D235">
        <v>6701.05</v>
      </c>
      <c r="E235">
        <v>2650.3</v>
      </c>
      <c r="F235">
        <v>154.75</v>
      </c>
      <c r="G235">
        <v>343.22</v>
      </c>
      <c r="H235">
        <v>92034.680300000007</v>
      </c>
      <c r="I235">
        <v>1993.4</v>
      </c>
      <c r="J235">
        <v>1438.85</v>
      </c>
      <c r="K235">
        <v>6809.5829999999996</v>
      </c>
      <c r="L235">
        <v>5594.3360000000002</v>
      </c>
      <c r="M235">
        <v>1920.4639999999999</v>
      </c>
      <c r="O235" s="12" t="str">
        <f t="shared" si="14"/>
        <v>2013-10</v>
      </c>
      <c r="P235" s="13">
        <f t="shared" si="16"/>
        <v>4.1309732918974884E-2</v>
      </c>
      <c r="Q235" s="13">
        <f t="shared" si="16"/>
        <v>4.4306711528244946E-2</v>
      </c>
      <c r="R235" s="13">
        <f t="shared" si="16"/>
        <v>5.0186164854761683E-2</v>
      </c>
      <c r="S235" s="13">
        <f t="shared" si="15"/>
        <v>4.446666415122813E-2</v>
      </c>
      <c r="T235" s="13">
        <f t="shared" si="15"/>
        <v>-4.8465266558965769E-3</v>
      </c>
      <c r="U235" s="13">
        <f t="shared" si="15"/>
        <v>3.6128430744126749E-3</v>
      </c>
      <c r="V235" s="13">
        <f t="shared" si="15"/>
        <v>-0.12437384649664507</v>
      </c>
      <c r="W235" s="13">
        <f t="shared" si="15"/>
        <v>3.5567372328684677E-2</v>
      </c>
      <c r="X235" s="13">
        <f t="shared" si="15"/>
        <v>4.6703964972026224E-2</v>
      </c>
      <c r="Y235" s="13">
        <f t="shared" si="12"/>
        <v>4.3594739942225624E-2</v>
      </c>
      <c r="Z235" s="13">
        <f t="shared" si="12"/>
        <v>3.9381438655096801E-2</v>
      </c>
      <c r="AA235" s="13">
        <f t="shared" si="12"/>
        <v>4.8731452399003672E-2</v>
      </c>
    </row>
    <row r="236" spans="1:27">
      <c r="A236" t="s">
        <v>251</v>
      </c>
      <c r="B236">
        <v>5780.05</v>
      </c>
      <c r="C236">
        <v>4422.8999999999996</v>
      </c>
      <c r="D236">
        <v>7037.35</v>
      </c>
      <c r="E236">
        <v>2768.15</v>
      </c>
      <c r="F236">
        <v>154</v>
      </c>
      <c r="G236">
        <v>344.46</v>
      </c>
      <c r="H236">
        <v>80587.973100000003</v>
      </c>
      <c r="I236">
        <v>2064.3000000000002</v>
      </c>
      <c r="J236">
        <v>1506.05</v>
      </c>
      <c r="K236">
        <v>7106.4449999999997</v>
      </c>
      <c r="L236">
        <v>5814.6490000000003</v>
      </c>
      <c r="M236">
        <v>2014.0509999999999</v>
      </c>
      <c r="O236" s="12" t="str">
        <f t="shared" si="14"/>
        <v>2013-11</v>
      </c>
      <c r="P236" s="13">
        <f t="shared" si="16"/>
        <v>9.1201633203864985E-2</v>
      </c>
      <c r="Q236" s="13">
        <f t="shared" si="16"/>
        <v>9.0461009744737808E-2</v>
      </c>
      <c r="R236" s="13">
        <f t="shared" si="16"/>
        <v>8.3817061820145256E-2</v>
      </c>
      <c r="S236" s="13">
        <f t="shared" si="15"/>
        <v>0.12809999458121846</v>
      </c>
      <c r="T236" s="13">
        <f t="shared" si="15"/>
        <v>0.14870129870129878</v>
      </c>
      <c r="U236" s="13">
        <f t="shared" si="15"/>
        <v>4.0643325785287843E-3</v>
      </c>
      <c r="V236" s="13">
        <f t="shared" si="15"/>
        <v>2.8287384733838294E-3</v>
      </c>
      <c r="W236" s="13">
        <f t="shared" si="15"/>
        <v>0.11979847890326001</v>
      </c>
      <c r="X236" s="13">
        <f t="shared" si="15"/>
        <v>6.5768068789216816E-2</v>
      </c>
      <c r="Y236" s="13">
        <f t="shared" si="12"/>
        <v>2.5817127973269294E-2</v>
      </c>
      <c r="Z236" s="13">
        <f t="shared" si="12"/>
        <v>1.8235666503687353E-2</v>
      </c>
      <c r="AA236" s="13">
        <f t="shared" si="12"/>
        <v>-1.4544318887654728E-2</v>
      </c>
    </row>
    <row r="237" spans="1:27">
      <c r="A237" t="s">
        <v>252</v>
      </c>
      <c r="B237">
        <v>6307.2</v>
      </c>
      <c r="C237">
        <v>4823</v>
      </c>
      <c r="D237">
        <v>7627.2</v>
      </c>
      <c r="E237">
        <v>3122.75</v>
      </c>
      <c r="F237">
        <v>176.9</v>
      </c>
      <c r="G237">
        <v>345.86</v>
      </c>
      <c r="H237">
        <v>80815.935400000002</v>
      </c>
      <c r="I237">
        <v>2311.6</v>
      </c>
      <c r="J237">
        <v>1605.1</v>
      </c>
      <c r="K237">
        <v>7289.9129999999996</v>
      </c>
      <c r="L237">
        <v>5920.683</v>
      </c>
      <c r="M237">
        <v>1984.758</v>
      </c>
      <c r="O237" s="12" t="str">
        <f t="shared" si="14"/>
        <v>2013-12</v>
      </c>
      <c r="P237" s="13">
        <f t="shared" si="16"/>
        <v>-1.4166349568746739E-2</v>
      </c>
      <c r="Q237" s="13">
        <f t="shared" si="16"/>
        <v>-3.8565208376529769E-3</v>
      </c>
      <c r="R237" s="13">
        <f t="shared" si="16"/>
        <v>1.413362701908949E-2</v>
      </c>
      <c r="S237" s="13">
        <f t="shared" si="15"/>
        <v>3.1206468657433373E-2</v>
      </c>
      <c r="T237" s="13">
        <f t="shared" si="15"/>
        <v>-9.3273035613341548E-3</v>
      </c>
      <c r="U237" s="13">
        <f t="shared" si="15"/>
        <v>-5.5802926039437706E-3</v>
      </c>
      <c r="V237" s="13">
        <f t="shared" si="15"/>
        <v>-5.280236105514402E-2</v>
      </c>
      <c r="W237" s="13">
        <f t="shared" si="15"/>
        <v>2.7037549749091561E-2</v>
      </c>
      <c r="X237" s="13">
        <f t="shared" si="15"/>
        <v>-1.2429132141299482E-2</v>
      </c>
      <c r="Y237" s="13">
        <f t="shared" si="12"/>
        <v>2.6142561646483431E-2</v>
      </c>
      <c r="Z237" s="13">
        <f t="shared" si="12"/>
        <v>2.1534339872612662E-2</v>
      </c>
      <c r="AA237" s="13">
        <f t="shared" si="12"/>
        <v>-1.4376563792663943E-2</v>
      </c>
    </row>
    <row r="238" spans="1:27">
      <c r="A238" t="s">
        <v>253</v>
      </c>
      <c r="B238">
        <v>6217.85</v>
      </c>
      <c r="C238">
        <v>4804.3999999999996</v>
      </c>
      <c r="D238">
        <v>7735</v>
      </c>
      <c r="E238">
        <v>3220.2</v>
      </c>
      <c r="F238">
        <v>175.25</v>
      </c>
      <c r="G238">
        <v>343.93</v>
      </c>
      <c r="H238">
        <v>76548.66320000001</v>
      </c>
      <c r="I238">
        <v>2374.1</v>
      </c>
      <c r="J238">
        <v>1585.15</v>
      </c>
      <c r="K238">
        <v>7480.49</v>
      </c>
      <c r="L238">
        <v>6048.1809999999996</v>
      </c>
      <c r="M238">
        <v>1956.2239999999999</v>
      </c>
      <c r="O238" s="12" t="str">
        <f t="shared" si="14"/>
        <v>2014-1</v>
      </c>
      <c r="P238" s="13">
        <f t="shared" si="16"/>
        <v>1.3477327372001469E-2</v>
      </c>
      <c r="Q238" s="13">
        <f t="shared" si="16"/>
        <v>2.4321455332611874E-2</v>
      </c>
      <c r="R238" s="13">
        <f t="shared" si="16"/>
        <v>4.8998060762766693E-2</v>
      </c>
      <c r="S238" s="13">
        <f t="shared" si="15"/>
        <v>7.4964287932426599E-2</v>
      </c>
      <c r="T238" s="13">
        <f t="shared" si="15"/>
        <v>7.9315263908701805E-2</v>
      </c>
      <c r="U238" s="13">
        <f t="shared" si="15"/>
        <v>1.4828598842787644E-2</v>
      </c>
      <c r="V238" s="13">
        <f t="shared" si="15"/>
        <v>-2.6706159383329431E-2</v>
      </c>
      <c r="W238" s="13">
        <f t="shared" si="15"/>
        <v>5.0419106187608032E-2</v>
      </c>
      <c r="X238" s="13">
        <f t="shared" si="15"/>
        <v>2.3814780935558222E-2</v>
      </c>
      <c r="Y238" s="13">
        <f t="shared" si="12"/>
        <v>-3.4421675585422862E-2</v>
      </c>
      <c r="Z238" s="13">
        <f t="shared" si="12"/>
        <v>-3.6813382403734218E-2</v>
      </c>
      <c r="AA238" s="13">
        <f t="shared" si="12"/>
        <v>-6.471293675979839E-2</v>
      </c>
    </row>
    <row r="239" spans="1:27">
      <c r="A239" t="s">
        <v>254</v>
      </c>
      <c r="B239">
        <v>6301.65</v>
      </c>
      <c r="C239">
        <v>4921.25</v>
      </c>
      <c r="D239">
        <v>8114</v>
      </c>
      <c r="E239">
        <v>3461.6</v>
      </c>
      <c r="F239">
        <v>189.15</v>
      </c>
      <c r="G239">
        <v>349.03</v>
      </c>
      <c r="H239">
        <v>74504.342400000009</v>
      </c>
      <c r="I239">
        <v>2493.8000000000002</v>
      </c>
      <c r="J239">
        <v>1622.9</v>
      </c>
      <c r="K239">
        <v>7222.9989999999998</v>
      </c>
      <c r="L239">
        <v>5825.527</v>
      </c>
      <c r="M239">
        <v>1829.6310000000001</v>
      </c>
      <c r="O239" s="12" t="str">
        <f t="shared" si="14"/>
        <v>2014-2</v>
      </c>
      <c r="P239" s="13">
        <f t="shared" si="16"/>
        <v>-4.758277593963478E-2</v>
      </c>
      <c r="Q239" s="13">
        <f t="shared" si="16"/>
        <v>-5.5412750825501567E-2</v>
      </c>
      <c r="R239" s="13">
        <f t="shared" si="16"/>
        <v>-8.1279270396844905E-2</v>
      </c>
      <c r="S239" s="13">
        <f t="shared" si="15"/>
        <v>-8.9409521608504794E-2</v>
      </c>
      <c r="T239" s="13">
        <f t="shared" si="15"/>
        <v>-0.20010573618821037</v>
      </c>
      <c r="U239" s="13">
        <f t="shared" si="15"/>
        <v>4.6700856659886991E-3</v>
      </c>
      <c r="V239" s="13">
        <f t="shared" si="15"/>
        <v>6.1923632252607996E-2</v>
      </c>
      <c r="W239" s="13">
        <f t="shared" si="15"/>
        <v>-0.11314058865987653</v>
      </c>
      <c r="X239" s="13">
        <f t="shared" si="15"/>
        <v>-7.4927598742991042E-2</v>
      </c>
      <c r="Y239" s="13">
        <f t="shared" si="12"/>
        <v>4.6857544906208748E-2</v>
      </c>
      <c r="Z239" s="13">
        <f t="shared" si="12"/>
        <v>5.059233267651142E-2</v>
      </c>
      <c r="AA239" s="13">
        <f t="shared" si="12"/>
        <v>3.3336230092297248E-2</v>
      </c>
    </row>
    <row r="240" spans="1:27">
      <c r="A240" t="s">
        <v>255</v>
      </c>
      <c r="B240">
        <v>6001.8</v>
      </c>
      <c r="C240">
        <v>4648.55</v>
      </c>
      <c r="D240">
        <v>7454.5</v>
      </c>
      <c r="E240">
        <v>3152.1</v>
      </c>
      <c r="F240">
        <v>151.30000000000001</v>
      </c>
      <c r="G240">
        <v>350.66</v>
      </c>
      <c r="H240">
        <v>79117.921900000001</v>
      </c>
      <c r="I240">
        <v>2211.65</v>
      </c>
      <c r="J240">
        <v>1501.3</v>
      </c>
      <c r="K240">
        <v>7561.451</v>
      </c>
      <c r="L240">
        <v>6120.2539999999999</v>
      </c>
      <c r="M240">
        <v>1890.624</v>
      </c>
      <c r="O240" s="12" t="str">
        <f t="shared" si="14"/>
        <v>2014-3</v>
      </c>
      <c r="P240" s="13">
        <f t="shared" si="16"/>
        <v>3.6597354127095194E-2</v>
      </c>
      <c r="Q240" s="13">
        <f t="shared" si="16"/>
        <v>3.6086521603510668E-2</v>
      </c>
      <c r="R240" s="13">
        <f t="shared" si="16"/>
        <v>4.3020994030451343E-2</v>
      </c>
      <c r="S240" s="13">
        <f t="shared" si="15"/>
        <v>3.727673614415794E-2</v>
      </c>
      <c r="T240" s="13">
        <f t="shared" si="15"/>
        <v>1.5862524785194898E-2</v>
      </c>
      <c r="U240" s="13">
        <f t="shared" si="15"/>
        <v>-1.6540238407575236E-3</v>
      </c>
      <c r="V240" s="13">
        <f t="shared" si="15"/>
        <v>5.8034404718104726E-2</v>
      </c>
      <c r="W240" s="13">
        <f t="shared" si="15"/>
        <v>-2.3059706553930304E-2</v>
      </c>
      <c r="X240" s="13">
        <f t="shared" si="15"/>
        <v>9.7582095517219081E-3</v>
      </c>
      <c r="Y240" s="13">
        <f t="shared" si="12"/>
        <v>7.4591503667749137E-3</v>
      </c>
      <c r="Z240" s="13">
        <f t="shared" si="12"/>
        <v>2.0159294042370046E-3</v>
      </c>
      <c r="AA240" s="13">
        <f t="shared" si="12"/>
        <v>3.0920479164550985E-2</v>
      </c>
    </row>
    <row r="241" spans="1:27">
      <c r="A241" t="s">
        <v>256</v>
      </c>
      <c r="B241">
        <v>6221.45</v>
      </c>
      <c r="C241">
        <v>4816.3</v>
      </c>
      <c r="D241">
        <v>7775.2</v>
      </c>
      <c r="E241">
        <v>3269.6</v>
      </c>
      <c r="F241">
        <v>153.69999999999999</v>
      </c>
      <c r="G241">
        <v>350.08</v>
      </c>
      <c r="H241">
        <v>83709.483399999997</v>
      </c>
      <c r="I241">
        <v>2160.65</v>
      </c>
      <c r="J241">
        <v>1515.95</v>
      </c>
      <c r="K241">
        <v>7617.8530000000001</v>
      </c>
      <c r="L241">
        <v>6132.5919999999996</v>
      </c>
      <c r="M241">
        <v>1949.0830000000001</v>
      </c>
      <c r="O241" s="12" t="str">
        <f t="shared" si="14"/>
        <v>2014-4</v>
      </c>
      <c r="P241" s="13">
        <f t="shared" si="16"/>
        <v>8.0302823296819925E-2</v>
      </c>
      <c r="Q241" s="13">
        <f t="shared" si="16"/>
        <v>8.6487552685671654E-2</v>
      </c>
      <c r="R241" s="13">
        <f t="shared" si="16"/>
        <v>0.1044474740199608</v>
      </c>
      <c r="S241" s="13">
        <f t="shared" si="15"/>
        <v>0.13365549302667001</v>
      </c>
      <c r="T241" s="13">
        <f t="shared" si="15"/>
        <v>0.21893298633702019</v>
      </c>
      <c r="U241" s="13">
        <f t="shared" si="15"/>
        <v>7.4840036563070811E-3</v>
      </c>
      <c r="V241" s="13">
        <f t="shared" si="15"/>
        <v>-8.4109214560031509E-2</v>
      </c>
      <c r="W241" s="13">
        <f t="shared" si="15"/>
        <v>0.17048110522296533</v>
      </c>
      <c r="X241" s="13">
        <f t="shared" si="15"/>
        <v>0.12533394900887229</v>
      </c>
      <c r="Y241" s="13">
        <f t="shared" si="12"/>
        <v>7.6584570481998959E-3</v>
      </c>
      <c r="Z241" s="13">
        <f t="shared" si="12"/>
        <v>1.0795761400725912E-2</v>
      </c>
      <c r="AA241" s="13">
        <f t="shared" si="12"/>
        <v>3.7227763004448189E-3</v>
      </c>
    </row>
    <row r="242" spans="1:27">
      <c r="A242" t="s">
        <v>257</v>
      </c>
      <c r="B242">
        <v>6721.05</v>
      </c>
      <c r="C242">
        <v>5232.8500000000004</v>
      </c>
      <c r="D242">
        <v>8587.2999999999993</v>
      </c>
      <c r="E242">
        <v>3706.6</v>
      </c>
      <c r="F242">
        <v>187.35</v>
      </c>
      <c r="G242">
        <v>352.7</v>
      </c>
      <c r="H242">
        <v>76668.744500000001</v>
      </c>
      <c r="I242">
        <v>2529</v>
      </c>
      <c r="J242">
        <v>1705.95</v>
      </c>
      <c r="K242">
        <v>7676.1940000000004</v>
      </c>
      <c r="L242">
        <v>6198.7979999999998</v>
      </c>
      <c r="M242">
        <v>1956.3389999999999</v>
      </c>
      <c r="O242" s="12" t="str">
        <f t="shared" si="14"/>
        <v>2014-5</v>
      </c>
      <c r="P242" s="13">
        <f t="shared" si="16"/>
        <v>-3.9056397437899903E-3</v>
      </c>
      <c r="Q242" s="13">
        <f t="shared" si="16"/>
        <v>5.3699226998671357E-3</v>
      </c>
      <c r="R242" s="13">
        <f t="shared" si="16"/>
        <v>2.7686234322779057E-2</v>
      </c>
      <c r="S242" s="13">
        <f t="shared" si="15"/>
        <v>6.3966977823342042E-2</v>
      </c>
      <c r="T242" s="13">
        <f t="shared" si="15"/>
        <v>-4.1366426474512941E-2</v>
      </c>
      <c r="U242" s="13">
        <f t="shared" si="15"/>
        <v>9.5265097816841227E-3</v>
      </c>
      <c r="V242" s="13">
        <f t="shared" si="15"/>
        <v>6.1994898064361426E-3</v>
      </c>
      <c r="W242" s="13">
        <f t="shared" si="15"/>
        <v>-2.5187821273230493E-2</v>
      </c>
      <c r="X242" s="13">
        <f t="shared" si="15"/>
        <v>-1.6413142237462486E-3</v>
      </c>
      <c r="Y242" s="13">
        <f t="shared" si="12"/>
        <v>2.2744604943543578E-2</v>
      </c>
      <c r="Z242" s="13">
        <f t="shared" si="12"/>
        <v>2.0617384209003164E-2</v>
      </c>
      <c r="AA242" s="13">
        <f t="shared" si="12"/>
        <v>3.5132459149462392E-2</v>
      </c>
    </row>
    <row r="243" spans="1:27">
      <c r="A243" t="s">
        <v>258</v>
      </c>
      <c r="B243">
        <v>6694.8</v>
      </c>
      <c r="C243">
        <v>5260.95</v>
      </c>
      <c r="D243">
        <v>8825.0499999999993</v>
      </c>
      <c r="E243">
        <v>3943.7</v>
      </c>
      <c r="F243">
        <v>179.6</v>
      </c>
      <c r="G243">
        <v>356.06</v>
      </c>
      <c r="H243">
        <v>77144.051600000006</v>
      </c>
      <c r="I243">
        <v>2465.3000000000002</v>
      </c>
      <c r="J243">
        <v>1703.15</v>
      </c>
      <c r="K243">
        <v>7850.7860000000001</v>
      </c>
      <c r="L243">
        <v>6326.6009999999997</v>
      </c>
      <c r="M243">
        <v>2025.07</v>
      </c>
      <c r="O243" s="12" t="str">
        <f t="shared" si="14"/>
        <v>2014-6</v>
      </c>
      <c r="P243" s="13">
        <f t="shared" si="16"/>
        <v>9.9734122005138204E-2</v>
      </c>
      <c r="Q243" s="13">
        <f t="shared" si="16"/>
        <v>0.1236943897965197</v>
      </c>
      <c r="R243" s="13">
        <f t="shared" si="16"/>
        <v>0.17467889700341654</v>
      </c>
      <c r="S243" s="13">
        <f t="shared" si="15"/>
        <v>0.25789233460963068</v>
      </c>
      <c r="T243" s="13">
        <f t="shared" si="15"/>
        <v>0.375</v>
      </c>
      <c r="U243" s="13">
        <f t="shared" si="15"/>
        <v>1.075661405381112E-2</v>
      </c>
      <c r="V243" s="13">
        <f t="shared" si="15"/>
        <v>-4.4563778135811694E-2</v>
      </c>
      <c r="W243" s="13">
        <f t="shared" si="15"/>
        <v>0.28128422504360517</v>
      </c>
      <c r="X243" s="13">
        <f t="shared" si="15"/>
        <v>0.17960837272113417</v>
      </c>
      <c r="Y243" s="13">
        <f t="shared" si="12"/>
        <v>2.4173375761356919E-2</v>
      </c>
      <c r="Z243" s="13">
        <f t="shared" si="12"/>
        <v>1.8319473600437286E-2</v>
      </c>
      <c r="AA243" s="13">
        <f t="shared" si="12"/>
        <v>2.7021288153002088E-2</v>
      </c>
    </row>
    <row r="244" spans="1:27">
      <c r="A244" t="s">
        <v>259</v>
      </c>
      <c r="B244">
        <v>7362.5</v>
      </c>
      <c r="C244">
        <v>5911.7</v>
      </c>
      <c r="D244">
        <v>10366.6</v>
      </c>
      <c r="E244">
        <v>4960.75</v>
      </c>
      <c r="F244">
        <v>246.95</v>
      </c>
      <c r="G244">
        <v>359.89</v>
      </c>
      <c r="H244">
        <v>73706.2212</v>
      </c>
      <c r="I244">
        <v>3158.75</v>
      </c>
      <c r="J244">
        <v>2009.05</v>
      </c>
      <c r="K244">
        <v>8040.5659999999998</v>
      </c>
      <c r="L244">
        <v>6442.5010000000002</v>
      </c>
      <c r="M244">
        <v>2079.79</v>
      </c>
      <c r="O244" s="12" t="str">
        <f t="shared" si="14"/>
        <v>2014-7</v>
      </c>
      <c r="P244" s="13">
        <f t="shared" si="16"/>
        <v>3.6971137521222497E-2</v>
      </c>
      <c r="Q244" s="13">
        <f t="shared" si="16"/>
        <v>4.8750782346871357E-2</v>
      </c>
      <c r="R244" s="13">
        <f t="shared" si="16"/>
        <v>7.7305963382401144E-2</v>
      </c>
      <c r="S244" s="13">
        <f t="shared" si="15"/>
        <v>9.4219624048782924E-2</v>
      </c>
      <c r="T244" s="13">
        <f t="shared" si="15"/>
        <v>8.4025106296821139E-2</v>
      </c>
      <c r="U244" s="13">
        <f t="shared" si="15"/>
        <v>3.0287032148712534E-3</v>
      </c>
      <c r="V244" s="13">
        <f t="shared" si="15"/>
        <v>8.2172235957743256E-2</v>
      </c>
      <c r="W244" s="13">
        <f t="shared" si="15"/>
        <v>6.9489513256826285E-2</v>
      </c>
      <c r="X244" s="13">
        <f t="shared" si="15"/>
        <v>4.1785918717802017E-2</v>
      </c>
      <c r="Y244" s="13">
        <f t="shared" si="12"/>
        <v>-1.305641916253153E-2</v>
      </c>
      <c r="Z244" s="13">
        <f t="shared" si="12"/>
        <v>-1.5731313041317363E-2</v>
      </c>
      <c r="AA244" s="13">
        <f t="shared" si="12"/>
        <v>2.0157323575938024E-2</v>
      </c>
    </row>
    <row r="245" spans="1:27">
      <c r="A245" t="s">
        <v>260</v>
      </c>
      <c r="B245">
        <v>7634.7</v>
      </c>
      <c r="C245">
        <v>6199.9</v>
      </c>
      <c r="D245">
        <v>11168</v>
      </c>
      <c r="E245">
        <v>5428.15</v>
      </c>
      <c r="F245">
        <v>267.7</v>
      </c>
      <c r="G245">
        <v>360.98</v>
      </c>
      <c r="H245">
        <v>79762.82620000001</v>
      </c>
      <c r="I245">
        <v>3378.25</v>
      </c>
      <c r="J245">
        <v>2093</v>
      </c>
      <c r="K245">
        <v>7935.585</v>
      </c>
      <c r="L245">
        <v>6341.152</v>
      </c>
      <c r="M245">
        <v>2121.7130000000002</v>
      </c>
      <c r="O245" s="12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7" spans="1:27">
      <c r="O247" t="s">
        <v>261</v>
      </c>
      <c r="P247" s="4">
        <f>AVERAGE(P2:P244)</f>
        <v>1.0731863340905015E-2</v>
      </c>
      <c r="Q247" s="4">
        <f t="shared" ref="Q247:AA247" si="17">AVERAGE(Q2:Q244)</f>
        <v>1.5342041908621176E-2</v>
      </c>
      <c r="R247" s="4">
        <f t="shared" si="17"/>
        <v>1.8463735433364596E-2</v>
      </c>
      <c r="S247" s="4">
        <f t="shared" si="17"/>
        <v>1.8791163714815658E-2</v>
      </c>
      <c r="T247" s="4">
        <f t="shared" si="17"/>
        <v>3.7923644075105191E-3</v>
      </c>
      <c r="U247" s="4">
        <f t="shared" si="17"/>
        <v>6.2628773223920029E-3</v>
      </c>
      <c r="V247" s="4">
        <f t="shared" si="17"/>
        <v>8.9422447438511354E-3</v>
      </c>
      <c r="W247" s="4">
        <f t="shared" si="17"/>
        <v>1.8386065239775373E-2</v>
      </c>
      <c r="X247" s="4">
        <f t="shared" si="17"/>
        <v>1.2656088123842939E-2</v>
      </c>
      <c r="Y247" s="4">
        <f t="shared" si="17"/>
        <v>8.7362696813960243E-3</v>
      </c>
      <c r="Z247" s="4">
        <f t="shared" si="17"/>
        <v>7.041418073968529E-3</v>
      </c>
      <c r="AA247" s="4">
        <f t="shared" si="17"/>
        <v>7.7873323767093531E-3</v>
      </c>
    </row>
    <row r="248" spans="1:27">
      <c r="O248" t="s">
        <v>262</v>
      </c>
      <c r="P248" s="14">
        <f>P247*12</f>
        <v>0.12878236009086019</v>
      </c>
      <c r="Q248" s="14">
        <f t="shared" ref="Q248:AA248" si="18">Q247*12</f>
        <v>0.18410450290345409</v>
      </c>
      <c r="R248" s="14">
        <f t="shared" si="18"/>
        <v>0.22156482520037515</v>
      </c>
      <c r="S248" s="14">
        <f t="shared" si="18"/>
        <v>0.22549396457778789</v>
      </c>
      <c r="T248" s="14">
        <f t="shared" si="18"/>
        <v>4.5508372890126228E-2</v>
      </c>
      <c r="U248" s="14">
        <f t="shared" si="18"/>
        <v>7.5154527868704038E-2</v>
      </c>
      <c r="V248" s="14">
        <f t="shared" si="18"/>
        <v>0.10730693692621363</v>
      </c>
      <c r="W248" s="14">
        <f t="shared" si="18"/>
        <v>0.22063278287730448</v>
      </c>
      <c r="X248" s="14">
        <f t="shared" si="18"/>
        <v>0.15187305748611526</v>
      </c>
      <c r="Y248" s="14">
        <f t="shared" si="18"/>
        <v>0.10483523617675229</v>
      </c>
      <c r="Z248" s="14">
        <f t="shared" si="18"/>
        <v>8.4497016887622345E-2</v>
      </c>
      <c r="AA248" s="14">
        <f t="shared" si="18"/>
        <v>9.344798852051224E-2</v>
      </c>
    </row>
    <row r="250" spans="1:27">
      <c r="O250" t="s">
        <v>263</v>
      </c>
      <c r="P250" s="15">
        <f>STDEVP(P2:P244)</f>
        <v>7.7836563520164159E-2</v>
      </c>
      <c r="Q250" s="15">
        <f t="shared" ref="Q250:AA250" si="19">STDEVP(Q2:Q244)</f>
        <v>8.8290281278058491E-2</v>
      </c>
      <c r="R250" s="15">
        <f t="shared" si="19"/>
        <v>9.2599359171416248E-2</v>
      </c>
      <c r="S250" s="15">
        <f t="shared" si="19"/>
        <v>0.10262012578247946</v>
      </c>
      <c r="T250" s="15">
        <f t="shared" si="19"/>
        <v>0.19806220407043257</v>
      </c>
      <c r="U250" s="15">
        <f t="shared" si="19"/>
        <v>1.6343412573105707E-2</v>
      </c>
      <c r="V250" s="15">
        <f t="shared" si="19"/>
        <v>4.9316591962653193E-2</v>
      </c>
      <c r="W250" s="15">
        <f t="shared" si="19"/>
        <v>0.13286938437184778</v>
      </c>
      <c r="X250" s="15">
        <f t="shared" si="19"/>
        <v>8.3627419485095472E-2</v>
      </c>
      <c r="Y250" s="15">
        <f t="shared" si="19"/>
        <v>4.4189551994656691E-2</v>
      </c>
      <c r="Z250" s="15">
        <f t="shared" si="19"/>
        <v>4.382019559354608E-2</v>
      </c>
      <c r="AA250" s="15">
        <f t="shared" si="19"/>
        <v>6.8063243846635271E-2</v>
      </c>
    </row>
    <row r="251" spans="1:27">
      <c r="O251" t="s">
        <v>264</v>
      </c>
      <c r="P251" s="14">
        <f>P250*SQRT(12)</f>
        <v>0.26963376540697309</v>
      </c>
      <c r="Q251" s="14">
        <f t="shared" ref="Q251:AA251" si="20">Q250*SQRT(12)</f>
        <v>0.30584650597628904</v>
      </c>
      <c r="R251" s="14">
        <f t="shared" si="20"/>
        <v>0.32077358966642405</v>
      </c>
      <c r="S251" s="14">
        <f t="shared" si="20"/>
        <v>0.3554865434687266</v>
      </c>
      <c r="T251" s="14">
        <f t="shared" si="20"/>
        <v>0.68610760101812895</v>
      </c>
      <c r="U251" s="14">
        <f t="shared" si="20"/>
        <v>5.6615241891358165E-2</v>
      </c>
      <c r="V251" s="14">
        <f t="shared" si="20"/>
        <v>0.17083768587091652</v>
      </c>
      <c r="W251" s="14">
        <f t="shared" si="20"/>
        <v>0.46027304900487698</v>
      </c>
      <c r="X251" s="14">
        <f t="shared" si="20"/>
        <v>0.28969387890812176</v>
      </c>
      <c r="Y251" s="14">
        <f t="shared" si="20"/>
        <v>0.15307709843690401</v>
      </c>
      <c r="Z251" s="14">
        <f t="shared" si="20"/>
        <v>0.15179761033125527</v>
      </c>
      <c r="AA251" s="14">
        <f t="shared" si="20"/>
        <v>0.23577799294064405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7"/>
  <sheetViews>
    <sheetView workbookViewId="0">
      <selection activeCell="Q11" sqref="Q11:R17"/>
    </sheetView>
  </sheetViews>
  <sheetFormatPr baseColWidth="10" defaultColWidth="11" defaultRowHeight="15" x14ac:dyDescent="0"/>
  <cols>
    <col min="16" max="17" width="12.1640625" bestFit="1" customWidth="1"/>
    <col min="18" max="18" width="14.6640625" bestFit="1" customWidth="1"/>
  </cols>
  <sheetData>
    <row r="2" spans="2:1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11</v>
      </c>
      <c r="L2" s="3" t="s">
        <v>8</v>
      </c>
      <c r="M2" s="1" t="s">
        <v>9</v>
      </c>
      <c r="N2" s="1" t="s">
        <v>10</v>
      </c>
    </row>
    <row r="3" spans="2:18">
      <c r="B3" t="s">
        <v>265</v>
      </c>
      <c r="C3" s="16">
        <v>0.15419798422569803</v>
      </c>
      <c r="D3" s="16">
        <v>0.18986912761743752</v>
      </c>
      <c r="E3" s="16">
        <v>0.28528443146961757</v>
      </c>
      <c r="F3" s="16">
        <v>0.29347838040732627</v>
      </c>
      <c r="G3" s="16">
        <v>3.5920173380711559E-2</v>
      </c>
      <c r="H3" s="16">
        <v>6.6663476190172863E-2</v>
      </c>
      <c r="I3" s="16">
        <v>0.10022764515271207</v>
      </c>
      <c r="J3" s="16">
        <v>0.34558376088331305</v>
      </c>
      <c r="K3" s="16">
        <v>0.14474259991621738</v>
      </c>
      <c r="L3" s="16">
        <v>0.11331926182458586</v>
      </c>
      <c r="M3" s="16">
        <v>9.5944964213325296E-2</v>
      </c>
      <c r="N3" s="16">
        <v>0.11084574192236216</v>
      </c>
    </row>
    <row r="4" spans="2:18">
      <c r="B4" t="s">
        <v>266</v>
      </c>
      <c r="C4" s="16">
        <v>0.35078826995541984</v>
      </c>
      <c r="D4" s="16">
        <v>0.4160964365583818</v>
      </c>
      <c r="E4" s="16">
        <v>0.51459967946462248</v>
      </c>
      <c r="F4" s="16">
        <v>0.49175539309372907</v>
      </c>
      <c r="G4" s="16">
        <v>0.55732112599483485</v>
      </c>
      <c r="H4" s="16">
        <v>7.8188220948512452E-2</v>
      </c>
      <c r="I4" s="16">
        <v>0.13017363137863053</v>
      </c>
      <c r="J4" s="16">
        <v>0.80006749674242594</v>
      </c>
      <c r="K4" s="16">
        <v>0.40492769365470671</v>
      </c>
      <c r="L4" s="16">
        <v>0.19618514025695652</v>
      </c>
      <c r="M4" s="16">
        <v>0.19251990913066805</v>
      </c>
      <c r="N4" s="16">
        <v>0.32321965514840145</v>
      </c>
    </row>
    <row r="6" spans="2:18">
      <c r="B6" s="16" t="s">
        <v>262</v>
      </c>
      <c r="C6" s="16">
        <v>0.12878236009086019</v>
      </c>
      <c r="D6" s="16">
        <v>0.18410450290345409</v>
      </c>
      <c r="E6" s="16">
        <v>0.22156482520037515</v>
      </c>
      <c r="F6" s="16">
        <v>0.22549396457778789</v>
      </c>
      <c r="G6" s="16">
        <v>4.5508372890126228E-2</v>
      </c>
      <c r="H6" s="16">
        <v>7.5154527868704038E-2</v>
      </c>
      <c r="I6" s="16">
        <v>0.10730693692621363</v>
      </c>
      <c r="J6" s="16">
        <v>0.22063278287730448</v>
      </c>
      <c r="K6" s="16">
        <v>0.15187305748611526</v>
      </c>
      <c r="L6" s="16">
        <v>0.10483523617675229</v>
      </c>
      <c r="M6" s="16">
        <v>8.4497016887622345E-2</v>
      </c>
      <c r="N6" s="16">
        <v>9.344798852051224E-2</v>
      </c>
    </row>
    <row r="7" spans="2:18">
      <c r="B7" s="14" t="s">
        <v>264</v>
      </c>
      <c r="C7" s="14">
        <v>0.26963376540697309</v>
      </c>
      <c r="D7" s="14">
        <v>0.30584650597628904</v>
      </c>
      <c r="E7" s="14">
        <v>0.32077358966642405</v>
      </c>
      <c r="F7" s="14">
        <v>0.3554865434687266</v>
      </c>
      <c r="G7" s="14">
        <v>0.68610760101812895</v>
      </c>
      <c r="H7" s="14">
        <v>5.6615241891358165E-2</v>
      </c>
      <c r="I7" s="14">
        <v>0.17083768587091652</v>
      </c>
      <c r="J7" s="14">
        <v>0.46027304900487698</v>
      </c>
      <c r="K7" s="14">
        <v>0.28969387890812176</v>
      </c>
      <c r="L7" s="14">
        <v>0.15307709843690401</v>
      </c>
      <c r="M7" s="14">
        <v>0.15179761033125527</v>
      </c>
      <c r="N7" s="14">
        <v>0.23577799294064405</v>
      </c>
    </row>
    <row r="10" spans="2:18">
      <c r="P10" s="17"/>
      <c r="Q10" s="17" t="s">
        <v>265</v>
      </c>
      <c r="R10" s="17" t="s">
        <v>266</v>
      </c>
    </row>
    <row r="11" spans="2:18">
      <c r="P11" s="17" t="s">
        <v>0</v>
      </c>
      <c r="Q11" s="18">
        <v>0.15419798422569803</v>
      </c>
      <c r="R11" s="18">
        <v>0.35078826995541984</v>
      </c>
    </row>
    <row r="12" spans="2:18">
      <c r="P12" s="17" t="s">
        <v>1</v>
      </c>
      <c r="Q12" s="18">
        <v>0.18986912761743752</v>
      </c>
      <c r="R12" s="18">
        <v>0.4160964365583818</v>
      </c>
    </row>
    <row r="13" spans="2:18">
      <c r="P13" s="17" t="s">
        <v>2</v>
      </c>
      <c r="Q13" s="18">
        <v>0.28528443146961757</v>
      </c>
      <c r="R13" s="18">
        <v>0.51459967946462248</v>
      </c>
    </row>
    <row r="14" spans="2:18">
      <c r="P14" s="17" t="s">
        <v>5</v>
      </c>
      <c r="Q14" s="18">
        <v>6.6663476190172863E-2</v>
      </c>
      <c r="R14" s="18">
        <v>7.8188220948512452E-2</v>
      </c>
    </row>
    <row r="15" spans="2:18">
      <c r="P15" s="17" t="s">
        <v>6</v>
      </c>
      <c r="Q15" s="18">
        <v>0.10022764515271207</v>
      </c>
      <c r="R15" s="18">
        <v>0.13017363137863053</v>
      </c>
    </row>
    <row r="16" spans="2:18">
      <c r="P16" s="19" t="s">
        <v>9</v>
      </c>
      <c r="Q16" s="18">
        <v>9.5944964213325296E-2</v>
      </c>
      <c r="R16" s="18">
        <v>0.19251990913066805</v>
      </c>
    </row>
    <row r="17" spans="16:18">
      <c r="P17" s="19" t="s">
        <v>10</v>
      </c>
      <c r="Q17" s="18">
        <v>0.11084574192236216</v>
      </c>
      <c r="R17" s="18">
        <v>0.32321965514840145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5"/>
  <sheetViews>
    <sheetView workbookViewId="0">
      <selection activeCell="J29" sqref="J29"/>
    </sheetView>
  </sheetViews>
  <sheetFormatPr baseColWidth="10" defaultRowHeight="15" x14ac:dyDescent="0"/>
  <sheetData>
    <row r="2" spans="2:9">
      <c r="C2" t="s">
        <v>0</v>
      </c>
      <c r="D2" t="s">
        <v>1</v>
      </c>
      <c r="E2" t="s">
        <v>2</v>
      </c>
      <c r="F2" t="s">
        <v>5</v>
      </c>
      <c r="G2" t="s">
        <v>6</v>
      </c>
      <c r="H2" t="s">
        <v>9</v>
      </c>
      <c r="I2" t="s">
        <v>10</v>
      </c>
    </row>
    <row r="3" spans="2:9">
      <c r="B3">
        <v>2001</v>
      </c>
      <c r="C3" s="16">
        <v>-0.15865422945068963</v>
      </c>
      <c r="D3" s="16">
        <v>-0.23007435968052881</v>
      </c>
      <c r="E3" s="16">
        <v>-0.30374817034920187</v>
      </c>
      <c r="F3" s="16">
        <v>0.22685273688905871</v>
      </c>
      <c r="G3" s="16">
        <v>4.0706526009724575E-2</v>
      </c>
      <c r="H3" s="16">
        <v>-0.20583549123867295</v>
      </c>
      <c r="I3" s="16">
        <v>-0.11280326991573952</v>
      </c>
    </row>
    <row r="4" spans="2:9">
      <c r="B4">
        <v>2002</v>
      </c>
      <c r="C4" s="16">
        <v>4.2499763100540155E-2</v>
      </c>
      <c r="D4" s="16">
        <v>0.11196165402775793</v>
      </c>
      <c r="E4" s="16">
        <v>0.25136085492973614</v>
      </c>
      <c r="F4" s="16">
        <v>0.15566405235547709</v>
      </c>
      <c r="G4" s="16">
        <v>0.24866524734767226</v>
      </c>
      <c r="H4" s="16">
        <v>-0.1954355568901881</v>
      </c>
      <c r="I4" s="16">
        <v>-9.4770704878196499E-2</v>
      </c>
    </row>
    <row r="5" spans="2:9">
      <c r="B5">
        <v>2003</v>
      </c>
      <c r="C5" s="16">
        <v>0.73817206744534825</v>
      </c>
      <c r="D5" s="16">
        <v>1.0111304124042979</v>
      </c>
      <c r="E5" s="16">
        <v>1.4344399999999999</v>
      </c>
      <c r="F5" s="16">
        <v>9.8741573033707786E-2</v>
      </c>
      <c r="G5" s="16">
        <v>0.14074581928995422</v>
      </c>
      <c r="H5" s="16">
        <v>0.40172841279320282</v>
      </c>
      <c r="I5" s="16">
        <v>0.62535585318787157</v>
      </c>
    </row>
    <row r="6" spans="2:9">
      <c r="B6">
        <v>2004</v>
      </c>
      <c r="C6" s="16">
        <v>0.10602693162504906</v>
      </c>
      <c r="D6" s="16">
        <v>0.17390191624812057</v>
      </c>
      <c r="E6" s="16">
        <v>0.25144591774699721</v>
      </c>
      <c r="F6" s="16">
        <v>-3.554628379760294E-2</v>
      </c>
      <c r="G6" s="16">
        <v>-4.2040909840362906E-3</v>
      </c>
      <c r="H6" s="16">
        <v>0.10870050274155263</v>
      </c>
      <c r="I6" s="16">
        <v>0.22017144805129907</v>
      </c>
    </row>
    <row r="7" spans="2:9">
      <c r="B7">
        <v>2005</v>
      </c>
      <c r="C7" s="16">
        <v>0.34087470449172574</v>
      </c>
      <c r="D7" s="16">
        <v>0.34309851478403042</v>
      </c>
      <c r="E7" s="16">
        <v>0.33156303646395768</v>
      </c>
      <c r="F7" s="16">
        <v>2.8628382390363916E-2</v>
      </c>
      <c r="G7" s="16">
        <v>0.22095276442144418</v>
      </c>
      <c r="H7" s="16">
        <v>0.17582785392889178</v>
      </c>
      <c r="I7" s="16">
        <v>0.49179848144557714</v>
      </c>
    </row>
    <row r="8" spans="2:9">
      <c r="B8">
        <v>2006</v>
      </c>
      <c r="C8" s="16">
        <v>0.4130714575362755</v>
      </c>
      <c r="D8" s="16">
        <v>0.34852389165060349</v>
      </c>
      <c r="E8" s="16">
        <v>0.2757290408460078</v>
      </c>
      <c r="F8" s="16">
        <v>3.0800313363295251E-2</v>
      </c>
      <c r="G8" s="16">
        <v>0.22583902439480719</v>
      </c>
      <c r="H8" s="16">
        <v>0.16859678360955321</v>
      </c>
      <c r="I8" s="16">
        <v>0.1796490423658077</v>
      </c>
    </row>
    <row r="9" spans="2:9">
      <c r="B9">
        <v>2007</v>
      </c>
      <c r="C9" s="16">
        <v>0.53325098567649842</v>
      </c>
      <c r="D9" s="16">
        <v>0.62033944208720793</v>
      </c>
      <c r="E9" s="16">
        <v>0.81512004251002379</v>
      </c>
      <c r="F9" s="16">
        <v>4.1119999999999823E-2</v>
      </c>
      <c r="G9" s="16">
        <v>0.16101421247627479</v>
      </c>
      <c r="H9" s="16">
        <v>1.6748102563868272E-4</v>
      </c>
      <c r="I9" s="16">
        <v>0.23663202237964365</v>
      </c>
    </row>
    <row r="10" spans="2:9">
      <c r="B10">
        <v>2008</v>
      </c>
      <c r="C10" s="16">
        <v>-0.50630253810411197</v>
      </c>
      <c r="D10" s="16">
        <v>-0.56148610375983143</v>
      </c>
      <c r="E10" s="16">
        <v>-0.59392465162821895</v>
      </c>
      <c r="F10" s="16">
        <v>0.21676655909021059</v>
      </c>
      <c r="G10" s="16">
        <v>0.28944934985843807</v>
      </c>
      <c r="H10" s="16">
        <v>-0.41051971919219077</v>
      </c>
      <c r="I10" s="16">
        <v>-0.49957418551566712</v>
      </c>
    </row>
    <row r="11" spans="2:9">
      <c r="B11">
        <v>2009</v>
      </c>
      <c r="C11" s="16">
        <v>0.72483475910267181</v>
      </c>
      <c r="D11" s="16">
        <v>0.84975859732339498</v>
      </c>
      <c r="E11" s="16">
        <v>0.97362729548701665</v>
      </c>
      <c r="F11" s="16">
        <v>-8.0391537732870111E-2</v>
      </c>
      <c r="G11" s="16">
        <v>0.22526987749373317</v>
      </c>
      <c r="H11" s="16">
        <v>0.37409464783531643</v>
      </c>
      <c r="I11" s="16">
        <v>0.8065931538417308</v>
      </c>
    </row>
    <row r="12" spans="2:9">
      <c r="B12">
        <v>2010</v>
      </c>
      <c r="C12" s="16">
        <v>0.17686632773976552</v>
      </c>
      <c r="D12" s="16">
        <v>0.13729351024006053</v>
      </c>
      <c r="E12" s="16">
        <v>0.18469814704124321</v>
      </c>
      <c r="F12" s="16">
        <v>2.7503090234857863E-2</v>
      </c>
      <c r="G12" s="16">
        <v>0.21073127566855931</v>
      </c>
      <c r="H12" s="16">
        <v>0.19832528254234583</v>
      </c>
      <c r="I12" s="16">
        <v>0.22814183233767515</v>
      </c>
    </row>
    <row r="13" spans="2:9">
      <c r="B13">
        <v>2011</v>
      </c>
      <c r="C13" s="16">
        <v>-0.24698746264778493</v>
      </c>
      <c r="D13" s="16">
        <v>-0.27475691019266002</v>
      </c>
      <c r="E13" s="16">
        <v>-0.31657136450274692</v>
      </c>
      <c r="F13" s="16">
        <v>3.1846282372598012E-2</v>
      </c>
      <c r="G13" s="16">
        <v>0.29338988167708102</v>
      </c>
      <c r="H13" s="16">
        <v>-2.4487177441960717E-2</v>
      </c>
      <c r="I13" s="16">
        <v>-6.3532867611036048E-2</v>
      </c>
    </row>
    <row r="14" spans="2:9">
      <c r="B14">
        <v>2012</v>
      </c>
      <c r="C14" s="16">
        <v>0.28340971585701191</v>
      </c>
      <c r="D14" s="16">
        <v>0.32857737682165156</v>
      </c>
      <c r="E14" s="16">
        <v>0.41128701501107368</v>
      </c>
      <c r="F14" s="16">
        <v>9.5634432281883619E-2</v>
      </c>
      <c r="G14" s="16">
        <v>0.11697696078551645</v>
      </c>
      <c r="H14" s="16">
        <v>0.16622742885737507</v>
      </c>
      <c r="I14" s="16">
        <v>8.0091601379661981E-2</v>
      </c>
    </row>
    <row r="15" spans="2:9">
      <c r="B15">
        <v>2013</v>
      </c>
      <c r="C15" s="16">
        <v>5.8949561827301933E-2</v>
      </c>
      <c r="D15" s="16">
        <v>2.8216539216915359E-2</v>
      </c>
      <c r="E15" s="16">
        <v>-5.6785818076140693E-2</v>
      </c>
      <c r="F15" s="16">
        <v>3.1686914368478591E-2</v>
      </c>
      <c r="G15" s="16">
        <v>-0.17959782813727976</v>
      </c>
      <c r="H15" s="16">
        <v>0.16695829638299697</v>
      </c>
      <c r="I15" s="16">
        <v>-9.8483668916148903E-2</v>
      </c>
    </row>
    <row r="16" spans="2:9">
      <c r="B16">
        <v>2014</v>
      </c>
      <c r="C16" s="16">
        <v>0.2252822673426802</v>
      </c>
      <c r="D16" s="16">
        <v>0.25871475742951477</v>
      </c>
      <c r="E16" s="16">
        <v>0.33574069509489779</v>
      </c>
      <c r="F16" s="16">
        <v>5.0941179841274442E-2</v>
      </c>
      <c r="G16" s="16">
        <v>4.4053669816700447E-2</v>
      </c>
      <c r="H16" s="16">
        <v>8.8511305500772686E-2</v>
      </c>
      <c r="I16" s="16">
        <v>0.15963983994586894</v>
      </c>
    </row>
    <row r="18" spans="11:18">
      <c r="L18" s="23" t="s">
        <v>0</v>
      </c>
      <c r="M18" s="24" t="s">
        <v>1</v>
      </c>
      <c r="N18" s="24" t="s">
        <v>2</v>
      </c>
      <c r="O18" s="24" t="s">
        <v>5</v>
      </c>
      <c r="P18" s="24" t="s">
        <v>6</v>
      </c>
      <c r="Q18" s="24" t="s">
        <v>9</v>
      </c>
      <c r="R18" s="24" t="s">
        <v>10</v>
      </c>
    </row>
    <row r="19" spans="11:18">
      <c r="K19" s="24" t="s">
        <v>0</v>
      </c>
      <c r="L19" s="25">
        <v>0.11642877300554076</v>
      </c>
      <c r="M19" s="25">
        <v>0.13783055249793499</v>
      </c>
      <c r="N19" s="25">
        <v>0.16663675187130858</v>
      </c>
      <c r="O19" s="25">
        <v>-1.6139587809213287E-2</v>
      </c>
      <c r="P19" s="25">
        <v>-1.4828632207119074E-3</v>
      </c>
      <c r="Q19" s="25">
        <v>6.1536286518027478E-2</v>
      </c>
      <c r="R19" s="25">
        <v>9.944017236546894E-2</v>
      </c>
    </row>
    <row r="20" spans="11:18">
      <c r="K20" s="24" t="s">
        <v>1</v>
      </c>
      <c r="L20" s="25">
        <v>0.13783055249793499</v>
      </c>
      <c r="M20" s="15">
        <v>0.16735008581918753</v>
      </c>
      <c r="N20" s="15">
        <v>0.20742549787184764</v>
      </c>
      <c r="O20" s="15">
        <v>-1.7948751613768733E-2</v>
      </c>
      <c r="P20" s="15">
        <v>-1.4644121309380889E-3</v>
      </c>
      <c r="Q20" s="15">
        <v>7.1914286066564345E-2</v>
      </c>
      <c r="R20" s="15">
        <v>0.118471636196289</v>
      </c>
    </row>
    <row r="21" spans="11:18">
      <c r="K21" s="24" t="s">
        <v>2</v>
      </c>
      <c r="L21" s="25">
        <v>0.16663675187130858</v>
      </c>
      <c r="M21" s="15">
        <v>0.20742549787184764</v>
      </c>
      <c r="N21" s="15">
        <v>0.26481283010508927</v>
      </c>
      <c r="O21" s="15">
        <v>-1.8963335732851055E-2</v>
      </c>
      <c r="P21" s="15">
        <v>2.8893436152839589E-4</v>
      </c>
      <c r="Q21" s="15">
        <v>8.385608764300502E-2</v>
      </c>
      <c r="R21" s="15">
        <v>0.14205908961697741</v>
      </c>
    </row>
    <row r="22" spans="11:18">
      <c r="K22" s="24" t="s">
        <v>5</v>
      </c>
      <c r="L22" s="25">
        <v>-1.6139587809213287E-2</v>
      </c>
      <c r="M22" s="15">
        <v>-1.7948751613768733E-2</v>
      </c>
      <c r="N22" s="15">
        <v>-1.8963335732851055E-2</v>
      </c>
      <c r="O22" s="15">
        <v>6.9744606918208272E-3</v>
      </c>
      <c r="P22" s="15">
        <v>1.1218614815395359E-3</v>
      </c>
      <c r="Q22" s="15">
        <v>-1.3310505354175765E-2</v>
      </c>
      <c r="R22" s="15">
        <v>-1.8228426285535289E-2</v>
      </c>
    </row>
    <row r="23" spans="11:18">
      <c r="K23" s="24" t="s">
        <v>6</v>
      </c>
      <c r="L23" s="25">
        <v>-1.4828632207119074E-3</v>
      </c>
      <c r="M23" s="15">
        <v>-1.4644121309380889E-3</v>
      </c>
      <c r="N23" s="15">
        <v>2.8893436152839589E-4</v>
      </c>
      <c r="O23" s="15">
        <v>1.1218614815395359E-3</v>
      </c>
      <c r="P23" s="15">
        <v>1.6175063248462795E-2</v>
      </c>
      <c r="Q23" s="15">
        <v>-5.5484406145563901E-3</v>
      </c>
      <c r="R23" s="15">
        <v>2.3741245178985127E-3</v>
      </c>
    </row>
    <row r="24" spans="11:18">
      <c r="K24" s="24" t="s">
        <v>9</v>
      </c>
      <c r="L24" s="25">
        <v>6.1536286518027478E-2</v>
      </c>
      <c r="M24" s="15">
        <v>7.1914286066564345E-2</v>
      </c>
      <c r="N24" s="15">
        <v>8.385608764300502E-2</v>
      </c>
      <c r="O24" s="15">
        <v>-1.3310505354175765E-2</v>
      </c>
      <c r="P24" s="15">
        <v>-5.5484406145563901E-3</v>
      </c>
      <c r="Q24" s="15">
        <v>4.6541020968872436E-2</v>
      </c>
      <c r="R24" s="15">
        <v>6.0152519865756017E-2</v>
      </c>
    </row>
    <row r="25" spans="11:18">
      <c r="K25" s="24" t="s">
        <v>10</v>
      </c>
      <c r="L25" s="25">
        <v>9.944017236546894E-2</v>
      </c>
      <c r="M25" s="15">
        <v>0.118471636196289</v>
      </c>
      <c r="N25" s="15">
        <v>0.14205908961697741</v>
      </c>
      <c r="O25" s="15">
        <v>-1.8228426285535289E-2</v>
      </c>
      <c r="P25" s="15">
        <v>2.3741245178985127E-3</v>
      </c>
      <c r="Q25" s="15">
        <v>6.0152519865756017E-2</v>
      </c>
      <c r="R25" s="15">
        <v>0.10402256043307459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O30" sqref="O30"/>
    </sheetView>
  </sheetViews>
  <sheetFormatPr baseColWidth="10" defaultColWidth="8.83203125" defaultRowHeight="15" x14ac:dyDescent="0"/>
  <sheetData>
    <row r="1" spans="1:8">
      <c r="A1" s="20"/>
      <c r="B1" s="20" t="s">
        <v>0</v>
      </c>
      <c r="C1" s="20" t="s">
        <v>1</v>
      </c>
      <c r="D1" s="20" t="s">
        <v>2</v>
      </c>
      <c r="E1" s="20" t="s">
        <v>5</v>
      </c>
      <c r="F1" s="20" t="s">
        <v>6</v>
      </c>
      <c r="G1" s="20" t="s">
        <v>9</v>
      </c>
      <c r="H1" s="20" t="s">
        <v>10</v>
      </c>
    </row>
    <row r="2" spans="1:8">
      <c r="A2" s="21" t="s">
        <v>0</v>
      </c>
      <c r="B2" s="21">
        <v>1</v>
      </c>
      <c r="C2" s="21"/>
      <c r="D2" s="21"/>
      <c r="E2" s="21"/>
      <c r="F2" s="21"/>
      <c r="G2" s="21"/>
      <c r="H2" s="21"/>
    </row>
    <row r="3" spans="1:8">
      <c r="A3" s="21" t="s">
        <v>1</v>
      </c>
      <c r="B3" s="21">
        <v>0.99637819965494967</v>
      </c>
      <c r="C3" s="21">
        <v>1</v>
      </c>
      <c r="D3" s="21"/>
      <c r="E3" s="21"/>
      <c r="F3" s="21"/>
      <c r="G3" s="21"/>
      <c r="H3" s="21"/>
    </row>
    <row r="4" spans="1:8">
      <c r="A4" s="21" t="s">
        <v>2</v>
      </c>
      <c r="B4" s="21">
        <v>0.99372937311179144</v>
      </c>
      <c r="C4" s="21">
        <v>0.99813034387416499</v>
      </c>
      <c r="D4" s="21">
        <v>1</v>
      </c>
      <c r="E4" s="21"/>
      <c r="F4" s="21"/>
      <c r="G4" s="21"/>
      <c r="H4" s="21"/>
    </row>
    <row r="5" spans="1:8">
      <c r="A5" s="21" t="s">
        <v>5</v>
      </c>
      <c r="B5" s="21">
        <v>0.84056703971286617</v>
      </c>
      <c r="C5" s="21">
        <v>0.81379424001809508</v>
      </c>
      <c r="D5" s="21">
        <v>0.81185406175130692</v>
      </c>
      <c r="E5" s="21">
        <v>1</v>
      </c>
      <c r="F5" s="21"/>
      <c r="G5" s="21"/>
      <c r="H5" s="21"/>
    </row>
    <row r="6" spans="1:8">
      <c r="A6" s="21" t="s">
        <v>6</v>
      </c>
      <c r="B6" s="21">
        <v>0.83223375170111613</v>
      </c>
      <c r="C6" s="21">
        <v>0.79419069841414314</v>
      </c>
      <c r="D6" s="21">
        <v>0.79893338507477496</v>
      </c>
      <c r="E6" s="21">
        <v>0.89662091956170964</v>
      </c>
      <c r="F6" s="21">
        <v>1</v>
      </c>
      <c r="G6" s="21"/>
      <c r="H6" s="21"/>
    </row>
    <row r="7" spans="1:8">
      <c r="A7" s="21" t="s">
        <v>9</v>
      </c>
      <c r="B7" s="21">
        <v>0.88690726621008442</v>
      </c>
      <c r="C7" s="21">
        <v>0.8746680908219171</v>
      </c>
      <c r="D7" s="21">
        <v>0.85955605503029808</v>
      </c>
      <c r="E7" s="21">
        <v>0.71053203457620684</v>
      </c>
      <c r="F7" s="21">
        <v>0.74491935031827294</v>
      </c>
      <c r="G7" s="21">
        <v>1</v>
      </c>
      <c r="H7" s="21"/>
    </row>
    <row r="8" spans="1:8" ht="16" thickBot="1">
      <c r="A8" s="22" t="s">
        <v>10</v>
      </c>
      <c r="B8" s="22">
        <v>0.96536436378634727</v>
      </c>
      <c r="C8" s="22">
        <v>0.96289586796164994</v>
      </c>
      <c r="D8" s="22">
        <v>0.9629606147385581</v>
      </c>
      <c r="E8" s="22">
        <v>0.80690887574886283</v>
      </c>
      <c r="F8" s="22">
        <v>0.86171839959638374</v>
      </c>
      <c r="G8" s="22">
        <v>0.86956142166044814</v>
      </c>
      <c r="H8" s="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Passive Allocation</vt:lpstr>
      <vt:lpstr>Passive Portfolio</vt:lpstr>
      <vt:lpstr>Annual Returns</vt:lpstr>
      <vt:lpstr>Monthly Returns</vt:lpstr>
      <vt:lpstr>Summary</vt:lpstr>
      <vt:lpstr>Covar</vt:lpstr>
      <vt:lpstr>Corel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Naringrekar</dc:creator>
  <cp:lastModifiedBy>Sameer Naringrekar</cp:lastModifiedBy>
  <dcterms:created xsi:type="dcterms:W3CDTF">2014-10-09T14:31:56Z</dcterms:created>
  <dcterms:modified xsi:type="dcterms:W3CDTF">2014-10-12T09:37:45Z</dcterms:modified>
</cp:coreProperties>
</file>