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600" windowWidth="15600" windowHeight="11760" tabRatio="500" activeTab="1"/>
  </bookViews>
  <sheets>
    <sheet name="Sheet1" sheetId="1" r:id="rId1"/>
    <sheet name="New ReturnCalculationSample" sheetId="2" r:id="rId2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2"/>
  <c r="G68"/>
  <c r="F69"/>
  <c r="G70" s="1"/>
  <c r="F70"/>
  <c r="G71" s="1"/>
  <c r="F71"/>
  <c r="G72" s="1"/>
  <c r="F72"/>
  <c r="G73" s="1"/>
  <c r="F73"/>
  <c r="G74" s="1"/>
  <c r="F74"/>
  <c r="G75" s="1"/>
  <c r="F75"/>
  <c r="G76" s="1"/>
  <c r="F76"/>
  <c r="G77" s="1"/>
  <c r="F77"/>
  <c r="G78" s="1"/>
  <c r="F78"/>
  <c r="G79" s="1"/>
  <c r="F79"/>
  <c r="G80" s="1"/>
  <c r="F80"/>
  <c r="G81" s="1"/>
  <c r="F81"/>
  <c r="G82" s="1"/>
  <c r="F82"/>
  <c r="G83" s="1"/>
  <c r="F83"/>
  <c r="G84" s="1"/>
  <c r="F84"/>
  <c r="G85" s="1"/>
  <c r="F85"/>
  <c r="G86" s="1"/>
  <c r="F86"/>
  <c r="G87" s="1"/>
  <c r="F87"/>
  <c r="G88" s="1"/>
  <c r="F88"/>
  <c r="G89" s="1"/>
  <c r="F89"/>
  <c r="G90" s="1"/>
  <c r="F90"/>
  <c r="G91" s="1"/>
  <c r="F91"/>
  <c r="G92" s="1"/>
  <c r="F92"/>
  <c r="G93" s="1"/>
  <c r="F93"/>
  <c r="G94" s="1"/>
  <c r="F94"/>
  <c r="G95" s="1"/>
  <c r="F95"/>
  <c r="G96" s="1"/>
  <c r="F96"/>
  <c r="G97" s="1"/>
  <c r="F97"/>
  <c r="G98" s="1"/>
  <c r="F98"/>
  <c r="F68"/>
  <c r="G69" s="1"/>
  <c r="F39"/>
  <c r="G40" s="1"/>
  <c r="F40"/>
  <c r="G41" s="1"/>
  <c r="F41"/>
  <c r="G42" s="1"/>
  <c r="F42"/>
  <c r="G43" s="1"/>
  <c r="F43"/>
  <c r="G44" s="1"/>
  <c r="F44"/>
  <c r="G45" s="1"/>
  <c r="F45"/>
  <c r="G46" s="1"/>
  <c r="F46"/>
  <c r="G47" s="1"/>
  <c r="F47"/>
  <c r="G48" s="1"/>
  <c r="F48"/>
  <c r="G49" s="1"/>
  <c r="F49"/>
  <c r="G50" s="1"/>
  <c r="F50"/>
  <c r="G51" s="1"/>
  <c r="F51"/>
  <c r="G52" s="1"/>
  <c r="F52"/>
  <c r="G53" s="1"/>
  <c r="F53"/>
  <c r="G54" s="1"/>
  <c r="F54"/>
  <c r="G55" s="1"/>
  <c r="F55"/>
  <c r="G56" s="1"/>
  <c r="F56"/>
  <c r="G57" s="1"/>
  <c r="F57"/>
  <c r="G58" s="1"/>
  <c r="F58"/>
  <c r="G59" s="1"/>
  <c r="F59"/>
  <c r="G60" s="1"/>
  <c r="F60"/>
  <c r="G61" s="1"/>
  <c r="F61"/>
  <c r="G62" s="1"/>
  <c r="F62"/>
  <c r="G63" s="1"/>
  <c r="F63"/>
  <c r="G38"/>
  <c r="F38"/>
  <c r="G39" s="1"/>
  <c r="F17"/>
  <c r="E18"/>
  <c r="F19" s="1"/>
  <c r="E19"/>
  <c r="F20" s="1"/>
  <c r="E20"/>
  <c r="F21" s="1"/>
  <c r="E21"/>
  <c r="F22" s="1"/>
  <c r="E22"/>
  <c r="F23" s="1"/>
  <c r="E23"/>
  <c r="F24" s="1"/>
  <c r="E24"/>
  <c r="F25" s="1"/>
  <c r="E25"/>
  <c r="F26" s="1"/>
  <c r="E26"/>
  <c r="F27" s="1"/>
  <c r="E27"/>
  <c r="F28" s="1"/>
  <c r="E28"/>
  <c r="F29" s="1"/>
  <c r="E29"/>
  <c r="F30" s="1"/>
  <c r="E30"/>
  <c r="F31" s="1"/>
  <c r="E31"/>
  <c r="F32" s="1"/>
  <c r="E32"/>
  <c r="E17"/>
  <c r="H75" i="1"/>
  <c r="G75"/>
  <c r="G76"/>
  <c r="G77"/>
  <c r="G78"/>
  <c r="G79"/>
  <c r="G80"/>
  <c r="G81"/>
  <c r="G74"/>
  <c r="H76"/>
  <c r="H77"/>
  <c r="H78"/>
  <c r="H79"/>
  <c r="H80"/>
  <c r="H81"/>
  <c r="H74"/>
  <c r="H40"/>
  <c r="H9"/>
  <c r="H10"/>
  <c r="H11"/>
  <c r="H12"/>
  <c r="H13"/>
  <c r="H14"/>
  <c r="H15"/>
  <c r="H16"/>
  <c r="H17"/>
  <c r="H18"/>
  <c r="F67"/>
  <c r="H68" s="1"/>
  <c r="F68"/>
  <c r="H72" s="1"/>
  <c r="B67"/>
  <c r="B68" s="1"/>
  <c r="F66"/>
  <c r="H67" s="1"/>
  <c r="F58"/>
  <c r="H59" s="1"/>
  <c r="F59"/>
  <c r="H60" s="1"/>
  <c r="F60"/>
  <c r="B59"/>
  <c r="B60" s="1"/>
  <c r="F41"/>
  <c r="F40"/>
  <c r="H41" s="1"/>
  <c r="F43"/>
  <c r="H44" s="1"/>
  <c r="F44"/>
  <c r="H45" s="1"/>
  <c r="F45"/>
  <c r="F39"/>
  <c r="F4"/>
  <c r="H5" s="1"/>
  <c r="F3"/>
  <c r="H4" s="1"/>
  <c r="F5"/>
  <c r="H6" s="1"/>
  <c r="F6"/>
  <c r="H7" s="1"/>
  <c r="F7"/>
  <c r="H8" s="1"/>
  <c r="F8"/>
  <c r="D52"/>
  <c r="E52"/>
  <c r="F49"/>
  <c r="F48"/>
  <c r="H49" s="1"/>
  <c r="F47"/>
  <c r="H48" s="1"/>
  <c r="E53"/>
  <c r="D53"/>
  <c r="D54"/>
  <c r="E54"/>
  <c r="B53"/>
  <c r="B54" s="1"/>
  <c r="B48"/>
  <c r="B49" s="1"/>
  <c r="B44"/>
  <c r="B45" s="1"/>
  <c r="B40"/>
  <c r="B41" s="1"/>
  <c r="H42" l="1"/>
  <c r="F53"/>
  <c r="H54" s="1"/>
  <c r="H61"/>
  <c r="F52"/>
  <c r="H50"/>
  <c r="H53"/>
  <c r="F54"/>
  <c r="H24"/>
  <c r="H46"/>
  <c r="H55" l="1"/>
</calcChain>
</file>

<file path=xl/sharedStrings.xml><?xml version="1.0" encoding="utf-8"?>
<sst xmlns="http://schemas.openxmlformats.org/spreadsheetml/2006/main" count="64" uniqueCount="47">
  <si>
    <t>Date</t>
  </si>
  <si>
    <t>Market Value</t>
  </si>
  <si>
    <t>Sub-period return</t>
  </si>
  <si>
    <t>Time Weighted Return</t>
  </si>
  <si>
    <t>Start Period</t>
  </si>
  <si>
    <t>End Period</t>
  </si>
  <si>
    <t>This will help computation of sub-period returns (1month, 3 months, 6 months etc.) for graphs</t>
  </si>
  <si>
    <t>Calculate interim returns for sub-periods on which cash flows occurred</t>
  </si>
  <si>
    <t>Chain cash flows and subtract 1</t>
  </si>
  <si>
    <t>Method to calculate TWR</t>
  </si>
  <si>
    <t>Asset Class</t>
  </si>
  <si>
    <t>Securities</t>
  </si>
  <si>
    <t>S1</t>
  </si>
  <si>
    <t>S2</t>
  </si>
  <si>
    <t>S3</t>
  </si>
  <si>
    <t>Equity</t>
  </si>
  <si>
    <t>Cash flow</t>
  </si>
  <si>
    <t>Market Value after Cash flow</t>
  </si>
  <si>
    <t>Store Market value, Cash flow, Market Value after Cash flow each day</t>
  </si>
  <si>
    <t>Store market value of benchmark each day</t>
  </si>
  <si>
    <t>Find market value post cash flow for start and end date</t>
  </si>
  <si>
    <t>Find market value post cash flow for intermediate dates on which cash flows occurred</t>
  </si>
  <si>
    <t>MV</t>
  </si>
  <si>
    <t>CF</t>
  </si>
  <si>
    <t>MVACF</t>
  </si>
  <si>
    <t>Final:  Use this calculation</t>
  </si>
  <si>
    <t>market_value</t>
  </si>
  <si>
    <t>cash_flow</t>
  </si>
  <si>
    <t>market_value_after_cash_flow</t>
  </si>
  <si>
    <t>Market Value= (Day1 qty * Day2 price)</t>
  </si>
  <si>
    <t>Final calculation for portfolio performance</t>
  </si>
  <si>
    <t>Portfolio Return Calculation</t>
  </si>
  <si>
    <r>
      <rPr>
        <b/>
        <sz val="12"/>
        <color theme="1"/>
        <rFont val="Calibri"/>
        <family val="2"/>
        <scheme val="minor"/>
      </rPr>
      <t>Market value after cash_flow</t>
    </r>
    <r>
      <rPr>
        <sz val="12"/>
        <color theme="1"/>
        <rFont val="Calibri"/>
        <family val="2"/>
        <scheme val="minor"/>
      </rPr>
      <t xml:space="preserve">  = (Day1 qty * Day2 price)+Cash flow</t>
    </r>
  </si>
  <si>
    <r>
      <rPr>
        <b/>
        <sz val="12"/>
        <color theme="1"/>
        <rFont val="Calibri"/>
        <family val="2"/>
        <scheme val="minor"/>
      </rPr>
      <t>Sub return</t>
    </r>
    <r>
      <rPr>
        <sz val="12"/>
        <color theme="1"/>
        <rFont val="Calibri"/>
        <family val="2"/>
        <scheme val="minor"/>
      </rPr>
      <t xml:space="preserve"> = ((Day1 qty * Day2 price)-Day1 market value after cash_flow)/Day1 market value after cash_flow  </t>
    </r>
  </si>
  <si>
    <t>Portfolio Return</t>
  </si>
  <si>
    <t>datetime</t>
  </si>
  <si>
    <t>closing_value</t>
  </si>
  <si>
    <t>sub_period_return</t>
  </si>
  <si>
    <t>Security 1</t>
  </si>
  <si>
    <t>Asset Class 1</t>
  </si>
  <si>
    <t>Day1 qty  =  `yesterDayUnitCount`  from `customer_portfolio_securities_tb`</t>
  </si>
  <si>
    <t>Day2 price = `current_price`  from customer_portfolio_securities_tb</t>
  </si>
  <si>
    <t xml:space="preserve">Market value = (Day1 qty * Day2 price) </t>
  </si>
  <si>
    <r>
      <t xml:space="preserve">Cash flow = Adding  </t>
    </r>
    <r>
      <rPr>
        <b/>
        <sz val="12"/>
        <color theme="1"/>
        <rFont val="Calibri"/>
        <family val="2"/>
        <scheme val="minor"/>
      </rPr>
      <t xml:space="preserve">security_price * security_units </t>
    </r>
    <r>
      <rPr>
        <sz val="12"/>
        <color theme="1"/>
        <rFont val="Calibri"/>
        <family val="2"/>
        <scheme val="minor"/>
      </rPr>
      <t xml:space="preserve">   From </t>
    </r>
    <r>
      <rPr>
        <b/>
        <sz val="12"/>
        <color theme="1"/>
        <rFont val="Calibri"/>
        <family val="2"/>
        <scheme val="minor"/>
      </rPr>
      <t>customer_transaction_execution_details_tb</t>
    </r>
    <r>
      <rPr>
        <sz val="12"/>
        <color theme="1"/>
        <rFont val="Calibri"/>
        <family val="2"/>
        <scheme val="minor"/>
      </rPr>
      <t xml:space="preserve"> based on BUY or SELL of each security</t>
    </r>
  </si>
  <si>
    <r>
      <t>Day1 qty  =  `yesterDayUnitCount`  from `</t>
    </r>
    <r>
      <rPr>
        <b/>
        <sz val="12"/>
        <color theme="1"/>
        <rFont val="Calibri"/>
        <family val="2"/>
        <scheme val="minor"/>
      </rPr>
      <t>customer_portfolio_securities_tb</t>
    </r>
    <r>
      <rPr>
        <sz val="12"/>
        <color theme="1"/>
        <rFont val="Calibri"/>
        <family val="2"/>
        <scheme val="minor"/>
      </rPr>
      <t>`</t>
    </r>
  </si>
  <si>
    <r>
      <t xml:space="preserve"> Day2 price = `current_price`  from </t>
    </r>
    <r>
      <rPr>
        <b/>
        <sz val="12"/>
        <color theme="1"/>
        <rFont val="Calibri"/>
        <family val="2"/>
        <scheme val="minor"/>
      </rPr>
      <t>customer_portfolio_securities_tb</t>
    </r>
  </si>
  <si>
    <t>Porfolio security Return calculation</t>
  </si>
</sst>
</file>

<file path=xl/styles.xml><?xml version="1.0" encoding="utf-8"?>
<styleSheet xmlns="http://schemas.openxmlformats.org/spreadsheetml/2006/main">
  <numFmts count="2">
    <numFmt numFmtId="164" formatCode="&quot;₹&quot;\ #,##0.00;[Red]\-&quot;₹&quot;\ #,##0.00"/>
    <numFmt numFmtId="165" formatCode="0.0000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1F497D"/>
      <name val="Calibri"/>
      <family val="2"/>
      <scheme val="minor"/>
    </font>
    <font>
      <b/>
      <sz val="10"/>
      <color indexed="12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2" fontId="0" fillId="0" borderId="0" xfId="0" applyNumberFormat="1"/>
    <xf numFmtId="164" fontId="0" fillId="3" borderId="0" xfId="0" applyNumberFormat="1" applyFill="1"/>
    <xf numFmtId="164" fontId="0" fillId="4" borderId="0" xfId="0" applyNumberFormat="1" applyFill="1"/>
    <xf numFmtId="0" fontId="0" fillId="0" borderId="0" xfId="0" applyAlignment="1">
      <alignment horizontal="center"/>
    </xf>
    <xf numFmtId="164" fontId="0" fillId="0" borderId="0" xfId="0" applyNumberFormat="1" applyFill="1"/>
    <xf numFmtId="0" fontId="0" fillId="5" borderId="0" xfId="0" applyFill="1" applyAlignment="1">
      <alignment horizontal="center"/>
    </xf>
    <xf numFmtId="14" fontId="0" fillId="5" borderId="0" xfId="0" applyNumberFormat="1" applyFill="1"/>
    <xf numFmtId="164" fontId="0" fillId="5" borderId="0" xfId="0" applyNumberFormat="1" applyFill="1"/>
    <xf numFmtId="0" fontId="0" fillId="5" borderId="0" xfId="0" applyFill="1"/>
    <xf numFmtId="10" fontId="0" fillId="5" borderId="0" xfId="0" applyNumberFormat="1" applyFill="1"/>
    <xf numFmtId="0" fontId="0" fillId="4" borderId="0" xfId="0" applyFill="1" applyAlignment="1">
      <alignment horizontal="center"/>
    </xf>
    <xf numFmtId="14" fontId="0" fillId="4" borderId="0" xfId="0" applyNumberFormat="1" applyFill="1"/>
    <xf numFmtId="10" fontId="0" fillId="4" borderId="0" xfId="0" applyNumberFormat="1" applyFill="1"/>
    <xf numFmtId="0" fontId="0" fillId="4" borderId="0" xfId="0" applyFill="1"/>
    <xf numFmtId="0" fontId="4" fillId="0" borderId="0" xfId="0" applyFont="1"/>
    <xf numFmtId="0" fontId="5" fillId="0" borderId="0" xfId="0" applyFont="1"/>
    <xf numFmtId="2" fontId="0" fillId="4" borderId="0" xfId="1" applyNumberFormat="1" applyFont="1" applyFill="1"/>
    <xf numFmtId="165" fontId="0" fillId="0" borderId="0" xfId="0" applyNumberFormat="1"/>
    <xf numFmtId="165" fontId="0" fillId="0" borderId="0" xfId="1" applyNumberFormat="1" applyFont="1"/>
    <xf numFmtId="165" fontId="0" fillId="4" borderId="0" xfId="0" applyNumberFormat="1" applyFill="1"/>
    <xf numFmtId="0" fontId="0" fillId="0" borderId="0" xfId="0" applyNumberFormat="1"/>
    <xf numFmtId="2" fontId="0" fillId="0" borderId="0" xfId="1" applyNumberFormat="1" applyFont="1"/>
    <xf numFmtId="2" fontId="0" fillId="2" borderId="0" xfId="1" applyNumberFormat="1" applyFont="1" applyFill="1"/>
    <xf numFmtId="2" fontId="0" fillId="5" borderId="0" xfId="1" applyNumberFormat="1" applyFont="1" applyFill="1"/>
    <xf numFmtId="164" fontId="6" fillId="0" borderId="0" xfId="0" applyNumberFormat="1" applyFont="1"/>
    <xf numFmtId="2" fontId="7" fillId="0" borderId="0" xfId="1" applyNumberFormat="1" applyFont="1" applyFill="1" applyAlignment="1"/>
    <xf numFmtId="10" fontId="7" fillId="0" borderId="0" xfId="1" applyNumberFormat="1" applyFont="1" applyFill="1" applyAlignmen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14" fontId="5" fillId="0" borderId="0" xfId="0" applyNumberFormat="1" applyFont="1"/>
    <xf numFmtId="10" fontId="0" fillId="0" borderId="0" xfId="0" applyNumberFormat="1" applyAlignment="1">
      <alignment horizontal="left" vertical="top"/>
    </xf>
    <xf numFmtId="10" fontId="5" fillId="0" borderId="0" xfId="0" applyNumberFormat="1" applyFont="1"/>
    <xf numFmtId="2" fontId="0" fillId="0" borderId="0" xfId="0" applyNumberFormat="1" applyAlignment="1">
      <alignment horizontal="left" vertical="top"/>
    </xf>
    <xf numFmtId="2" fontId="5" fillId="0" borderId="0" xfId="0" applyNumberFormat="1" applyFont="1"/>
    <xf numFmtId="14" fontId="10" fillId="0" borderId="0" xfId="0" applyNumberFormat="1" applyFont="1"/>
    <xf numFmtId="14" fontId="8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2" fontId="8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83"/>
  <sheetViews>
    <sheetView topLeftCell="A31" workbookViewId="0">
      <selection activeCell="F28" sqref="F1:F1048576"/>
    </sheetView>
  </sheetViews>
  <sheetFormatPr defaultColWidth="11" defaultRowHeight="15.75"/>
  <cols>
    <col min="1" max="1" width="10.25" style="8" bestFit="1" customWidth="1"/>
    <col min="2" max="2" width="10.875" style="1"/>
    <col min="3" max="3" width="11.875" style="2" bestFit="1" customWidth="1"/>
    <col min="4" max="4" width="12.875" style="2" bestFit="1" customWidth="1"/>
    <col min="5" max="5" width="13" style="2" bestFit="1" customWidth="1"/>
    <col min="6" max="6" width="14" style="2" customWidth="1"/>
    <col min="7" max="7" width="11.875" customWidth="1"/>
    <col min="8" max="8" width="15.875" style="26" bestFit="1" customWidth="1"/>
    <col min="9" max="9" width="11" style="22"/>
    <col min="10" max="10" width="12.75" bestFit="1" customWidth="1"/>
  </cols>
  <sheetData>
    <row r="2" spans="1:11">
      <c r="B2" s="1" t="s">
        <v>0</v>
      </c>
      <c r="D2" s="2" t="s">
        <v>1</v>
      </c>
      <c r="E2" s="2" t="s">
        <v>16</v>
      </c>
      <c r="F2" s="2" t="s">
        <v>17</v>
      </c>
      <c r="H2" s="26" t="s">
        <v>2</v>
      </c>
    </row>
    <row r="3" spans="1:11">
      <c r="A3" s="8" t="s">
        <v>4</v>
      </c>
      <c r="B3" s="1">
        <v>40543</v>
      </c>
      <c r="D3" s="2">
        <v>250000</v>
      </c>
      <c r="E3" s="2">
        <v>0</v>
      </c>
      <c r="F3" s="2">
        <f>D3+E3</f>
        <v>250000</v>
      </c>
    </row>
    <row r="4" spans="1:11">
      <c r="B4" s="1">
        <v>40574</v>
      </c>
      <c r="D4" s="2">
        <v>255000</v>
      </c>
      <c r="E4" s="2">
        <v>0</v>
      </c>
      <c r="F4" s="2">
        <f t="shared" ref="F4:F8" si="0">D4+E4</f>
        <v>255000</v>
      </c>
      <c r="H4" s="26">
        <f>(D4-F3)/F3</f>
        <v>0.02</v>
      </c>
      <c r="K4" s="4"/>
    </row>
    <row r="5" spans="1:11">
      <c r="B5" s="1">
        <v>40588</v>
      </c>
      <c r="D5" s="2">
        <v>257000</v>
      </c>
      <c r="E5" s="2">
        <v>0</v>
      </c>
      <c r="F5" s="2">
        <f t="shared" si="0"/>
        <v>257000</v>
      </c>
      <c r="H5" s="26">
        <f t="shared" ref="H5:H7" si="1">(D5-F4)/F4</f>
        <v>7.8431372549019607E-3</v>
      </c>
      <c r="K5" s="4"/>
    </row>
    <row r="6" spans="1:11">
      <c r="B6" s="1">
        <v>40602</v>
      </c>
      <c r="D6" s="2">
        <v>200000</v>
      </c>
      <c r="E6" s="2">
        <v>0</v>
      </c>
      <c r="F6" s="2">
        <f t="shared" si="0"/>
        <v>200000</v>
      </c>
      <c r="H6" s="26">
        <f t="shared" si="1"/>
        <v>-0.22178988326848248</v>
      </c>
      <c r="K6" s="4"/>
    </row>
    <row r="7" spans="1:11">
      <c r="B7" s="1">
        <v>40612</v>
      </c>
      <c r="D7" s="2">
        <v>210000</v>
      </c>
      <c r="E7" s="2">
        <v>0</v>
      </c>
      <c r="F7" s="2">
        <f t="shared" si="0"/>
        <v>210000</v>
      </c>
      <c r="H7" s="26">
        <f t="shared" si="1"/>
        <v>0.05</v>
      </c>
      <c r="K7" s="4"/>
    </row>
    <row r="8" spans="1:11">
      <c r="A8" s="8" t="s">
        <v>5</v>
      </c>
      <c r="B8" s="1">
        <v>40633</v>
      </c>
      <c r="D8" s="2">
        <v>500000</v>
      </c>
      <c r="E8" s="2">
        <v>0</v>
      </c>
      <c r="F8" s="2">
        <f t="shared" si="0"/>
        <v>500000</v>
      </c>
      <c r="H8" s="26">
        <f>(D8-F7)/F7</f>
        <v>1.3809523809523809</v>
      </c>
      <c r="K8" s="4"/>
    </row>
    <row r="9" spans="1:11">
      <c r="H9" s="26">
        <f t="shared" ref="H9:H18" si="2">(D9-F8)/F8</f>
        <v>-1</v>
      </c>
      <c r="K9" s="4"/>
    </row>
    <row r="10" spans="1:11">
      <c r="D10">
        <v>0</v>
      </c>
      <c r="E10">
        <v>8746.7199999999993</v>
      </c>
      <c r="F10">
        <v>8746.7199999999993</v>
      </c>
      <c r="H10" s="26" t="e">
        <f t="shared" si="2"/>
        <v>#DIV/0!</v>
      </c>
      <c r="K10" s="4"/>
    </row>
    <row r="11" spans="1:11">
      <c r="D11">
        <v>8731.4</v>
      </c>
      <c r="E11">
        <v>12.9</v>
      </c>
      <c r="F11">
        <v>8744.2999999999993</v>
      </c>
      <c r="H11" s="26">
        <f t="shared" si="2"/>
        <v>-1.7515137102822212E-3</v>
      </c>
      <c r="K11" s="4"/>
    </row>
    <row r="12" spans="1:11">
      <c r="D12">
        <v>8758.14</v>
      </c>
      <c r="E12">
        <v>-12.99</v>
      </c>
      <c r="F12">
        <v>8745.15</v>
      </c>
      <c r="H12" s="26">
        <f t="shared" si="2"/>
        <v>1.5827453312443702E-3</v>
      </c>
      <c r="K12" s="4"/>
    </row>
    <row r="13" spans="1:11">
      <c r="D13">
        <v>8745.17</v>
      </c>
      <c r="E13">
        <v>8371.2800000000007</v>
      </c>
      <c r="F13">
        <v>17116.45</v>
      </c>
      <c r="H13" s="26">
        <f t="shared" si="2"/>
        <v>2.286981927175241E-6</v>
      </c>
      <c r="K13" s="4"/>
    </row>
    <row r="14" spans="1:11">
      <c r="D14">
        <v>17106.41</v>
      </c>
      <c r="E14">
        <v>0</v>
      </c>
      <c r="F14">
        <v>17106.41</v>
      </c>
      <c r="H14" s="26">
        <f t="shared" si="2"/>
        <v>-5.8657022922398465E-4</v>
      </c>
      <c r="K14" s="4"/>
    </row>
    <row r="15" spans="1:11">
      <c r="D15">
        <v>17135.46</v>
      </c>
      <c r="E15">
        <v>0</v>
      </c>
      <c r="F15">
        <v>17135.46</v>
      </c>
      <c r="H15" s="26">
        <f t="shared" si="2"/>
        <v>1.6981938349425315E-3</v>
      </c>
      <c r="K15" s="4"/>
    </row>
    <row r="16" spans="1:11">
      <c r="D16">
        <v>17116.71</v>
      </c>
      <c r="E16">
        <v>400.15</v>
      </c>
      <c r="F16">
        <v>17516.86</v>
      </c>
      <c r="H16" s="26">
        <f t="shared" si="2"/>
        <v>-1.0942221568606854E-3</v>
      </c>
      <c r="K16" s="4"/>
    </row>
    <row r="17" spans="2:11">
      <c r="D17">
        <v>17468.560000000001</v>
      </c>
      <c r="E17">
        <v>87381.5</v>
      </c>
      <c r="F17">
        <v>104850.06</v>
      </c>
      <c r="H17" s="26">
        <f t="shared" si="2"/>
        <v>-2.7573434964941932E-3</v>
      </c>
      <c r="K17" s="4"/>
    </row>
    <row r="18" spans="2:11">
      <c r="H18" s="26">
        <f t="shared" si="2"/>
        <v>-1</v>
      </c>
      <c r="K18" s="4"/>
    </row>
    <row r="19" spans="2:11">
      <c r="K19" s="4"/>
    </row>
    <row r="20" spans="2:11">
      <c r="K20" s="4"/>
    </row>
    <row r="21" spans="2:11">
      <c r="K21" s="4"/>
    </row>
    <row r="22" spans="2:11">
      <c r="K22" s="4"/>
    </row>
    <row r="24" spans="2:11">
      <c r="G24" t="s">
        <v>3</v>
      </c>
      <c r="H24" s="26">
        <f>((1+H4)*(1+H5)*(1+H6)*(1+H7)*(1+H8))-1</f>
        <v>1</v>
      </c>
      <c r="I24" s="23"/>
      <c r="K24" s="3"/>
    </row>
    <row r="27" spans="2:11">
      <c r="B27" s="1" t="s">
        <v>18</v>
      </c>
    </row>
    <row r="28" spans="2:11">
      <c r="B28" t="s">
        <v>6</v>
      </c>
    </row>
    <row r="29" spans="2:11">
      <c r="B29" s="1" t="s">
        <v>19</v>
      </c>
    </row>
    <row r="30" spans="2:11">
      <c r="J30" s="5"/>
    </row>
    <row r="31" spans="2:11">
      <c r="B31" s="1" t="s">
        <v>9</v>
      </c>
    </row>
    <row r="32" spans="2:11">
      <c r="B32" s="1" t="s">
        <v>20</v>
      </c>
    </row>
    <row r="33" spans="1:13">
      <c r="B33" s="1" t="s">
        <v>21</v>
      </c>
    </row>
    <row r="34" spans="1:13">
      <c r="B34" s="1" t="s">
        <v>7</v>
      </c>
      <c r="M34" s="4"/>
    </row>
    <row r="35" spans="1:13">
      <c r="B35" s="1" t="s">
        <v>8</v>
      </c>
    </row>
    <row r="38" spans="1:13">
      <c r="B38" s="1" t="s">
        <v>11</v>
      </c>
    </row>
    <row r="39" spans="1:13">
      <c r="A39" s="8" t="s">
        <v>12</v>
      </c>
      <c r="B39" s="1">
        <v>41791</v>
      </c>
      <c r="D39" s="2">
        <v>0</v>
      </c>
      <c r="E39" s="6">
        <v>100000</v>
      </c>
      <c r="F39" s="6">
        <f>D39+E39</f>
        <v>100000</v>
      </c>
      <c r="G39" s="4"/>
    </row>
    <row r="40" spans="1:13">
      <c r="B40" s="1">
        <f>B39+1</f>
        <v>41792</v>
      </c>
      <c r="D40" s="6">
        <v>110000</v>
      </c>
      <c r="E40" s="2">
        <v>20000</v>
      </c>
      <c r="F40" s="9">
        <f>D40+E40</f>
        <v>130000</v>
      </c>
      <c r="G40" s="4"/>
      <c r="H40" s="26">
        <f>(D40-F39)/F39</f>
        <v>0.1</v>
      </c>
    </row>
    <row r="41" spans="1:13">
      <c r="B41" s="1">
        <f t="shared" ref="B41" si="3">B40+1</f>
        <v>41793</v>
      </c>
      <c r="D41" s="2">
        <v>120000</v>
      </c>
      <c r="E41" s="7">
        <v>0</v>
      </c>
      <c r="F41" s="9">
        <f>D41+E41</f>
        <v>120000</v>
      </c>
      <c r="G41" s="4"/>
      <c r="H41" s="26">
        <f>(D41-F40)/F40</f>
        <v>-7.6923076923076927E-2</v>
      </c>
      <c r="J41" s="4"/>
    </row>
    <row r="42" spans="1:13">
      <c r="H42" s="27">
        <f>((1+H39)*(1+H40)*(1+H41))-1</f>
        <v>1.5384615384615552E-2</v>
      </c>
    </row>
    <row r="43" spans="1:13">
      <c r="A43" s="8" t="s">
        <v>13</v>
      </c>
      <c r="B43" s="1">
        <v>41791</v>
      </c>
      <c r="D43" s="2">
        <v>0</v>
      </c>
      <c r="E43" s="6">
        <v>50000</v>
      </c>
      <c r="F43" s="6">
        <f>D43+E43</f>
        <v>50000</v>
      </c>
    </row>
    <row r="44" spans="1:13">
      <c r="B44" s="1">
        <f>B43+1</f>
        <v>41792</v>
      </c>
      <c r="D44" s="6">
        <v>50500</v>
      </c>
      <c r="E44" s="2">
        <v>0</v>
      </c>
      <c r="F44" s="2">
        <f>D44+E44</f>
        <v>50500</v>
      </c>
      <c r="H44" s="26">
        <f>(D44-F43)/F43</f>
        <v>0.01</v>
      </c>
    </row>
    <row r="45" spans="1:13">
      <c r="B45" s="1">
        <f t="shared" ref="B45" si="4">B44+1</f>
        <v>41793</v>
      </c>
      <c r="D45" s="2">
        <v>51000</v>
      </c>
      <c r="E45" s="7">
        <v>50000</v>
      </c>
      <c r="F45" s="2">
        <f>D45+E45</f>
        <v>101000</v>
      </c>
      <c r="H45" s="26">
        <f>(D45-F44)/F44</f>
        <v>9.9009900990099011E-3</v>
      </c>
    </row>
    <row r="46" spans="1:13">
      <c r="H46" s="27">
        <f>((1+H43)*(1+H44)*(1+H45))-1</f>
        <v>2.0000000000000018E-2</v>
      </c>
    </row>
    <row r="47" spans="1:13">
      <c r="A47" s="8" t="s">
        <v>14</v>
      </c>
      <c r="B47" s="1">
        <v>41791</v>
      </c>
      <c r="D47" s="2">
        <v>0</v>
      </c>
      <c r="E47" s="6">
        <v>1000000</v>
      </c>
      <c r="F47" s="6">
        <f t="shared" ref="F47:F49" si="5">D47+E47</f>
        <v>1000000</v>
      </c>
    </row>
    <row r="48" spans="1:13">
      <c r="B48" s="1">
        <f>B47+1</f>
        <v>41792</v>
      </c>
      <c r="D48" s="6">
        <v>900000</v>
      </c>
      <c r="E48" s="2">
        <v>0</v>
      </c>
      <c r="F48" s="2">
        <f t="shared" si="5"/>
        <v>900000</v>
      </c>
      <c r="H48" s="26">
        <f>(D48-F47)/F47</f>
        <v>-0.1</v>
      </c>
    </row>
    <row r="49" spans="1:10">
      <c r="B49" s="1">
        <f t="shared" ref="B49" si="6">B48+1</f>
        <v>41793</v>
      </c>
      <c r="D49" s="2">
        <v>900000</v>
      </c>
      <c r="E49" s="7">
        <v>0</v>
      </c>
      <c r="F49" s="2">
        <f t="shared" si="5"/>
        <v>900000</v>
      </c>
      <c r="H49" s="26">
        <f>(D49-F48)/F48</f>
        <v>0</v>
      </c>
    </row>
    <row r="50" spans="1:10">
      <c r="H50" s="27">
        <f>((1+H47)*(1+H48)*(1+H49))-1</f>
        <v>-9.9999999999999978E-2</v>
      </c>
    </row>
    <row r="51" spans="1:10">
      <c r="A51" s="8" t="s">
        <v>15</v>
      </c>
      <c r="B51" s="1" t="s">
        <v>10</v>
      </c>
    </row>
    <row r="52" spans="1:10">
      <c r="B52" s="1">
        <v>41791</v>
      </c>
      <c r="D52" s="2">
        <f t="shared" ref="D52:E54" si="7">D39+D43+D47</f>
        <v>0</v>
      </c>
      <c r="E52" s="6">
        <f t="shared" si="7"/>
        <v>1150000</v>
      </c>
      <c r="F52" s="6">
        <f>D52+E52</f>
        <v>1150000</v>
      </c>
    </row>
    <row r="53" spans="1:10">
      <c r="B53" s="1">
        <f>B52+1</f>
        <v>41792</v>
      </c>
      <c r="D53" s="6">
        <f t="shared" si="7"/>
        <v>1060500</v>
      </c>
      <c r="E53" s="2">
        <f t="shared" si="7"/>
        <v>20000</v>
      </c>
      <c r="F53" s="2">
        <f>D53+E53</f>
        <v>1080500</v>
      </c>
      <c r="H53" s="26">
        <f>(D53-F52)/F52</f>
        <v>-7.7826086956521739E-2</v>
      </c>
    </row>
    <row r="54" spans="1:10">
      <c r="B54" s="1">
        <f t="shared" ref="B54" si="8">B53+1</f>
        <v>41793</v>
      </c>
      <c r="D54" s="2">
        <f t="shared" si="7"/>
        <v>1071000</v>
      </c>
      <c r="E54" s="7">
        <f t="shared" si="7"/>
        <v>50000</v>
      </c>
      <c r="F54" s="2">
        <f>D54+E54</f>
        <v>1121000</v>
      </c>
      <c r="H54" s="26">
        <f>(D54-F53)/F53</f>
        <v>-8.7922258213789916E-3</v>
      </c>
    </row>
    <row r="55" spans="1:10">
      <c r="H55" s="27">
        <f>((1+H52)*(1+H53)*(1+H54))-1</f>
        <v>-8.5934048246584682E-2</v>
      </c>
    </row>
    <row r="56" spans="1:10">
      <c r="D56" s="2" t="s">
        <v>22</v>
      </c>
      <c r="E56" s="2" t="s">
        <v>23</v>
      </c>
      <c r="F56" s="2" t="s">
        <v>24</v>
      </c>
    </row>
    <row r="57" spans="1:10">
      <c r="A57" s="10"/>
      <c r="B57" s="11" t="s">
        <v>11</v>
      </c>
      <c r="C57" s="12"/>
      <c r="D57" s="12"/>
      <c r="E57" s="12"/>
      <c r="F57" s="12"/>
      <c r="G57" s="13"/>
      <c r="H57" s="28"/>
    </row>
    <row r="58" spans="1:10">
      <c r="A58" s="10" t="s">
        <v>12</v>
      </c>
      <c r="B58" s="11">
        <v>41791</v>
      </c>
      <c r="C58" s="12"/>
      <c r="D58" s="12">
        <v>110000</v>
      </c>
      <c r="E58" s="12">
        <v>100000</v>
      </c>
      <c r="F58" s="12">
        <f>D57+E58</f>
        <v>100000</v>
      </c>
      <c r="G58" s="14"/>
      <c r="H58" s="28"/>
    </row>
    <row r="59" spans="1:10" s="18" customFormat="1">
      <c r="A59" s="15"/>
      <c r="B59" s="16">
        <f>B58+1</f>
        <v>41792</v>
      </c>
      <c r="C59" s="7"/>
      <c r="D59" s="7">
        <v>120000</v>
      </c>
      <c r="E59" s="7">
        <v>20000</v>
      </c>
      <c r="F59" s="7">
        <f>D58+E59</f>
        <v>130000</v>
      </c>
      <c r="G59" s="17"/>
      <c r="H59" s="21">
        <f>(D58-F58)/F58</f>
        <v>0.1</v>
      </c>
      <c r="I59" s="24"/>
      <c r="J59" s="18" t="s">
        <v>25</v>
      </c>
    </row>
    <row r="60" spans="1:10">
      <c r="A60" s="10"/>
      <c r="B60" s="11">
        <f t="shared" ref="B60" si="9">B59+1</f>
        <v>41793</v>
      </c>
      <c r="C60" s="12"/>
      <c r="D60" s="12">
        <v>130000</v>
      </c>
      <c r="E60" s="12">
        <v>0</v>
      </c>
      <c r="F60" s="12">
        <f>D59+E60</f>
        <v>120000</v>
      </c>
      <c r="G60" s="14"/>
      <c r="H60" s="28">
        <f>(D59-F59)/F59</f>
        <v>-7.6923076923076927E-2</v>
      </c>
    </row>
    <row r="61" spans="1:10">
      <c r="A61" s="10"/>
      <c r="B61" s="11"/>
      <c r="C61" s="12"/>
      <c r="D61" s="12"/>
      <c r="E61" s="12"/>
      <c r="F61" s="12"/>
      <c r="G61" s="13"/>
      <c r="H61" s="28">
        <f>((1+H58)*(1+H59)*(1+H60))-1</f>
        <v>1.5384615384615552E-2</v>
      </c>
    </row>
    <row r="66" spans="1:8">
      <c r="B66" s="11">
        <v>41791</v>
      </c>
      <c r="C66" s="12"/>
      <c r="D66" s="12">
        <v>110000</v>
      </c>
      <c r="E66" s="12">
        <v>100000</v>
      </c>
      <c r="F66" s="12">
        <f>D65+E66</f>
        <v>100000</v>
      </c>
      <c r="G66" s="14"/>
      <c r="H66" s="28"/>
    </row>
    <row r="67" spans="1:8">
      <c r="B67" s="16">
        <f>B66+1</f>
        <v>41792</v>
      </c>
      <c r="C67" s="7"/>
      <c r="D67" s="7">
        <v>120000</v>
      </c>
      <c r="E67" s="7">
        <v>20000</v>
      </c>
      <c r="F67" s="7">
        <f>D66+E67</f>
        <v>130000</v>
      </c>
      <c r="G67" s="17"/>
      <c r="H67" s="21">
        <f t="shared" ref="H67:H68" si="10">(D66-F66)/F66</f>
        <v>0.1</v>
      </c>
    </row>
    <row r="68" spans="1:8">
      <c r="B68" s="11">
        <f t="shared" ref="B68" si="11">B67+1</f>
        <v>41793</v>
      </c>
      <c r="C68" s="12"/>
      <c r="D68" s="12">
        <v>130000</v>
      </c>
      <c r="E68" s="12">
        <v>0</v>
      </c>
      <c r="F68" s="12">
        <f>D67+E68</f>
        <v>120000</v>
      </c>
      <c r="G68" s="14"/>
      <c r="H68" s="21">
        <f t="shared" si="10"/>
        <v>-7.6923076923076927E-2</v>
      </c>
    </row>
    <row r="69" spans="1:8">
      <c r="B69" s="11"/>
      <c r="C69" s="12"/>
      <c r="D69" s="12"/>
      <c r="E69" s="12"/>
      <c r="F69" s="12"/>
      <c r="G69" s="14"/>
      <c r="H69" s="21"/>
    </row>
    <row r="70" spans="1:8">
      <c r="C70" s="11"/>
      <c r="D70" s="12"/>
      <c r="E70" s="12"/>
      <c r="F70" s="12"/>
      <c r="G70" s="14"/>
      <c r="H70" s="21"/>
    </row>
    <row r="71" spans="1:8">
      <c r="B71" s="11"/>
      <c r="C71" s="12"/>
      <c r="D71" s="12"/>
      <c r="E71" s="12"/>
      <c r="F71" s="12"/>
      <c r="G71" s="14"/>
      <c r="H71" s="21"/>
    </row>
    <row r="72" spans="1:8">
      <c r="C72" s="29" t="s">
        <v>30</v>
      </c>
      <c r="H72" s="21">
        <f>(D68-F68)/F68</f>
        <v>8.3333333333333329E-2</v>
      </c>
    </row>
    <row r="73" spans="1:8">
      <c r="D73" s="20" t="s">
        <v>26</v>
      </c>
      <c r="E73" s="20" t="s">
        <v>27</v>
      </c>
      <c r="F73" s="20" t="s">
        <v>28</v>
      </c>
      <c r="G73" s="25"/>
      <c r="H73" s="30"/>
    </row>
    <row r="74" spans="1:8">
      <c r="D74">
        <v>0</v>
      </c>
      <c r="E74">
        <v>8746.7199999999993</v>
      </c>
      <c r="F74">
        <v>8746.7199999999993</v>
      </c>
      <c r="G74">
        <f>D74+E74</f>
        <v>8746.7199999999993</v>
      </c>
      <c r="H74" s="31" t="e">
        <f>(D74-F73)/F73</f>
        <v>#VALUE!</v>
      </c>
    </row>
    <row r="75" spans="1:8">
      <c r="A75" s="19"/>
      <c r="D75">
        <v>8731.4</v>
      </c>
      <c r="E75">
        <v>12.9</v>
      </c>
      <c r="F75">
        <v>8744.2999999999993</v>
      </c>
      <c r="G75">
        <f>D75+E75</f>
        <v>8744.2999999999993</v>
      </c>
      <c r="H75" s="31">
        <f>(D75-F74)/F74</f>
        <v>-1.7515137102822212E-3</v>
      </c>
    </row>
    <row r="76" spans="1:8">
      <c r="A76" s="19"/>
      <c r="D76">
        <v>8758.14</v>
      </c>
      <c r="E76">
        <v>-12.99</v>
      </c>
      <c r="F76">
        <v>8745.15</v>
      </c>
      <c r="G76">
        <f t="shared" ref="G76:G81" si="12">D76+E76</f>
        <v>8745.15</v>
      </c>
      <c r="H76" s="31">
        <f t="shared" ref="H76:H81" si="13">(D76-F75)/F75</f>
        <v>1.5827453312443702E-3</v>
      </c>
    </row>
    <row r="77" spans="1:8">
      <c r="A77" s="19"/>
      <c r="D77">
        <v>8745.17</v>
      </c>
      <c r="E77">
        <v>8371.2800000000007</v>
      </c>
      <c r="F77">
        <v>17116.45</v>
      </c>
      <c r="G77">
        <f t="shared" si="12"/>
        <v>17116.45</v>
      </c>
      <c r="H77" s="31">
        <f t="shared" si="13"/>
        <v>2.286981927175241E-6</v>
      </c>
    </row>
    <row r="78" spans="1:8">
      <c r="A78" s="19"/>
      <c r="D78">
        <v>17106.41</v>
      </c>
      <c r="E78">
        <v>0</v>
      </c>
      <c r="F78">
        <v>17106.41</v>
      </c>
      <c r="G78">
        <f t="shared" si="12"/>
        <v>17106.41</v>
      </c>
      <c r="H78" s="31">
        <f t="shared" si="13"/>
        <v>-5.8657022922398465E-4</v>
      </c>
    </row>
    <row r="79" spans="1:8">
      <c r="D79">
        <v>17135.46</v>
      </c>
      <c r="E79">
        <v>0</v>
      </c>
      <c r="F79">
        <v>17135.46</v>
      </c>
      <c r="G79">
        <f t="shared" si="12"/>
        <v>17135.46</v>
      </c>
      <c r="H79" s="31">
        <f t="shared" si="13"/>
        <v>1.6981938349425315E-3</v>
      </c>
    </row>
    <row r="80" spans="1:8">
      <c r="D80">
        <v>17116.71</v>
      </c>
      <c r="E80">
        <v>400.15</v>
      </c>
      <c r="F80">
        <v>17516.86</v>
      </c>
      <c r="G80">
        <f t="shared" si="12"/>
        <v>17516.86</v>
      </c>
      <c r="H80" s="31">
        <f t="shared" si="13"/>
        <v>-1.0942221568606854E-3</v>
      </c>
    </row>
    <row r="81" spans="4:8">
      <c r="D81">
        <v>17468.560000000001</v>
      </c>
      <c r="E81">
        <v>87381.5</v>
      </c>
      <c r="F81">
        <v>104850.06</v>
      </c>
      <c r="G81">
        <f t="shared" si="12"/>
        <v>104850.06</v>
      </c>
      <c r="H81" s="31">
        <f t="shared" si="13"/>
        <v>-2.7573434964941932E-3</v>
      </c>
    </row>
    <row r="83" spans="4:8">
      <c r="D83" s="29" t="s">
        <v>29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K98"/>
  <sheetViews>
    <sheetView tabSelected="1" workbookViewId="0">
      <selection activeCell="A35" sqref="A35:F35"/>
    </sheetView>
  </sheetViews>
  <sheetFormatPr defaultRowHeight="15.75"/>
  <cols>
    <col min="1" max="1" width="17" style="1" customWidth="1"/>
    <col min="2" max="2" width="12.625" customWidth="1"/>
    <col min="3" max="3" width="14.125" style="5" customWidth="1"/>
    <col min="4" max="4" width="16.375" style="5" customWidth="1"/>
    <col min="5" max="5" width="29" style="5" customWidth="1"/>
    <col min="6" max="6" width="23.75" style="4" customWidth="1"/>
  </cols>
  <sheetData>
    <row r="1" spans="1:11" ht="23.25">
      <c r="A1" s="43" t="s">
        <v>31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>
      <c r="A2" s="40" t="s">
        <v>42</v>
      </c>
      <c r="B2" s="41"/>
      <c r="C2" s="42"/>
      <c r="D2" s="37"/>
      <c r="E2" s="37"/>
      <c r="F2" s="35"/>
      <c r="G2" s="32"/>
      <c r="H2" s="32"/>
      <c r="I2" s="32"/>
      <c r="J2" s="32"/>
    </row>
    <row r="3" spans="1:11">
      <c r="A3" s="33" t="s">
        <v>40</v>
      </c>
      <c r="B3" s="32"/>
      <c r="C3" s="37"/>
      <c r="D3" s="37"/>
      <c r="E3" s="37"/>
      <c r="F3" s="35"/>
      <c r="G3" s="32"/>
      <c r="H3" s="32"/>
      <c r="I3" s="32"/>
      <c r="J3" s="32"/>
    </row>
    <row r="4" spans="1:11">
      <c r="A4" s="33" t="s">
        <v>41</v>
      </c>
      <c r="B4" s="32"/>
      <c r="C4" s="37"/>
      <c r="D4" s="37"/>
      <c r="E4" s="37"/>
      <c r="F4" s="35"/>
      <c r="G4" s="32"/>
      <c r="H4" s="32"/>
      <c r="I4" s="32"/>
      <c r="J4" s="32"/>
    </row>
    <row r="5" spans="1:11">
      <c r="A5" s="33"/>
      <c r="B5" s="32"/>
      <c r="C5" s="37"/>
      <c r="D5" s="37"/>
      <c r="E5" s="37"/>
      <c r="F5" s="35"/>
      <c r="G5" s="32"/>
      <c r="H5" s="32"/>
      <c r="I5" s="32"/>
      <c r="J5" s="32"/>
    </row>
    <row r="6" spans="1:11">
      <c r="A6" s="33" t="s">
        <v>32</v>
      </c>
      <c r="B6" s="32"/>
      <c r="C6" s="37"/>
      <c r="D6" s="37"/>
      <c r="E6" s="37"/>
      <c r="F6" s="35"/>
      <c r="G6" s="32"/>
      <c r="H6" s="32"/>
      <c r="I6" s="32"/>
      <c r="J6" s="32"/>
    </row>
    <row r="7" spans="1:11">
      <c r="A7" s="33" t="s">
        <v>44</v>
      </c>
      <c r="B7" s="32"/>
      <c r="C7" s="37"/>
      <c r="D7" s="37"/>
      <c r="E7" s="37"/>
      <c r="F7" s="35"/>
      <c r="G7" s="32"/>
      <c r="H7" s="32"/>
      <c r="I7" s="32"/>
      <c r="J7" s="32"/>
    </row>
    <row r="8" spans="1:11">
      <c r="A8" s="33" t="s">
        <v>45</v>
      </c>
      <c r="B8" s="32"/>
      <c r="C8" s="37"/>
      <c r="D8" s="37"/>
      <c r="E8" s="37"/>
      <c r="F8" s="35"/>
      <c r="G8" s="32"/>
      <c r="H8" s="32"/>
      <c r="I8" s="32"/>
      <c r="J8" s="32"/>
    </row>
    <row r="9" spans="1:11">
      <c r="A9" s="33" t="s">
        <v>43</v>
      </c>
      <c r="B9" s="32"/>
      <c r="C9" s="37"/>
      <c r="D9" s="37"/>
      <c r="E9" s="37"/>
      <c r="F9" s="35"/>
      <c r="G9" s="32"/>
      <c r="H9" s="32"/>
      <c r="I9" s="32"/>
      <c r="J9" s="32"/>
    </row>
    <row r="10" spans="1:11">
      <c r="A10" s="33"/>
      <c r="B10" s="32"/>
      <c r="C10" s="37"/>
      <c r="D10" s="37"/>
      <c r="E10" s="37"/>
      <c r="F10" s="35"/>
      <c r="G10" s="32"/>
      <c r="H10" s="32"/>
      <c r="I10" s="32"/>
      <c r="J10" s="32"/>
    </row>
    <row r="11" spans="1:11">
      <c r="A11" s="33" t="s">
        <v>33</v>
      </c>
      <c r="B11" s="32"/>
      <c r="C11" s="37"/>
      <c r="D11" s="37"/>
      <c r="E11" s="37"/>
      <c r="F11" s="35"/>
      <c r="G11" s="32"/>
      <c r="H11" s="32"/>
      <c r="I11" s="32"/>
      <c r="J11" s="32"/>
    </row>
    <row r="12" spans="1:11">
      <c r="A12" s="33"/>
      <c r="B12" s="32"/>
      <c r="C12" s="37"/>
      <c r="D12" s="37"/>
      <c r="E12" s="37"/>
      <c r="F12" s="35"/>
      <c r="G12" s="32"/>
      <c r="H12" s="32"/>
      <c r="I12" s="32"/>
      <c r="J12" s="32"/>
    </row>
    <row r="14" spans="1:11">
      <c r="A14" s="45" t="s">
        <v>34</v>
      </c>
      <c r="B14" s="45"/>
      <c r="C14" s="45"/>
      <c r="D14" s="45"/>
      <c r="E14" s="45"/>
      <c r="F14" s="45"/>
    </row>
    <row r="16" spans="1:11">
      <c r="A16" s="34" t="s">
        <v>35</v>
      </c>
      <c r="B16" s="20" t="s">
        <v>36</v>
      </c>
      <c r="C16" s="38" t="s">
        <v>26</v>
      </c>
      <c r="D16" s="38" t="s">
        <v>27</v>
      </c>
      <c r="E16" s="38" t="s">
        <v>28</v>
      </c>
      <c r="F16" s="36" t="s">
        <v>37</v>
      </c>
    </row>
    <row r="17" spans="1:7">
      <c r="A17" s="1">
        <v>42134.605555555558</v>
      </c>
      <c r="B17">
        <v>0</v>
      </c>
      <c r="C17" s="5">
        <v>0</v>
      </c>
      <c r="D17" s="5">
        <v>115602.61</v>
      </c>
      <c r="E17" s="5">
        <f>C17+D17</f>
        <v>115602.61</v>
      </c>
      <c r="F17" s="4" t="e">
        <f>(C17-E16)/E16</f>
        <v>#VALUE!</v>
      </c>
    </row>
    <row r="18" spans="1:7">
      <c r="A18" s="1">
        <v>42135.605555555558</v>
      </c>
      <c r="B18">
        <v>0</v>
      </c>
      <c r="C18" s="5">
        <v>149973.60999999999</v>
      </c>
      <c r="D18" s="5">
        <v>0</v>
      </c>
      <c r="E18" s="5">
        <f t="shared" ref="E18:E32" si="0">C18+D18</f>
        <v>149973.60999999999</v>
      </c>
      <c r="F18" s="4">
        <f>(C18-E17)/E17</f>
        <v>0.29732027676537742</v>
      </c>
      <c r="G18" s="4"/>
    </row>
    <row r="19" spans="1:7">
      <c r="A19" s="1">
        <v>42136.605555555558</v>
      </c>
      <c r="B19">
        <v>-963.22</v>
      </c>
      <c r="C19" s="5">
        <v>134746.60999999999</v>
      </c>
      <c r="D19" s="5">
        <v>-963.22</v>
      </c>
      <c r="E19" s="5">
        <f t="shared" si="0"/>
        <v>133783.38999999998</v>
      </c>
      <c r="F19" s="4">
        <f t="shared" ref="F18:F32" si="1">(C19-E18)/E18</f>
        <v>-0.10153119605509263</v>
      </c>
      <c r="G19" s="4"/>
    </row>
    <row r="20" spans="1:7">
      <c r="A20" s="1">
        <v>42137.605555555558</v>
      </c>
      <c r="B20">
        <v>0</v>
      </c>
      <c r="C20" s="5">
        <v>131251.92000000001</v>
      </c>
      <c r="D20" s="5">
        <v>0</v>
      </c>
      <c r="E20" s="5">
        <f t="shared" si="0"/>
        <v>131251.92000000001</v>
      </c>
      <c r="F20" s="4">
        <f t="shared" si="1"/>
        <v>-1.8922154686018738E-2</v>
      </c>
      <c r="G20" s="4"/>
    </row>
    <row r="21" spans="1:7">
      <c r="A21" s="1">
        <v>42138.605555555558</v>
      </c>
      <c r="B21">
        <v>0</v>
      </c>
      <c r="C21" s="5">
        <v>163452.92000000001</v>
      </c>
      <c r="D21" s="5">
        <v>0</v>
      </c>
      <c r="E21" s="5">
        <f t="shared" si="0"/>
        <v>163452.92000000001</v>
      </c>
      <c r="F21" s="4">
        <f t="shared" si="1"/>
        <v>0.24533736344580709</v>
      </c>
      <c r="G21" s="4"/>
    </row>
    <row r="22" spans="1:7">
      <c r="A22" s="1">
        <v>42139.605555555558</v>
      </c>
      <c r="B22">
        <v>-3040.99</v>
      </c>
      <c r="C22" s="5">
        <v>115402.56</v>
      </c>
      <c r="D22" s="5">
        <v>-3040.99</v>
      </c>
      <c r="E22" s="5">
        <f t="shared" si="0"/>
        <v>112361.56999999999</v>
      </c>
      <c r="F22" s="4">
        <f t="shared" si="1"/>
        <v>-0.29397064304510445</v>
      </c>
      <c r="G22" s="4"/>
    </row>
    <row r="23" spans="1:7">
      <c r="A23" s="1">
        <v>42140.605555555558</v>
      </c>
      <c r="B23">
        <v>1058.93</v>
      </c>
      <c r="C23" s="5">
        <v>136487.57</v>
      </c>
      <c r="D23" s="5">
        <v>1058.93</v>
      </c>
      <c r="E23" s="5">
        <f t="shared" si="0"/>
        <v>137546.5</v>
      </c>
      <c r="F23" s="4">
        <f t="shared" si="1"/>
        <v>0.21471754088163789</v>
      </c>
      <c r="G23" s="4"/>
    </row>
    <row r="24" spans="1:7">
      <c r="A24" s="1">
        <v>42141.605555555558</v>
      </c>
      <c r="B24">
        <v>0</v>
      </c>
      <c r="C24" s="5">
        <v>105207.5</v>
      </c>
      <c r="D24" s="5">
        <v>0</v>
      </c>
      <c r="E24" s="5">
        <f t="shared" si="0"/>
        <v>105207.5</v>
      </c>
      <c r="F24" s="4">
        <f t="shared" si="1"/>
        <v>-0.23511321625777465</v>
      </c>
      <c r="G24" s="4"/>
    </row>
    <row r="25" spans="1:7">
      <c r="A25" s="1">
        <v>42142.605555555558</v>
      </c>
      <c r="B25">
        <v>0</v>
      </c>
      <c r="C25" s="5">
        <v>123070.5</v>
      </c>
      <c r="D25" s="5">
        <v>0</v>
      </c>
      <c r="E25" s="5">
        <f t="shared" si="0"/>
        <v>123070.5</v>
      </c>
      <c r="F25" s="4">
        <f t="shared" si="1"/>
        <v>0.16978827555069742</v>
      </c>
      <c r="G25" s="4"/>
    </row>
    <row r="26" spans="1:7">
      <c r="A26" s="1">
        <v>42143.605555555558</v>
      </c>
      <c r="B26">
        <v>0</v>
      </c>
      <c r="C26" s="5">
        <v>113555.5</v>
      </c>
      <c r="D26" s="5">
        <v>0</v>
      </c>
      <c r="E26" s="5">
        <f t="shared" si="0"/>
        <v>113555.5</v>
      </c>
      <c r="F26" s="4">
        <f t="shared" si="1"/>
        <v>-7.7313409793573595E-2</v>
      </c>
      <c r="G26" s="4"/>
    </row>
    <row r="27" spans="1:7">
      <c r="A27" s="1">
        <v>42144.605555555558</v>
      </c>
      <c r="B27">
        <v>0</v>
      </c>
      <c r="C27" s="5">
        <v>113555.5</v>
      </c>
      <c r="D27" s="5">
        <v>0</v>
      </c>
      <c r="E27" s="5">
        <f t="shared" si="0"/>
        <v>113555.5</v>
      </c>
      <c r="F27" s="4">
        <f t="shared" si="1"/>
        <v>0</v>
      </c>
      <c r="G27" s="4"/>
    </row>
    <row r="28" spans="1:7">
      <c r="A28" s="1">
        <v>42145.605983796297</v>
      </c>
      <c r="B28">
        <v>0</v>
      </c>
      <c r="C28" s="5">
        <v>113555.5</v>
      </c>
      <c r="D28" s="5">
        <v>0</v>
      </c>
      <c r="E28" s="5">
        <f t="shared" si="0"/>
        <v>113555.5</v>
      </c>
      <c r="F28" s="4">
        <f t="shared" si="1"/>
        <v>0</v>
      </c>
      <c r="G28" s="4"/>
    </row>
    <row r="29" spans="1:7">
      <c r="A29" s="1">
        <v>42146.605740740742</v>
      </c>
      <c r="B29">
        <v>0</v>
      </c>
      <c r="C29" s="5">
        <v>113559.6</v>
      </c>
      <c r="D29" s="5">
        <v>0</v>
      </c>
      <c r="E29" s="5">
        <f t="shared" si="0"/>
        <v>113559.6</v>
      </c>
      <c r="F29" s="4">
        <f t="shared" si="1"/>
        <v>3.6105692811055569E-5</v>
      </c>
      <c r="G29" s="4"/>
    </row>
    <row r="30" spans="1:7">
      <c r="A30" s="1">
        <v>42147.605555555558</v>
      </c>
      <c r="B30">
        <v>0</v>
      </c>
      <c r="C30" s="5">
        <v>113559.6</v>
      </c>
      <c r="D30" s="5">
        <v>0</v>
      </c>
      <c r="E30" s="5">
        <f t="shared" si="0"/>
        <v>113559.6</v>
      </c>
      <c r="F30" s="4">
        <f t="shared" si="1"/>
        <v>0</v>
      </c>
      <c r="G30" s="4"/>
    </row>
    <row r="31" spans="1:7">
      <c r="A31" s="1">
        <v>42148.605555555558</v>
      </c>
      <c r="B31">
        <v>0</v>
      </c>
      <c r="C31" s="5">
        <v>114532.5</v>
      </c>
      <c r="D31" s="5">
        <v>0</v>
      </c>
      <c r="E31" s="5">
        <f t="shared" si="0"/>
        <v>114532.5</v>
      </c>
      <c r="F31" s="4">
        <f t="shared" si="1"/>
        <v>8.5673073874863431E-3</v>
      </c>
      <c r="G31" s="4"/>
    </row>
    <row r="32" spans="1:7">
      <c r="A32" s="1">
        <v>42149.605555555558</v>
      </c>
      <c r="B32">
        <v>-8016.37</v>
      </c>
      <c r="C32" s="5">
        <v>114553.65</v>
      </c>
      <c r="D32" s="5">
        <v>-8016.37</v>
      </c>
      <c r="E32" s="5">
        <f t="shared" si="0"/>
        <v>106537.28</v>
      </c>
      <c r="F32" s="4">
        <f t="shared" si="1"/>
        <v>1.8466374173264514E-4</v>
      </c>
      <c r="G32" s="4"/>
    </row>
    <row r="35" spans="1:8">
      <c r="A35" s="46" t="s">
        <v>46</v>
      </c>
      <c r="B35" s="46"/>
      <c r="C35" s="46"/>
      <c r="D35" s="46"/>
      <c r="E35" s="46"/>
      <c r="F35" s="46"/>
    </row>
    <row r="37" spans="1:8">
      <c r="B37" s="34" t="s">
        <v>35</v>
      </c>
      <c r="C37" s="20" t="s">
        <v>36</v>
      </c>
      <c r="D37" s="20" t="s">
        <v>26</v>
      </c>
      <c r="E37" s="20" t="s">
        <v>27</v>
      </c>
      <c r="F37" s="20" t="s">
        <v>28</v>
      </c>
      <c r="G37" s="20" t="s">
        <v>37</v>
      </c>
    </row>
    <row r="38" spans="1:8">
      <c r="B38" s="1">
        <v>42122.605555555558</v>
      </c>
      <c r="C38">
        <v>869.7</v>
      </c>
      <c r="D38">
        <v>0</v>
      </c>
      <c r="E38">
        <v>869.7</v>
      </c>
      <c r="F38">
        <f>D38+E38</f>
        <v>869.7</v>
      </c>
      <c r="G38" s="4" t="e">
        <f>(D38-F37)/F37</f>
        <v>#VALUE!</v>
      </c>
    </row>
    <row r="39" spans="1:8">
      <c r="B39" s="1">
        <v>42123.605555555558</v>
      </c>
      <c r="C39">
        <v>0</v>
      </c>
      <c r="D39">
        <v>869.7</v>
      </c>
      <c r="E39">
        <v>0</v>
      </c>
      <c r="F39">
        <f t="shared" ref="F39:F63" si="2">D39+E39</f>
        <v>869.7</v>
      </c>
      <c r="G39" s="4">
        <f t="shared" ref="G39:G63" si="3">(D39-F38)/F38</f>
        <v>0</v>
      </c>
      <c r="H39">
        <v>0</v>
      </c>
    </row>
    <row r="40" spans="1:8">
      <c r="B40" s="1">
        <v>42124.605555555558</v>
      </c>
      <c r="C40">
        <v>0</v>
      </c>
      <c r="D40">
        <v>869.7</v>
      </c>
      <c r="E40">
        <v>0</v>
      </c>
      <c r="F40">
        <f t="shared" si="2"/>
        <v>869.7</v>
      </c>
      <c r="G40" s="4">
        <f t="shared" si="3"/>
        <v>0</v>
      </c>
      <c r="H40">
        <v>0</v>
      </c>
    </row>
    <row r="41" spans="1:8">
      <c r="B41" s="1">
        <v>42125.605555555558</v>
      </c>
      <c r="C41">
        <v>579.79999999999995</v>
      </c>
      <c r="D41">
        <v>899.7</v>
      </c>
      <c r="E41">
        <v>579.79999999999995</v>
      </c>
      <c r="F41">
        <f t="shared" si="2"/>
        <v>1479.5</v>
      </c>
      <c r="G41" s="4">
        <f t="shared" si="3"/>
        <v>3.4494653328734047E-2</v>
      </c>
      <c r="H41">
        <v>0</v>
      </c>
    </row>
    <row r="42" spans="1:8">
      <c r="B42" s="1">
        <v>42126.605555555558</v>
      </c>
      <c r="C42">
        <v>0</v>
      </c>
      <c r="D42">
        <v>1569.5</v>
      </c>
      <c r="E42">
        <v>0</v>
      </c>
      <c r="F42">
        <f t="shared" si="2"/>
        <v>1569.5</v>
      </c>
      <c r="G42" s="4">
        <f t="shared" si="3"/>
        <v>6.0831361946603581E-2</v>
      </c>
      <c r="H42">
        <v>0</v>
      </c>
    </row>
    <row r="43" spans="1:8">
      <c r="B43" s="1">
        <v>42127.605555555558</v>
      </c>
      <c r="C43">
        <v>0</v>
      </c>
      <c r="D43">
        <v>1449.5</v>
      </c>
      <c r="E43">
        <v>0</v>
      </c>
      <c r="F43">
        <f t="shared" si="2"/>
        <v>1449.5</v>
      </c>
      <c r="G43" s="4">
        <f t="shared" si="3"/>
        <v>-7.6457470532016569E-2</v>
      </c>
      <c r="H43">
        <v>0</v>
      </c>
    </row>
    <row r="44" spans="1:8">
      <c r="B44" s="1">
        <v>42128.605555555558</v>
      </c>
      <c r="C44">
        <v>289.89999999999998</v>
      </c>
      <c r="D44">
        <v>1549.5</v>
      </c>
      <c r="E44">
        <v>289.89999999999998</v>
      </c>
      <c r="F44">
        <f t="shared" si="2"/>
        <v>1839.4</v>
      </c>
      <c r="G44" s="4">
        <f t="shared" si="3"/>
        <v>6.8989306657468094E-2</v>
      </c>
      <c r="H44">
        <v>0</v>
      </c>
    </row>
    <row r="45" spans="1:8">
      <c r="B45" s="1">
        <v>42129.605555555558</v>
      </c>
      <c r="C45">
        <v>8697</v>
      </c>
      <c r="D45">
        <v>1739.4</v>
      </c>
      <c r="E45">
        <v>8697</v>
      </c>
      <c r="F45">
        <f t="shared" si="2"/>
        <v>10436.4</v>
      </c>
      <c r="G45" s="4">
        <f t="shared" si="3"/>
        <v>-5.4365553984995103E-2</v>
      </c>
      <c r="H45">
        <v>0</v>
      </c>
    </row>
    <row r="46" spans="1:8">
      <c r="B46" s="1">
        <v>42130.605555555558</v>
      </c>
      <c r="C46">
        <v>0</v>
      </c>
      <c r="D46">
        <v>10436.4</v>
      </c>
      <c r="E46">
        <v>0</v>
      </c>
      <c r="F46">
        <f t="shared" si="2"/>
        <v>10436.4</v>
      </c>
      <c r="G46" s="4">
        <f t="shared" si="3"/>
        <v>0</v>
      </c>
      <c r="H46">
        <v>0</v>
      </c>
    </row>
    <row r="47" spans="1:8">
      <c r="A47" s="39" t="s">
        <v>38</v>
      </c>
      <c r="B47" s="1">
        <v>42131.605555555558</v>
      </c>
      <c r="C47">
        <v>0</v>
      </c>
      <c r="D47">
        <v>10336.4</v>
      </c>
      <c r="E47">
        <v>0</v>
      </c>
      <c r="F47">
        <f t="shared" si="2"/>
        <v>10336.4</v>
      </c>
      <c r="G47" s="4">
        <f t="shared" si="3"/>
        <v>-9.5818481468705682E-3</v>
      </c>
      <c r="H47">
        <v>0</v>
      </c>
    </row>
    <row r="48" spans="1:8">
      <c r="B48" s="1">
        <v>42132.605555555558</v>
      </c>
      <c r="C48">
        <v>0</v>
      </c>
      <c r="D48">
        <v>10636.4</v>
      </c>
      <c r="E48">
        <v>0</v>
      </c>
      <c r="F48">
        <f t="shared" si="2"/>
        <v>10636.4</v>
      </c>
      <c r="G48" s="4">
        <f t="shared" si="3"/>
        <v>2.9023644595797378E-2</v>
      </c>
      <c r="H48">
        <v>0</v>
      </c>
    </row>
    <row r="49" spans="2:8">
      <c r="B49" s="1">
        <v>42133.605555555558</v>
      </c>
      <c r="C49">
        <v>1449.5</v>
      </c>
      <c r="D49">
        <v>10236.4</v>
      </c>
      <c r="E49">
        <v>1449.5</v>
      </c>
      <c r="F49">
        <f t="shared" si="2"/>
        <v>11685.9</v>
      </c>
      <c r="G49" s="4">
        <f t="shared" si="3"/>
        <v>-3.7606709036892186E-2</v>
      </c>
      <c r="H49">
        <v>0</v>
      </c>
    </row>
    <row r="50" spans="2:8">
      <c r="B50" s="1">
        <v>42134.605555555558</v>
      </c>
      <c r="C50">
        <v>0</v>
      </c>
      <c r="D50">
        <v>11885.9</v>
      </c>
      <c r="E50">
        <v>0</v>
      </c>
      <c r="F50">
        <f t="shared" si="2"/>
        <v>11885.9</v>
      </c>
      <c r="G50" s="4">
        <f t="shared" si="3"/>
        <v>1.7114642432332985E-2</v>
      </c>
      <c r="H50">
        <v>0</v>
      </c>
    </row>
    <row r="51" spans="2:8">
      <c r="B51" s="1">
        <v>42135.605555555558</v>
      </c>
      <c r="C51">
        <v>0</v>
      </c>
      <c r="D51">
        <v>12213.9</v>
      </c>
      <c r="E51">
        <v>0</v>
      </c>
      <c r="F51">
        <f t="shared" si="2"/>
        <v>12213.9</v>
      </c>
      <c r="G51" s="4">
        <f t="shared" si="3"/>
        <v>2.7595722662987238E-2</v>
      </c>
      <c r="H51">
        <v>0.03</v>
      </c>
    </row>
    <row r="52" spans="2:8">
      <c r="B52" s="1">
        <v>42136.605555555558</v>
      </c>
      <c r="C52">
        <v>0</v>
      </c>
      <c r="D52">
        <v>11926.9</v>
      </c>
      <c r="E52">
        <v>0</v>
      </c>
      <c r="F52">
        <f t="shared" si="2"/>
        <v>11926.9</v>
      </c>
      <c r="G52" s="4">
        <f t="shared" si="3"/>
        <v>-2.3497818059751596E-2</v>
      </c>
      <c r="H52">
        <v>-0.02</v>
      </c>
    </row>
    <row r="53" spans="2:8">
      <c r="B53" s="1">
        <v>42137.605555555558</v>
      </c>
      <c r="C53">
        <v>0</v>
      </c>
      <c r="D53">
        <v>12541.9</v>
      </c>
      <c r="E53">
        <v>0</v>
      </c>
      <c r="F53">
        <f t="shared" si="2"/>
        <v>12541.9</v>
      </c>
      <c r="G53" s="4">
        <f t="shared" si="3"/>
        <v>5.1564111378480576E-2</v>
      </c>
      <c r="H53">
        <v>0</v>
      </c>
    </row>
    <row r="54" spans="2:8">
      <c r="B54" s="1">
        <v>42138.605555555558</v>
      </c>
      <c r="C54">
        <v>0</v>
      </c>
      <c r="D54">
        <v>11762.9</v>
      </c>
      <c r="E54">
        <v>0</v>
      </c>
      <c r="F54">
        <f t="shared" si="2"/>
        <v>11762.9</v>
      </c>
      <c r="G54" s="4">
        <f t="shared" si="3"/>
        <v>-6.2111801242236024E-2</v>
      </c>
      <c r="H54">
        <v>-0.06</v>
      </c>
    </row>
    <row r="55" spans="2:8">
      <c r="B55" s="1">
        <v>42139.605555555558</v>
      </c>
      <c r="C55">
        <v>0</v>
      </c>
      <c r="D55">
        <v>11762.9</v>
      </c>
      <c r="E55">
        <v>0</v>
      </c>
      <c r="F55">
        <f t="shared" si="2"/>
        <v>11762.9</v>
      </c>
      <c r="G55" s="4">
        <f t="shared" si="3"/>
        <v>0</v>
      </c>
      <c r="H55">
        <v>0</v>
      </c>
    </row>
    <row r="56" spans="2:8">
      <c r="B56" s="1">
        <v>42140.605555555558</v>
      </c>
      <c r="C56">
        <v>0</v>
      </c>
      <c r="D56">
        <v>12623.9</v>
      </c>
      <c r="E56">
        <v>0</v>
      </c>
      <c r="F56">
        <f t="shared" si="2"/>
        <v>12623.9</v>
      </c>
      <c r="G56" s="4">
        <f t="shared" si="3"/>
        <v>7.319623562216801E-2</v>
      </c>
      <c r="H56">
        <v>0</v>
      </c>
    </row>
    <row r="57" spans="2:8">
      <c r="B57" s="1">
        <v>42141.605555555558</v>
      </c>
      <c r="C57">
        <v>0</v>
      </c>
      <c r="D57">
        <v>12418.9</v>
      </c>
      <c r="E57">
        <v>0</v>
      </c>
      <c r="F57">
        <f t="shared" si="2"/>
        <v>12418.9</v>
      </c>
      <c r="G57" s="4">
        <f t="shared" si="3"/>
        <v>-1.6239038648911984E-2</v>
      </c>
      <c r="H57">
        <v>-0.02</v>
      </c>
    </row>
    <row r="58" spans="2:8">
      <c r="B58" s="1">
        <v>42142.605555555558</v>
      </c>
      <c r="C58">
        <v>0</v>
      </c>
      <c r="D58">
        <v>11967.9</v>
      </c>
      <c r="E58">
        <v>0</v>
      </c>
      <c r="F58">
        <f t="shared" si="2"/>
        <v>11967.9</v>
      </c>
      <c r="G58" s="4">
        <f t="shared" si="3"/>
        <v>-3.6315615714757346E-2</v>
      </c>
      <c r="H58">
        <v>-0.04</v>
      </c>
    </row>
    <row r="59" spans="2:8">
      <c r="B59" s="1">
        <v>42143.605555555558</v>
      </c>
      <c r="C59">
        <v>0</v>
      </c>
      <c r="D59">
        <v>11885.9</v>
      </c>
      <c r="E59">
        <v>0</v>
      </c>
      <c r="F59">
        <f t="shared" si="2"/>
        <v>11885.9</v>
      </c>
      <c r="G59" s="4">
        <f t="shared" si="3"/>
        <v>-6.8516615279205209E-3</v>
      </c>
      <c r="H59">
        <v>-0.01</v>
      </c>
    </row>
    <row r="60" spans="2:8">
      <c r="B60" s="1">
        <v>42144.605555555558</v>
      </c>
      <c r="C60">
        <v>0</v>
      </c>
      <c r="D60">
        <v>11885.9</v>
      </c>
      <c r="E60">
        <v>0</v>
      </c>
      <c r="F60">
        <f t="shared" si="2"/>
        <v>11885.9</v>
      </c>
      <c r="G60" s="4">
        <f t="shared" si="3"/>
        <v>0</v>
      </c>
      <c r="H60">
        <v>0</v>
      </c>
    </row>
    <row r="61" spans="2:8">
      <c r="B61" s="1">
        <v>42145.605983796297</v>
      </c>
      <c r="C61">
        <v>0</v>
      </c>
      <c r="D61">
        <v>11885.9</v>
      </c>
      <c r="E61">
        <v>0</v>
      </c>
      <c r="F61">
        <f t="shared" si="2"/>
        <v>11885.9</v>
      </c>
      <c r="G61" s="4">
        <f t="shared" si="3"/>
        <v>0</v>
      </c>
      <c r="H61">
        <v>0</v>
      </c>
    </row>
    <row r="62" spans="2:8">
      <c r="B62" s="1">
        <v>42146.605740740742</v>
      </c>
      <c r="C62">
        <v>0</v>
      </c>
      <c r="D62">
        <v>11890</v>
      </c>
      <c r="E62">
        <v>0</v>
      </c>
      <c r="F62">
        <f t="shared" si="2"/>
        <v>11890</v>
      </c>
      <c r="G62" s="4">
        <f t="shared" si="3"/>
        <v>3.4494653328737108E-4</v>
      </c>
      <c r="H62">
        <v>0</v>
      </c>
    </row>
    <row r="63" spans="2:8">
      <c r="B63" s="1">
        <v>42147.605555555558</v>
      </c>
      <c r="C63">
        <v>0</v>
      </c>
      <c r="D63">
        <v>11890</v>
      </c>
      <c r="E63">
        <v>0</v>
      </c>
      <c r="F63">
        <f t="shared" si="2"/>
        <v>11890</v>
      </c>
      <c r="G63" s="4">
        <f t="shared" si="3"/>
        <v>0</v>
      </c>
      <c r="H63">
        <v>0</v>
      </c>
    </row>
    <row r="67" spans="1:8">
      <c r="B67" s="34" t="s">
        <v>35</v>
      </c>
      <c r="C67" s="20" t="s">
        <v>36</v>
      </c>
      <c r="D67" s="20" t="s">
        <v>26</v>
      </c>
      <c r="E67" s="20" t="s">
        <v>27</v>
      </c>
      <c r="F67" s="20" t="s">
        <v>28</v>
      </c>
      <c r="G67" s="20" t="s">
        <v>37</v>
      </c>
    </row>
    <row r="68" spans="1:8">
      <c r="B68" s="1">
        <v>42122.605555555558</v>
      </c>
      <c r="C68">
        <v>1988</v>
      </c>
      <c r="D68">
        <v>0</v>
      </c>
      <c r="E68">
        <v>1988</v>
      </c>
      <c r="F68">
        <f>D68+E68</f>
        <v>1988</v>
      </c>
      <c r="G68" s="4" t="e">
        <f>(D68-F67)/F67</f>
        <v>#VALUE!</v>
      </c>
    </row>
    <row r="69" spans="1:8">
      <c r="A69" s="39" t="s">
        <v>39</v>
      </c>
      <c r="B69" s="1">
        <v>42123.605555555558</v>
      </c>
      <c r="C69">
        <v>0</v>
      </c>
      <c r="D69">
        <v>1888</v>
      </c>
      <c r="E69">
        <v>0</v>
      </c>
      <c r="F69">
        <f t="shared" ref="F69:F98" si="4">D69+E69</f>
        <v>1888</v>
      </c>
      <c r="G69" s="4">
        <f t="shared" ref="G69:G98" si="5">(D69-F68)/F68</f>
        <v>-5.030181086519115E-2</v>
      </c>
      <c r="H69">
        <v>0</v>
      </c>
    </row>
    <row r="70" spans="1:8">
      <c r="B70" s="1">
        <v>42124.605555555558</v>
      </c>
      <c r="C70">
        <v>0</v>
      </c>
      <c r="D70">
        <v>1908</v>
      </c>
      <c r="E70">
        <v>0</v>
      </c>
      <c r="F70">
        <f t="shared" si="4"/>
        <v>1908</v>
      </c>
      <c r="G70" s="4">
        <f t="shared" si="5"/>
        <v>1.059322033898305E-2</v>
      </c>
      <c r="H70">
        <v>0</v>
      </c>
    </row>
    <row r="71" spans="1:8">
      <c r="B71" s="1">
        <v>42125.605555555558</v>
      </c>
      <c r="C71">
        <v>1917</v>
      </c>
      <c r="D71">
        <v>1968</v>
      </c>
      <c r="E71">
        <v>1917</v>
      </c>
      <c r="F71">
        <f t="shared" si="4"/>
        <v>3885</v>
      </c>
      <c r="G71" s="4">
        <f t="shared" si="5"/>
        <v>3.1446540880503145E-2</v>
      </c>
      <c r="H71">
        <v>0</v>
      </c>
    </row>
    <row r="72" spans="1:8">
      <c r="B72" s="1">
        <v>42126.605555555558</v>
      </c>
      <c r="C72">
        <v>0</v>
      </c>
      <c r="D72">
        <v>3905</v>
      </c>
      <c r="E72">
        <v>0</v>
      </c>
      <c r="F72">
        <f t="shared" si="4"/>
        <v>3905</v>
      </c>
      <c r="G72" s="4">
        <f t="shared" si="5"/>
        <v>5.1480051480051478E-3</v>
      </c>
      <c r="H72">
        <v>0</v>
      </c>
    </row>
    <row r="73" spans="1:8">
      <c r="B73" s="1">
        <v>42127.605555555558</v>
      </c>
      <c r="C73">
        <v>0</v>
      </c>
      <c r="D73">
        <v>3946.25</v>
      </c>
      <c r="E73">
        <v>0</v>
      </c>
      <c r="F73">
        <f t="shared" si="4"/>
        <v>3946.25</v>
      </c>
      <c r="G73" s="4">
        <f t="shared" si="5"/>
        <v>1.0563380281690141E-2</v>
      </c>
      <c r="H73">
        <v>0.01</v>
      </c>
    </row>
    <row r="74" spans="1:8">
      <c r="B74" s="1">
        <v>42128.605555555558</v>
      </c>
      <c r="C74">
        <v>71.400000000000006</v>
      </c>
      <c r="D74">
        <v>3927</v>
      </c>
      <c r="E74">
        <v>71.400000000000006</v>
      </c>
      <c r="F74">
        <f t="shared" si="4"/>
        <v>3998.4</v>
      </c>
      <c r="G74" s="4">
        <f t="shared" si="5"/>
        <v>-4.8780487804878049E-3</v>
      </c>
      <c r="H74">
        <v>0</v>
      </c>
    </row>
    <row r="75" spans="1:8">
      <c r="B75" s="1">
        <v>42129.605555555558</v>
      </c>
      <c r="C75">
        <v>19880</v>
      </c>
      <c r="D75">
        <v>3976</v>
      </c>
      <c r="E75">
        <v>19880</v>
      </c>
      <c r="F75">
        <f t="shared" si="4"/>
        <v>23856</v>
      </c>
      <c r="G75" s="4">
        <f t="shared" si="5"/>
        <v>-5.602240896358566E-3</v>
      </c>
      <c r="H75">
        <v>-0.01</v>
      </c>
    </row>
    <row r="76" spans="1:8">
      <c r="B76" s="1">
        <v>42130.605555555558</v>
      </c>
      <c r="C76">
        <v>0</v>
      </c>
      <c r="D76">
        <v>23872.799999999999</v>
      </c>
      <c r="E76">
        <v>0</v>
      </c>
      <c r="F76">
        <f t="shared" si="4"/>
        <v>23872.799999999999</v>
      </c>
      <c r="G76" s="4">
        <f t="shared" si="5"/>
        <v>7.0422535211264552E-4</v>
      </c>
      <c r="H76">
        <v>0</v>
      </c>
    </row>
    <row r="77" spans="1:8">
      <c r="B77" s="1">
        <v>42131.605555555558</v>
      </c>
      <c r="C77">
        <v>0</v>
      </c>
      <c r="D77">
        <v>23972.799999999999</v>
      </c>
      <c r="E77">
        <v>0</v>
      </c>
      <c r="F77">
        <f t="shared" si="4"/>
        <v>23972.799999999999</v>
      </c>
      <c r="G77" s="4">
        <f t="shared" si="5"/>
        <v>4.1888676652927182E-3</v>
      </c>
      <c r="H77">
        <v>0</v>
      </c>
    </row>
    <row r="78" spans="1:8">
      <c r="B78" s="1">
        <v>42132.605555555558</v>
      </c>
      <c r="C78">
        <v>0</v>
      </c>
      <c r="D78">
        <v>24872.799999999999</v>
      </c>
      <c r="E78">
        <v>0</v>
      </c>
      <c r="F78">
        <f t="shared" si="4"/>
        <v>24872.799999999999</v>
      </c>
      <c r="G78" s="4">
        <f t="shared" si="5"/>
        <v>3.7542548221317494E-2</v>
      </c>
      <c r="H78">
        <v>0</v>
      </c>
    </row>
    <row r="79" spans="1:8">
      <c r="B79" s="1">
        <v>42133.605555555558</v>
      </c>
      <c r="C79">
        <v>64.97</v>
      </c>
      <c r="D79">
        <v>24072.799999999999</v>
      </c>
      <c r="E79">
        <v>64.97</v>
      </c>
      <c r="F79">
        <f t="shared" si="4"/>
        <v>24137.77</v>
      </c>
      <c r="G79" s="4">
        <f t="shared" si="5"/>
        <v>-3.2163648644302212E-2</v>
      </c>
      <c r="H79">
        <v>0</v>
      </c>
    </row>
    <row r="80" spans="1:8">
      <c r="B80" s="1">
        <v>42134.605555555558</v>
      </c>
      <c r="C80">
        <v>0</v>
      </c>
      <c r="D80">
        <v>23937.77</v>
      </c>
      <c r="E80">
        <v>0</v>
      </c>
      <c r="F80">
        <f t="shared" si="4"/>
        <v>23937.77</v>
      </c>
      <c r="G80" s="4">
        <f t="shared" si="5"/>
        <v>-8.2857695636340892E-3</v>
      </c>
      <c r="H80">
        <v>0</v>
      </c>
    </row>
    <row r="81" spans="2:8">
      <c r="B81" s="1">
        <v>42135.605555555558</v>
      </c>
      <c r="C81">
        <v>0</v>
      </c>
      <c r="D81">
        <v>40165.769999999997</v>
      </c>
      <c r="E81">
        <v>0</v>
      </c>
      <c r="F81">
        <f t="shared" si="4"/>
        <v>40165.769999999997</v>
      </c>
      <c r="G81" s="4">
        <f t="shared" si="5"/>
        <v>0.67792446831931275</v>
      </c>
      <c r="H81">
        <v>0.68</v>
      </c>
    </row>
    <row r="82" spans="2:8">
      <c r="B82" s="1">
        <v>42136.605555555558</v>
      </c>
      <c r="C82">
        <v>36.770000000000003</v>
      </c>
      <c r="D82">
        <v>23937.77</v>
      </c>
      <c r="E82">
        <v>36.770000000000003</v>
      </c>
      <c r="F82">
        <f t="shared" si="4"/>
        <v>23974.54</v>
      </c>
      <c r="G82" s="4">
        <f t="shared" si="5"/>
        <v>-0.40402561683742144</v>
      </c>
      <c r="H82">
        <v>-0.4</v>
      </c>
    </row>
    <row r="83" spans="2:8">
      <c r="B83" s="1">
        <v>42137.605555555558</v>
      </c>
      <c r="C83">
        <v>0</v>
      </c>
      <c r="D83">
        <v>44441.59</v>
      </c>
      <c r="E83">
        <v>0</v>
      </c>
      <c r="F83">
        <f t="shared" si="4"/>
        <v>44441.59</v>
      </c>
      <c r="G83" s="4">
        <f t="shared" si="5"/>
        <v>0.85369938276187973</v>
      </c>
      <c r="H83">
        <v>0.85</v>
      </c>
    </row>
    <row r="84" spans="2:8">
      <c r="B84" s="1">
        <v>42138.605555555558</v>
      </c>
      <c r="C84">
        <v>0</v>
      </c>
      <c r="D84">
        <v>38722.589999999997</v>
      </c>
      <c r="E84">
        <v>0</v>
      </c>
      <c r="F84">
        <f t="shared" si="4"/>
        <v>38722.589999999997</v>
      </c>
      <c r="G84" s="4">
        <f t="shared" si="5"/>
        <v>-0.12868576484324706</v>
      </c>
      <c r="H84">
        <v>-0.13</v>
      </c>
    </row>
    <row r="85" spans="2:8">
      <c r="B85" s="1">
        <v>42139.605555555558</v>
      </c>
      <c r="C85">
        <v>1158.42</v>
      </c>
      <c r="D85">
        <v>24175.23</v>
      </c>
      <c r="E85">
        <v>1158.42</v>
      </c>
      <c r="F85">
        <f t="shared" si="4"/>
        <v>25333.65</v>
      </c>
      <c r="G85" s="4">
        <f t="shared" si="5"/>
        <v>-0.37568148204962526</v>
      </c>
      <c r="H85">
        <v>-0.38</v>
      </c>
    </row>
    <row r="86" spans="2:8">
      <c r="B86" s="1">
        <v>42140.605555555558</v>
      </c>
      <c r="C86">
        <v>0</v>
      </c>
      <c r="D86">
        <v>30519.45</v>
      </c>
      <c r="E86">
        <v>0</v>
      </c>
      <c r="F86">
        <f t="shared" si="4"/>
        <v>30519.45</v>
      </c>
      <c r="G86" s="4">
        <f t="shared" si="5"/>
        <v>0.20470007282803698</v>
      </c>
      <c r="H86">
        <v>0.2</v>
      </c>
    </row>
    <row r="87" spans="2:8">
      <c r="B87" s="1">
        <v>42140.605555555558</v>
      </c>
      <c r="C87">
        <v>-3572.1</v>
      </c>
      <c r="D87">
        <v>18079.2</v>
      </c>
      <c r="E87">
        <v>-3572.1</v>
      </c>
      <c r="F87">
        <f t="shared" si="4"/>
        <v>14507.1</v>
      </c>
      <c r="G87" s="4">
        <f t="shared" si="5"/>
        <v>-0.40761710974476933</v>
      </c>
      <c r="H87">
        <v>-0.28999999999999998</v>
      </c>
    </row>
    <row r="88" spans="2:8">
      <c r="B88" s="1">
        <v>42141.605555555558</v>
      </c>
      <c r="C88">
        <v>0</v>
      </c>
      <c r="D88">
        <v>34813.1</v>
      </c>
      <c r="E88">
        <v>0</v>
      </c>
      <c r="F88">
        <f t="shared" si="4"/>
        <v>34813.1</v>
      </c>
      <c r="G88" s="4">
        <f t="shared" si="5"/>
        <v>1.3997284088480813</v>
      </c>
      <c r="H88">
        <v>0.14000000000000001</v>
      </c>
    </row>
    <row r="89" spans="2:8">
      <c r="B89" s="1">
        <v>42142.605555555558</v>
      </c>
      <c r="C89">
        <v>0</v>
      </c>
      <c r="D89">
        <v>36117.550000000003</v>
      </c>
      <c r="E89">
        <v>0</v>
      </c>
      <c r="F89">
        <f t="shared" si="4"/>
        <v>36117.550000000003</v>
      </c>
      <c r="G89" s="4">
        <f t="shared" si="5"/>
        <v>3.7470090282106579E-2</v>
      </c>
      <c r="H89">
        <v>0.04</v>
      </c>
    </row>
    <row r="90" spans="2:8">
      <c r="B90" s="1">
        <v>42143.605555555558</v>
      </c>
      <c r="C90">
        <v>0</v>
      </c>
      <c r="D90">
        <v>21761.55</v>
      </c>
      <c r="E90">
        <v>0</v>
      </c>
      <c r="F90">
        <f t="shared" si="4"/>
        <v>21761.55</v>
      </c>
      <c r="G90" s="4">
        <f t="shared" si="5"/>
        <v>-0.39747989550786261</v>
      </c>
      <c r="H90">
        <v>-0.4</v>
      </c>
    </row>
    <row r="91" spans="2:8">
      <c r="B91" s="1">
        <v>42144.605555555558</v>
      </c>
      <c r="C91">
        <v>0</v>
      </c>
      <c r="D91">
        <v>21701.55</v>
      </c>
      <c r="E91">
        <v>0</v>
      </c>
      <c r="F91">
        <f t="shared" si="4"/>
        <v>21701.55</v>
      </c>
      <c r="G91" s="4">
        <f t="shared" si="5"/>
        <v>-2.7571565444557029E-3</v>
      </c>
      <c r="H91">
        <v>0</v>
      </c>
    </row>
    <row r="92" spans="2:8">
      <c r="B92" s="1">
        <v>42145.605983796297</v>
      </c>
      <c r="C92">
        <v>0</v>
      </c>
      <c r="D92">
        <v>21661.55</v>
      </c>
      <c r="E92">
        <v>0</v>
      </c>
      <c r="F92">
        <f t="shared" si="4"/>
        <v>21661.55</v>
      </c>
      <c r="G92" s="4">
        <f t="shared" si="5"/>
        <v>-1.8431863161847888E-3</v>
      </c>
      <c r="H92">
        <v>0</v>
      </c>
    </row>
    <row r="93" spans="2:8">
      <c r="B93" s="1">
        <v>42146.605740740742</v>
      </c>
      <c r="C93">
        <v>0</v>
      </c>
      <c r="D93">
        <v>21761.55</v>
      </c>
      <c r="E93">
        <v>0</v>
      </c>
      <c r="F93">
        <f t="shared" si="4"/>
        <v>21761.55</v>
      </c>
      <c r="G93" s="4">
        <f t="shared" si="5"/>
        <v>4.6164748136675359E-3</v>
      </c>
      <c r="H93">
        <v>0</v>
      </c>
    </row>
    <row r="94" spans="2:8">
      <c r="B94" s="1">
        <v>42147.605555555558</v>
      </c>
      <c r="C94">
        <v>0</v>
      </c>
      <c r="D94">
        <v>21791.55</v>
      </c>
      <c r="E94">
        <v>0</v>
      </c>
      <c r="F94">
        <f t="shared" si="4"/>
        <v>21791.55</v>
      </c>
      <c r="G94" s="4">
        <f t="shared" si="5"/>
        <v>1.3785782722278515E-3</v>
      </c>
      <c r="H94">
        <v>0</v>
      </c>
    </row>
    <row r="95" spans="2:8">
      <c r="B95" s="1">
        <v>42148.605555555558</v>
      </c>
      <c r="C95">
        <v>0</v>
      </c>
      <c r="D95">
        <v>22734.45</v>
      </c>
      <c r="E95">
        <v>0</v>
      </c>
      <c r="F95">
        <f t="shared" si="4"/>
        <v>22734.45</v>
      </c>
      <c r="G95" s="4">
        <f t="shared" si="5"/>
        <v>4.3269065302835343E-2</v>
      </c>
      <c r="H95">
        <v>0.04</v>
      </c>
    </row>
    <row r="96" spans="2:8">
      <c r="B96" s="1">
        <v>42149.605555555558</v>
      </c>
      <c r="C96">
        <v>-1841.1</v>
      </c>
      <c r="D96">
        <v>22755.599999999999</v>
      </c>
      <c r="E96">
        <v>-1841.1</v>
      </c>
      <c r="F96">
        <f t="shared" si="4"/>
        <v>20914.5</v>
      </c>
      <c r="G96" s="4">
        <f t="shared" si="5"/>
        <v>9.3030620929900726E-4</v>
      </c>
      <c r="H96">
        <v>0</v>
      </c>
    </row>
    <row r="97" spans="2:8">
      <c r="B97" s="1">
        <v>42150.605555555558</v>
      </c>
      <c r="C97">
        <v>0</v>
      </c>
      <c r="D97">
        <v>21092.45</v>
      </c>
      <c r="E97">
        <v>0</v>
      </c>
      <c r="F97">
        <f t="shared" si="4"/>
        <v>21092.45</v>
      </c>
      <c r="G97" s="4">
        <f t="shared" si="5"/>
        <v>8.5084510746133418E-3</v>
      </c>
      <c r="H97">
        <v>0.01</v>
      </c>
    </row>
    <row r="98" spans="2:8">
      <c r="B98" s="1">
        <v>42151.605555555558</v>
      </c>
      <c r="C98">
        <v>0</v>
      </c>
      <c r="D98">
        <v>21092.45</v>
      </c>
      <c r="E98">
        <v>0</v>
      </c>
      <c r="F98">
        <f t="shared" si="4"/>
        <v>21092.45</v>
      </c>
      <c r="G98" s="4">
        <f t="shared" si="5"/>
        <v>0</v>
      </c>
      <c r="H98">
        <v>0</v>
      </c>
    </row>
  </sheetData>
  <mergeCells count="3">
    <mergeCell ref="A1:K1"/>
    <mergeCell ref="A14:F14"/>
    <mergeCell ref="A35:F3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 ReturnCalculationSample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Naringrekar</dc:creator>
  <cp:lastModifiedBy>09607</cp:lastModifiedBy>
  <dcterms:created xsi:type="dcterms:W3CDTF">2014-04-09T16:14:11Z</dcterms:created>
  <dcterms:modified xsi:type="dcterms:W3CDTF">2015-04-30T05:41:51Z</dcterms:modified>
</cp:coreProperties>
</file>