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[TGA FEBRIAN]\Excel\[]FTS PSO\"/>
    </mc:Choice>
  </mc:AlternateContent>
  <xr:revisionPtr revIDLastSave="0" documentId="13_ncr:1_{D00472AA-DB05-4851-ACCB-765CF06A96E8}" xr6:coauthVersionLast="47" xr6:coauthVersionMax="47" xr10:uidLastSave="{00000000-0000-0000-0000-000000000000}"/>
  <bookViews>
    <workbookView xWindow="8460" yWindow="4500" windowWidth="12132" windowHeight="7176" xr2:uid="{9AADC8C1-D33B-4DA1-948E-4A1F2B4E19F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2" i="1" l="1"/>
  <c r="I82" i="1"/>
  <c r="H82" i="1"/>
  <c r="G82" i="1"/>
  <c r="E82" i="1"/>
  <c r="D82" i="1"/>
  <c r="C82" i="1"/>
  <c r="B82" i="1"/>
  <c r="K80" i="1"/>
  <c r="J80" i="1"/>
  <c r="I80" i="1"/>
  <c r="H80" i="1"/>
  <c r="G80" i="1"/>
  <c r="F80" i="1"/>
  <c r="E80" i="1"/>
  <c r="D80" i="1"/>
  <c r="C80" i="1"/>
  <c r="B80" i="1"/>
  <c r="K79" i="1"/>
  <c r="J79" i="1"/>
  <c r="I79" i="1"/>
  <c r="H79" i="1"/>
  <c r="G79" i="1"/>
  <c r="F79" i="1"/>
  <c r="E79" i="1"/>
  <c r="D79" i="1"/>
  <c r="C79" i="1"/>
  <c r="B79" i="1"/>
  <c r="C87" i="1" l="1"/>
  <c r="K87" i="1" l="1"/>
  <c r="J87" i="1"/>
  <c r="I87" i="1"/>
  <c r="H87" i="1"/>
  <c r="G87" i="1"/>
  <c r="F87" i="1"/>
  <c r="E87" i="1"/>
  <c r="D87" i="1"/>
  <c r="B87" i="1"/>
  <c r="J82" i="1"/>
  <c r="F82" i="1"/>
  <c r="C81" i="1"/>
  <c r="D81" i="1"/>
  <c r="E81" i="1"/>
  <c r="F81" i="1"/>
  <c r="G81" i="1"/>
  <c r="H81" i="1"/>
  <c r="I81" i="1"/>
  <c r="J81" i="1"/>
  <c r="K81" i="1"/>
  <c r="B81" i="1"/>
  <c r="D19" i="2"/>
  <c r="E19" i="2"/>
  <c r="F19" i="2"/>
  <c r="C19" i="2"/>
  <c r="B19" i="2"/>
  <c r="D66" i="1"/>
  <c r="H89" i="1" l="1"/>
  <c r="H88" i="1"/>
  <c r="F88" i="1"/>
  <c r="B76" i="1"/>
  <c r="K90" i="1" l="1"/>
  <c r="C88" i="1"/>
  <c r="D88" i="1"/>
  <c r="E88" i="1"/>
  <c r="G88" i="1"/>
  <c r="I88" i="1"/>
  <c r="J88" i="1"/>
  <c r="K88" i="1"/>
  <c r="C89" i="1"/>
  <c r="D89" i="1"/>
  <c r="E89" i="1"/>
  <c r="F89" i="1"/>
  <c r="G89" i="1"/>
  <c r="I89" i="1"/>
  <c r="J89" i="1"/>
  <c r="K89" i="1"/>
  <c r="C90" i="1"/>
  <c r="D90" i="1"/>
  <c r="E90" i="1"/>
  <c r="F90" i="1"/>
  <c r="G90" i="1"/>
  <c r="H90" i="1"/>
  <c r="I90" i="1"/>
  <c r="J90" i="1"/>
  <c r="B88" i="1"/>
  <c r="B89" i="1"/>
  <c r="B90" i="1"/>
</calcChain>
</file>

<file path=xl/sharedStrings.xml><?xml version="1.0" encoding="utf-8"?>
<sst xmlns="http://schemas.openxmlformats.org/spreadsheetml/2006/main" count="129" uniqueCount="82">
  <si>
    <t>perhitungan manual optimasi fuzzy time series menggunakan partcle swarm optimization</t>
  </si>
  <si>
    <t>jumlah partikel : 4</t>
  </si>
  <si>
    <t>dimensi partikel : 11</t>
  </si>
  <si>
    <t>Bobot inersia : 0,6</t>
  </si>
  <si>
    <t>c1 : 1,5</t>
  </si>
  <si>
    <t>c2 : 0,5</t>
  </si>
  <si>
    <t>1. menentukan himpunan semesta U</t>
  </si>
  <si>
    <t>Dmin-d1; Dmax+d2</t>
  </si>
  <si>
    <t>A. iertasi ke-0 (0)</t>
  </si>
  <si>
    <t>Iterasi 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</si>
  <si>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</si>
  <si>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</si>
  <si>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</si>
  <si>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</si>
  <si>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</si>
  <si>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</si>
  <si>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</si>
  <si>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</si>
  <si>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</si>
  <si>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</si>
  <si>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V1</t>
  </si>
  <si>
    <t>V2</t>
  </si>
  <si>
    <t>V3</t>
  </si>
  <si>
    <t>V4</t>
  </si>
  <si>
    <t>2. inisiasi kecepatan dan partikel awal</t>
  </si>
  <si>
    <t>iterasi 0</t>
  </si>
  <si>
    <t>P1</t>
  </si>
  <si>
    <t>P2</t>
  </si>
  <si>
    <t>P3</t>
  </si>
  <si>
    <t>P4</t>
  </si>
  <si>
    <t>Hitung fitness</t>
  </si>
  <si>
    <t>fitness</t>
  </si>
  <si>
    <t>P1 (0)</t>
  </si>
  <si>
    <t>P2 (0)</t>
  </si>
  <si>
    <t>P3 (0)</t>
  </si>
  <si>
    <t>P4 (0)</t>
  </si>
  <si>
    <t>4. menentukan personal best (Pbest)</t>
  </si>
  <si>
    <t>Dalam menentukan pbest pada iterasi ke-0 (nol), nilai Pbest akan bernilai sama dengan partikel awal.</t>
  </si>
  <si>
    <t>Pbest 1 (0)</t>
  </si>
  <si>
    <t>Pbest2 (0)</t>
  </si>
  <si>
    <t>Pbest3 (0)</t>
  </si>
  <si>
    <t>Pbest4 (0)</t>
  </si>
  <si>
    <t xml:space="preserve">5. menentukan gbest </t>
  </si>
  <si>
    <t>Gbest ditentukan berdasarkan pada pbest yang memiliki nilai fitness terendah. Dalam kasus ini yang memiki fitness terendah adalah pbest3(0) dengan nilai fitness 0,340500507</t>
  </si>
  <si>
    <t>Gbest (0)</t>
  </si>
  <si>
    <t>B. iterasi ke-1 (satu)</t>
  </si>
  <si>
    <t xml:space="preserve">vmax = k(xmaxj - xminj)/2 = </t>
  </si>
  <si>
    <t>xmax</t>
  </si>
  <si>
    <t>xmin</t>
  </si>
  <si>
    <t xml:space="preserve">k </t>
  </si>
  <si>
    <t>vmin = -(vmax) =</t>
  </si>
  <si>
    <t>selanjutnya update kecepatan dilakukan pada masing - masing iterasi setiap partikel</t>
  </si>
  <si>
    <t>p1</t>
  </si>
  <si>
    <t>vi (t1) = w.vij(t) + c1.r1 ( pbest ij(t) - xij(t) ) +c2.r2 ( gbestij(t) - xij(t) )</t>
  </si>
  <si>
    <t xml:space="preserve">jumlah partikel : </t>
  </si>
  <si>
    <t xml:space="preserve">dimensi partikel : </t>
  </si>
  <si>
    <t xml:space="preserve">Bobot inersia : </t>
  </si>
  <si>
    <t xml:space="preserve">c1 : </t>
  </si>
  <si>
    <t xml:space="preserve">c2 : </t>
  </si>
  <si>
    <t>=</t>
  </si>
  <si>
    <t>r2=</t>
  </si>
  <si>
    <t>r1=</t>
  </si>
  <si>
    <t xml:space="preserve">iterasi 1 </t>
  </si>
  <si>
    <t>v1(1)</t>
  </si>
  <si>
    <t>v2(1)</t>
  </si>
  <si>
    <t>v3(1)</t>
  </si>
  <si>
    <t>v4(1)</t>
  </si>
  <si>
    <t>update posisi partikel dan hitung fitness</t>
  </si>
  <si>
    <t>iterasi 1</t>
  </si>
  <si>
    <t>p1(1)</t>
  </si>
  <si>
    <t>p2(1)</t>
  </si>
  <si>
    <t>p3(1)</t>
  </si>
  <si>
    <t>p4(1)</t>
  </si>
  <si>
    <t>menentukan pbest baru</t>
  </si>
  <si>
    <t>menentukan gbest</t>
  </si>
  <si>
    <t>gbest(1)</t>
  </si>
  <si>
    <t xml:space="preserve">  </t>
  </si>
  <si>
    <t xml:space="preserve"> </t>
  </si>
  <si>
    <t>pbest 1(1)</t>
  </si>
  <si>
    <t>pbest2(1)</t>
  </si>
  <si>
    <t>pbest3(1)</t>
  </si>
  <si>
    <t>pbest4(1)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</si>
</sst>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1" xfId="0" applyBorder="1"/>
    <xf numFmtId="0" fontId="1" fillId="0" borderId="1" xfId="0" applyFont="1" applyBorder="1" applyAlignment="1">
      <alignment horizontal="left" vertical="center" indent="1"/>
    </xf>
    <xf numFmtId="0" fontId="0" fillId="0" borderId="0" xfId="0" quotePrefix="1"/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1" fillId="3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1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7B9D-523A-4554-A8EF-BC206F08F193}">
  <dimension ref="A1:L103"/>
  <sheetViews>
    <sheetView tabSelected="1" zoomScale="80" zoomScaleNormal="80" workbookViewId="0">
      <selection activeCell="E9" sqref="E9"/>
    </sheetView>
  </sheetViews>
  <sheetFormatPr defaultRowHeight="14.4" x14ac:dyDescent="0.3"/>
  <cols>
    <col min="2" max="2" width="10.33203125" customWidth="1"/>
    <col min="12" max="12" width="16.21875" customWidth="1"/>
  </cols>
  <sheetData>
    <row r="1" spans="1:11" x14ac:dyDescent="0.3">
      <c r="A1" t="s">
        <v>0</v>
      </c>
    </row>
    <row r="3" spans="1:11" x14ac:dyDescent="0.3">
      <c r="A3" t="s">
        <v>1</v>
      </c>
    </row>
    <row r="4" spans="1:11" x14ac:dyDescent="0.3">
      <c r="A4" t="s">
        <v>2</v>
      </c>
    </row>
    <row r="5" spans="1:11" x14ac:dyDescent="0.3">
      <c r="A5" t="s">
        <v>3</v>
      </c>
    </row>
    <row r="6" spans="1:11" x14ac:dyDescent="0.3">
      <c r="A6" t="s">
        <v>4</v>
      </c>
    </row>
    <row r="7" spans="1:11" x14ac:dyDescent="0.3">
      <c r="A7" t="s">
        <v>5</v>
      </c>
    </row>
    <row r="9" spans="1:11" x14ac:dyDescent="0.3">
      <c r="A9" t="s">
        <v>6</v>
      </c>
    </row>
    <row r="11" spans="1:11" x14ac:dyDescent="0.3">
      <c r="A11" t="s">
        <v>7</v>
      </c>
    </row>
    <row r="12" spans="1:11" x14ac:dyDescent="0.3">
      <c r="A12" s="1">
        <v>19000</v>
      </c>
      <c r="B12" s="1">
        <v>120000</v>
      </c>
    </row>
    <row r="14" spans="1:11" x14ac:dyDescent="0.3">
      <c r="A14" t="s">
        <v>8</v>
      </c>
    </row>
    <row r="16" spans="1:11" x14ac:dyDescent="0.3">
      <c r="A16" s="8" t="s">
        <v>9</v>
      </c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2"/>
      <c r="B17" s="2" t="s">
        <v>10</v>
      </c>
      <c r="C17" s="2" t="s">
        <v>11</v>
      </c>
      <c r="D17" s="2" t="s">
        <v>12</v>
      </c>
      <c r="E17" s="2" t="s">
        <v>13</v>
      </c>
      <c r="F17" s="2" t="s">
        <v>14</v>
      </c>
      <c r="G17" s="2" t="s">
        <v>15</v>
      </c>
      <c r="H17" s="2" t="s">
        <v>16</v>
      </c>
      <c r="I17" s="2" t="s">
        <v>17</v>
      </c>
      <c r="J17" s="2" t="s">
        <v>18</v>
      </c>
      <c r="K17" s="2" t="s">
        <v>19</v>
      </c>
    </row>
    <row r="18" spans="1:11" x14ac:dyDescent="0.3">
      <c r="A18" s="2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 x14ac:dyDescent="0.3">
      <c r="A19" s="2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 x14ac:dyDescent="0.3">
      <c r="A20" s="2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 x14ac:dyDescent="0.3">
      <c r="A21" s="2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3" spans="1:11" x14ac:dyDescent="0.3">
      <c r="A23" s="3" t="s">
        <v>24</v>
      </c>
    </row>
    <row r="25" spans="1:11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3">
      <c r="A26" s="2"/>
      <c r="B26" s="2" t="s">
        <v>10</v>
      </c>
      <c r="C26" s="2" t="s">
        <v>11</v>
      </c>
      <c r="D26" s="2" t="s">
        <v>12</v>
      </c>
      <c r="E26" s="2" t="s">
        <v>13</v>
      </c>
      <c r="F26" s="2" t="s">
        <v>14</v>
      </c>
      <c r="G26" s="2" t="s">
        <v>15</v>
      </c>
      <c r="H26" s="2" t="s">
        <v>16</v>
      </c>
      <c r="I26" s="2" t="s">
        <v>17</v>
      </c>
      <c r="J26" s="2" t="s">
        <v>18</v>
      </c>
      <c r="K26" s="2" t="s">
        <v>19</v>
      </c>
    </row>
    <row r="27" spans="1:11" x14ac:dyDescent="0.3">
      <c r="A27" s="2" t="s">
        <v>20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 x14ac:dyDescent="0.3">
      <c r="A28" s="2" t="s">
        <v>21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1:11" x14ac:dyDescent="0.3">
      <c r="A29" s="2" t="s">
        <v>22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</row>
    <row r="30" spans="1:11" x14ac:dyDescent="0.3">
      <c r="A30" s="2" t="s">
        <v>23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</row>
    <row r="32" spans="1:11" x14ac:dyDescent="0.3">
      <c r="A32" s="8" t="s">
        <v>25</v>
      </c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2" ht="15" x14ac:dyDescent="0.3">
      <c r="A33" s="4" t="s">
        <v>26</v>
      </c>
      <c r="B33" s="5">
        <v>24458</v>
      </c>
      <c r="C33" s="5">
        <v>36789</v>
      </c>
      <c r="D33" s="5">
        <v>45216</v>
      </c>
      <c r="E33" s="5">
        <v>55671</v>
      </c>
      <c r="F33" s="5">
        <v>63779</v>
      </c>
      <c r="G33" s="5">
        <v>72890</v>
      </c>
      <c r="H33" s="5">
        <v>84312</v>
      </c>
      <c r="I33" s="5">
        <v>95624</v>
      </c>
      <c r="J33" s="5">
        <v>102543</v>
      </c>
      <c r="K33" s="5">
        <v>118345</v>
      </c>
    </row>
    <row r="34" spans="1:12" ht="15" x14ac:dyDescent="0.3">
      <c r="A34" s="4" t="s">
        <v>27</v>
      </c>
      <c r="B34" s="5">
        <v>22345</v>
      </c>
      <c r="C34" s="5">
        <v>28760</v>
      </c>
      <c r="D34" s="5">
        <v>41567</v>
      </c>
      <c r="E34" s="5">
        <v>54321</v>
      </c>
      <c r="F34" s="5">
        <v>67890</v>
      </c>
      <c r="G34" s="5">
        <v>73456</v>
      </c>
      <c r="H34" s="5">
        <v>81234</v>
      </c>
      <c r="I34" s="5">
        <v>88765</v>
      </c>
      <c r="J34" s="5">
        <v>95432</v>
      </c>
      <c r="K34" s="5">
        <v>112345</v>
      </c>
    </row>
    <row r="35" spans="1:12" ht="15" x14ac:dyDescent="0.3">
      <c r="A35" s="4" t="s">
        <v>28</v>
      </c>
      <c r="B35" s="5">
        <v>26789</v>
      </c>
      <c r="C35" s="5">
        <v>31234</v>
      </c>
      <c r="D35" s="5">
        <v>50432</v>
      </c>
      <c r="E35" s="5">
        <v>62345</v>
      </c>
      <c r="F35" s="5">
        <v>74567</v>
      </c>
      <c r="G35" s="5">
        <v>84567</v>
      </c>
      <c r="H35" s="5">
        <v>92345</v>
      </c>
      <c r="I35" s="5">
        <v>101234</v>
      </c>
      <c r="J35" s="5">
        <v>107890</v>
      </c>
      <c r="K35" s="5">
        <v>115678</v>
      </c>
    </row>
    <row r="36" spans="1:12" ht="15" x14ac:dyDescent="0.3">
      <c r="A36" s="4" t="s">
        <v>29</v>
      </c>
      <c r="B36" s="5">
        <v>25789</v>
      </c>
      <c r="C36" s="5">
        <v>33234</v>
      </c>
      <c r="D36" s="5">
        <v>45678</v>
      </c>
      <c r="E36" s="5">
        <v>58432</v>
      </c>
      <c r="F36" s="5">
        <v>61789</v>
      </c>
      <c r="G36" s="5">
        <v>76543</v>
      </c>
      <c r="H36" s="5">
        <v>87654</v>
      </c>
      <c r="I36" s="5">
        <v>95432</v>
      </c>
      <c r="J36" s="5">
        <v>104321</v>
      </c>
      <c r="K36" s="5">
        <v>112345</v>
      </c>
    </row>
    <row r="38" spans="1:12" x14ac:dyDescent="0.3">
      <c r="A38" t="s">
        <v>30</v>
      </c>
    </row>
    <row r="40" spans="1:12" x14ac:dyDescent="0.3">
      <c r="A40" s="8" t="s">
        <v>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4" t="s">
        <v>31</v>
      </c>
    </row>
    <row r="41" spans="1:12" ht="15" x14ac:dyDescent="0.3">
      <c r="A41" s="4" t="s">
        <v>32</v>
      </c>
      <c r="B41" s="5">
        <v>24458</v>
      </c>
      <c r="C41" s="5">
        <v>36789</v>
      </c>
      <c r="D41" s="5">
        <v>45216</v>
      </c>
      <c r="E41" s="5">
        <v>55671</v>
      </c>
      <c r="F41" s="5">
        <v>63779</v>
      </c>
      <c r="G41" s="5">
        <v>72890</v>
      </c>
      <c r="H41" s="5">
        <v>84312</v>
      </c>
      <c r="I41" s="5">
        <v>95624</v>
      </c>
      <c r="J41" s="5">
        <v>102543</v>
      </c>
      <c r="K41" s="5">
        <v>118345</v>
      </c>
      <c r="L41" s="4">
        <v>0.35604142664331573</v>
      </c>
    </row>
    <row r="42" spans="1:12" ht="15" x14ac:dyDescent="0.3">
      <c r="A42" s="4" t="s">
        <v>33</v>
      </c>
      <c r="B42" s="5">
        <v>22345</v>
      </c>
      <c r="C42" s="5">
        <v>28760</v>
      </c>
      <c r="D42" s="5">
        <v>41567</v>
      </c>
      <c r="E42" s="5">
        <v>54321</v>
      </c>
      <c r="F42" s="5">
        <v>67890</v>
      </c>
      <c r="G42" s="5">
        <v>73456</v>
      </c>
      <c r="H42" s="5">
        <v>81234</v>
      </c>
      <c r="I42" s="5">
        <v>88765</v>
      </c>
      <c r="J42" s="5">
        <v>95432</v>
      </c>
      <c r="K42" s="5">
        <v>112345</v>
      </c>
      <c r="L42" s="4">
        <v>0.36913236982637587</v>
      </c>
    </row>
    <row r="43" spans="1:12" ht="15" x14ac:dyDescent="0.3">
      <c r="A43" s="4" t="s">
        <v>34</v>
      </c>
      <c r="B43" s="5">
        <v>26789</v>
      </c>
      <c r="C43" s="5">
        <v>31234</v>
      </c>
      <c r="D43" s="5">
        <v>50432</v>
      </c>
      <c r="E43" s="5">
        <v>62345</v>
      </c>
      <c r="F43" s="5">
        <v>74567</v>
      </c>
      <c r="G43" s="5">
        <v>84567</v>
      </c>
      <c r="H43" s="5">
        <v>92345</v>
      </c>
      <c r="I43" s="5">
        <v>101234</v>
      </c>
      <c r="J43" s="5">
        <v>107890</v>
      </c>
      <c r="K43" s="5">
        <v>115678</v>
      </c>
      <c r="L43" s="4">
        <v>0.34050050746987037</v>
      </c>
    </row>
    <row r="44" spans="1:12" ht="15" x14ac:dyDescent="0.3">
      <c r="A44" s="4" t="s">
        <v>35</v>
      </c>
      <c r="B44" s="5">
        <v>25789</v>
      </c>
      <c r="C44" s="5">
        <v>33234</v>
      </c>
      <c r="D44" s="5">
        <v>45678</v>
      </c>
      <c r="E44" s="5">
        <v>58432</v>
      </c>
      <c r="F44" s="5">
        <v>61789</v>
      </c>
      <c r="G44" s="5">
        <v>76543</v>
      </c>
      <c r="H44" s="5">
        <v>87654</v>
      </c>
      <c r="I44" s="5">
        <v>95432</v>
      </c>
      <c r="J44" s="5">
        <v>104321</v>
      </c>
      <c r="K44" s="5">
        <v>112345</v>
      </c>
      <c r="L44" s="4">
        <v>0.35874919259178711</v>
      </c>
    </row>
    <row r="46" spans="1:12" x14ac:dyDescent="0.3">
      <c r="A46" t="s">
        <v>36</v>
      </c>
    </row>
    <row r="47" spans="1:12" x14ac:dyDescent="0.3">
      <c r="A47" t="s">
        <v>37</v>
      </c>
    </row>
    <row r="49" spans="1:12" x14ac:dyDescent="0.3">
      <c r="A49" s="8" t="s">
        <v>25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4" t="s">
        <v>31</v>
      </c>
    </row>
    <row r="50" spans="1:12" ht="15" x14ac:dyDescent="0.3">
      <c r="A50" s="4" t="s">
        <v>38</v>
      </c>
      <c r="B50" s="5">
        <v>24458</v>
      </c>
      <c r="C50" s="5">
        <v>36789</v>
      </c>
      <c r="D50" s="5">
        <v>45216</v>
      </c>
      <c r="E50" s="5">
        <v>55671</v>
      </c>
      <c r="F50" s="5">
        <v>63779</v>
      </c>
      <c r="G50" s="5">
        <v>72890</v>
      </c>
      <c r="H50" s="5">
        <v>84312</v>
      </c>
      <c r="I50" s="5">
        <v>95624</v>
      </c>
      <c r="J50" s="5">
        <v>102543</v>
      </c>
      <c r="K50" s="5">
        <v>118345</v>
      </c>
      <c r="L50" s="4">
        <v>0.35604142664331573</v>
      </c>
    </row>
    <row r="51" spans="1:12" ht="15" x14ac:dyDescent="0.3">
      <c r="A51" s="4" t="s">
        <v>39</v>
      </c>
      <c r="B51" s="5">
        <v>22345</v>
      </c>
      <c r="C51" s="5">
        <v>28760</v>
      </c>
      <c r="D51" s="5">
        <v>41567</v>
      </c>
      <c r="E51" s="5">
        <v>54321</v>
      </c>
      <c r="F51" s="5">
        <v>67890</v>
      </c>
      <c r="G51" s="5">
        <v>73456</v>
      </c>
      <c r="H51" s="5">
        <v>81234</v>
      </c>
      <c r="I51" s="5">
        <v>88765</v>
      </c>
      <c r="J51" s="10">
        <v>95432</v>
      </c>
      <c r="K51" s="5">
        <v>112345</v>
      </c>
      <c r="L51" s="4">
        <v>0.36913236982637587</v>
      </c>
    </row>
    <row r="52" spans="1:12" ht="15" x14ac:dyDescent="0.3">
      <c r="A52" s="4" t="s">
        <v>40</v>
      </c>
      <c r="B52" s="5">
        <v>26789</v>
      </c>
      <c r="C52" s="5">
        <v>31234</v>
      </c>
      <c r="D52" s="5">
        <v>50432</v>
      </c>
      <c r="E52" s="5">
        <v>62345</v>
      </c>
      <c r="F52" s="5">
        <v>74567</v>
      </c>
      <c r="G52" s="5">
        <v>84567</v>
      </c>
      <c r="H52" s="5">
        <v>92345</v>
      </c>
      <c r="I52" s="5">
        <v>101234</v>
      </c>
      <c r="J52" s="5">
        <v>107890</v>
      </c>
      <c r="K52" s="5">
        <v>115678</v>
      </c>
      <c r="L52" s="9">
        <v>0.34050050746986998</v>
      </c>
    </row>
    <row r="53" spans="1:12" ht="15" x14ac:dyDescent="0.3">
      <c r="A53" s="4" t="s">
        <v>41</v>
      </c>
      <c r="B53" s="5">
        <v>25789</v>
      </c>
      <c r="C53" s="5">
        <v>33234</v>
      </c>
      <c r="D53" s="5">
        <v>45678</v>
      </c>
      <c r="E53" s="5">
        <v>58432</v>
      </c>
      <c r="F53" s="5">
        <v>61789</v>
      </c>
      <c r="G53" s="5">
        <v>76543</v>
      </c>
      <c r="H53" s="5">
        <v>87654</v>
      </c>
      <c r="I53" s="5">
        <v>95432</v>
      </c>
      <c r="J53" s="5">
        <v>104321</v>
      </c>
      <c r="K53" s="5">
        <v>112345</v>
      </c>
      <c r="L53" s="4">
        <v>0.35874919259178711</v>
      </c>
    </row>
    <row r="54" spans="1:12" x14ac:dyDescent="0.3">
      <c r="I54" t="s">
        <v>76</v>
      </c>
    </row>
    <row r="55" spans="1:12" x14ac:dyDescent="0.3">
      <c r="A55" t="s">
        <v>42</v>
      </c>
    </row>
    <row r="56" spans="1:12" x14ac:dyDescent="0.3">
      <c r="A56" t="s">
        <v>43</v>
      </c>
    </row>
    <row r="58" spans="1:12" x14ac:dyDescent="0.3">
      <c r="A58" s="4" t="s">
        <v>25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31</v>
      </c>
    </row>
    <row r="59" spans="1:12" ht="15" x14ac:dyDescent="0.3">
      <c r="A59" s="4" t="s">
        <v>44</v>
      </c>
      <c r="B59" s="5">
        <v>26789</v>
      </c>
      <c r="C59" s="5">
        <v>31234</v>
      </c>
      <c r="D59" s="5">
        <v>50432</v>
      </c>
      <c r="E59" s="5">
        <v>62345</v>
      </c>
      <c r="F59" s="5">
        <v>74567</v>
      </c>
      <c r="G59" s="5">
        <v>84567</v>
      </c>
      <c r="H59" s="5">
        <v>92345</v>
      </c>
      <c r="I59" s="5">
        <v>101234</v>
      </c>
      <c r="J59" s="5">
        <v>107890</v>
      </c>
      <c r="K59" s="5">
        <v>115678</v>
      </c>
      <c r="L59" s="4">
        <v>0.34050050746986998</v>
      </c>
    </row>
    <row r="61" spans="1:12" x14ac:dyDescent="0.3">
      <c r="A61" t="s">
        <v>45</v>
      </c>
    </row>
    <row r="63" spans="1:12" x14ac:dyDescent="0.3">
      <c r="A63" t="s">
        <v>48</v>
      </c>
      <c r="B63">
        <v>19000</v>
      </c>
    </row>
    <row r="64" spans="1:12" x14ac:dyDescent="0.3">
      <c r="A64" t="s">
        <v>47</v>
      </c>
      <c r="B64">
        <v>120000</v>
      </c>
    </row>
    <row r="65" spans="1:12" x14ac:dyDescent="0.3">
      <c r="A65" t="s">
        <v>49</v>
      </c>
      <c r="B65">
        <v>0.6</v>
      </c>
    </row>
    <row r="66" spans="1:12" x14ac:dyDescent="0.3">
      <c r="A66" t="s">
        <v>46</v>
      </c>
      <c r="D66">
        <f>B65*(B64-B63)/2</f>
        <v>30300</v>
      </c>
    </row>
    <row r="67" spans="1:12" x14ac:dyDescent="0.3">
      <c r="A67" t="s">
        <v>50</v>
      </c>
      <c r="D67">
        <v>-30300</v>
      </c>
    </row>
    <row r="69" spans="1:12" x14ac:dyDescent="0.3">
      <c r="A69" t="s">
        <v>51</v>
      </c>
      <c r="J69" t="s">
        <v>54</v>
      </c>
      <c r="L69">
        <v>4</v>
      </c>
    </row>
    <row r="70" spans="1:12" x14ac:dyDescent="0.3">
      <c r="J70" t="s">
        <v>55</v>
      </c>
      <c r="L70">
        <v>11</v>
      </c>
    </row>
    <row r="71" spans="1:12" x14ac:dyDescent="0.3">
      <c r="A71" t="s">
        <v>61</v>
      </c>
      <c r="B71">
        <v>0.3</v>
      </c>
      <c r="C71" t="s">
        <v>60</v>
      </c>
      <c r="D71">
        <v>0.6</v>
      </c>
      <c r="J71" t="s">
        <v>56</v>
      </c>
      <c r="L71">
        <v>0.6</v>
      </c>
    </row>
    <row r="72" spans="1:12" x14ac:dyDescent="0.3">
      <c r="J72" t="s">
        <v>57</v>
      </c>
      <c r="L72">
        <v>1.5</v>
      </c>
    </row>
    <row r="73" spans="1:12" x14ac:dyDescent="0.3">
      <c r="A73" t="s">
        <v>52</v>
      </c>
      <c r="J73" t="s">
        <v>58</v>
      </c>
      <c r="L73">
        <v>0.5</v>
      </c>
    </row>
    <row r="74" spans="1:12" x14ac:dyDescent="0.3">
      <c r="A74" t="s">
        <v>53</v>
      </c>
    </row>
    <row r="76" spans="1:12" x14ac:dyDescent="0.3">
      <c r="A76" s="6" t="s">
        <v>59</v>
      </c>
      <c r="B76" s="6">
        <f>$L$71*0+$L$72*$B$71*(B50-B50)+$L$73*$D$71*($B$59-B50)</f>
        <v>699.3</v>
      </c>
    </row>
    <row r="77" spans="1:12" x14ac:dyDescent="0.3">
      <c r="D77" s="6"/>
    </row>
    <row r="78" spans="1:12" x14ac:dyDescent="0.3">
      <c r="A78" s="4" t="s">
        <v>62</v>
      </c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2" x14ac:dyDescent="0.3">
      <c r="A79" s="4" t="s">
        <v>63</v>
      </c>
      <c r="B79" s="7">
        <f>$L$71*0+$L$72*$B$71*(B50-B50)+$L$73*$D$71*(B59-B50)</f>
        <v>699.3</v>
      </c>
      <c r="C79" s="7">
        <f>$L$71*0+$L$72*$B$71*(C50-C50)+$L$73*$D$71*(C59-C50)</f>
        <v>-1666.5</v>
      </c>
      <c r="D79" s="7">
        <f>$L$71*0+$L$72*$B$71*(D50-D50)+$L$73*$D$71*(D59-D50)</f>
        <v>1564.8</v>
      </c>
      <c r="E79" s="7">
        <f>$L$71*0+$L$72*$B$71*(E50-E50)+$L$73*$D$71*(E59-E50)</f>
        <v>2002.1999999999998</v>
      </c>
      <c r="F79" s="7">
        <f>$L$71*0+$L$72*$B$71*(F50-F50)+$L$73*$D$71*(F59-F50)</f>
        <v>3236.4</v>
      </c>
      <c r="G79" s="7">
        <f>$L$71*0+$L$72*$B$71*(G50-G50)+$L$73*$D$71*(G59-G50)</f>
        <v>3503.1</v>
      </c>
      <c r="H79" s="7">
        <f>$L$71*0+$L$72*$B$71*(H50-H50)+$L$73*$D$71*(H59-H50)</f>
        <v>2409.9</v>
      </c>
      <c r="I79" s="7">
        <f>$L$71*0+$L$72*$B$71*(I50-I50)+$L$73*$D$71*(I59-I50)</f>
        <v>1683</v>
      </c>
      <c r="J79" s="7">
        <f>$L$71*0+$L$72*$B$71*(J50-J50)+$L$73*$D$71*(J59-J50)</f>
        <v>1604.1</v>
      </c>
      <c r="K79" s="7">
        <f>$L$71*0+$L$72*$B$71*(K50-K50)+$L$73*$D$71*(K59-K50)</f>
        <v>-800.1</v>
      </c>
    </row>
    <row r="80" spans="1:12" x14ac:dyDescent="0.3">
      <c r="A80" s="4" t="s">
        <v>64</v>
      </c>
      <c r="B80" s="4">
        <f>$L$71*0+$L$72*$B$71*(B51-B51)+$L$73*$D$71*(B59-B51)</f>
        <v>1333.2</v>
      </c>
      <c r="C80" s="4">
        <f>$L$71*0+$L$72*$B$71*(C51-C51)+$L$73*$D$71*(C59-C51)</f>
        <v>742.19999999999993</v>
      </c>
      <c r="D80" s="4">
        <f>$L$71*0+$L$72*$B$71*(D51-D51)+$L$73*$D$71*(D59-D51)</f>
        <v>2659.5</v>
      </c>
      <c r="E80" s="4">
        <f>$L$71*0+$L$72*$B$71*(E51-E51)+$L$73*$D$71*(E59-E51)</f>
        <v>2407.1999999999998</v>
      </c>
      <c r="F80" s="4">
        <f>$L$71*0+$L$72*$B$71*(F51-F51)+$L$73*$D$71*(F59-F51)</f>
        <v>2003.1</v>
      </c>
      <c r="G80" s="4">
        <f>$L$71*0+$L$72*$B$71*(G51-G51)+$L$73*$D$71*(G59-G51)</f>
        <v>3333.2999999999997</v>
      </c>
      <c r="H80" s="4">
        <f>$L$71*0+$L$72*$B$71*(H51-H51)+$L$73*$D$71*(H59-H51)</f>
        <v>3333.2999999999997</v>
      </c>
      <c r="I80" s="4">
        <f>$L$71*0+$L$72*$B$71*(I51-I51)+$L$73*$D$71*(I59-I51)</f>
        <v>3740.7</v>
      </c>
      <c r="J80" s="4">
        <f>$L$71*0+$L$72*$B$71*(J51-J51)+$L$73*$D$71*(J59-J51)</f>
        <v>3737.3999999999996</v>
      </c>
      <c r="K80" s="4">
        <f>$L$71*0+$L$72*$B$71*(K51-K51)+$L$73*$D$71*(K59-K51)</f>
        <v>999.9</v>
      </c>
    </row>
    <row r="81" spans="1:12" x14ac:dyDescent="0.3">
      <c r="A81" s="4" t="s">
        <v>65</v>
      </c>
      <c r="B81" s="4">
        <f>$L$71*0+$L$72*$B$71*(B52-B52)+$L$73*$D$71*(B59-B52)</f>
        <v>0</v>
      </c>
      <c r="C81" s="4">
        <f t="shared" ref="C81:K81" si="0">$L$71*0+$L$72*$B$71*(C52-C52)+$L$73*$D$71*(C59-C52)</f>
        <v>0</v>
      </c>
      <c r="D81" s="4">
        <f t="shared" si="0"/>
        <v>0</v>
      </c>
      <c r="E81" s="4">
        <f t="shared" si="0"/>
        <v>0</v>
      </c>
      <c r="F81" s="4">
        <f t="shared" si="0"/>
        <v>0</v>
      </c>
      <c r="G81" s="4">
        <f t="shared" si="0"/>
        <v>0</v>
      </c>
      <c r="H81" s="4">
        <f t="shared" si="0"/>
        <v>0</v>
      </c>
      <c r="I81" s="4">
        <f t="shared" si="0"/>
        <v>0</v>
      </c>
      <c r="J81" s="4">
        <f t="shared" si="0"/>
        <v>0</v>
      </c>
      <c r="K81" s="4">
        <f t="shared" si="0"/>
        <v>0</v>
      </c>
    </row>
    <row r="82" spans="1:12" x14ac:dyDescent="0.3">
      <c r="A82" s="4" t="s">
        <v>66</v>
      </c>
      <c r="B82" s="4">
        <f>$L$71*0+$L$72*$B$71*(B53-B53)+$L$73*$D$71*(B59-B53)</f>
        <v>300</v>
      </c>
      <c r="C82" s="4">
        <f>$L$71*0+$L$72*$B$71*(C53-C53)+$L$73*$D$71*(C59-C53)</f>
        <v>-600</v>
      </c>
      <c r="D82" s="4">
        <f>$L$71*0+$L$72*$B$71*(D53-D53)+$L$73*$D$71*(D59-D53)</f>
        <v>1426.2</v>
      </c>
      <c r="E82" s="4">
        <f>$L$71*0+$L$72*$B$71*(E53-E53)+$L$73*$D$71*(E59-E53)</f>
        <v>1173.8999999999999</v>
      </c>
      <c r="F82" s="4">
        <f t="shared" ref="C82:K82" si="1">$L$71*0+$L$72*$B$71*(F53-F53)+$L$73*$D$71*(F59-F53)</f>
        <v>3833.3999999999996</v>
      </c>
      <c r="G82" s="4">
        <f>$L$71*0+$L$72*$B$71*(G53-G53)+$L$73*$D$71*(G59-G53)</f>
        <v>2407.1999999999998</v>
      </c>
      <c r="H82" s="4">
        <f>$L$71*0+$L$72*$B$71*(H53-H53)+$L$73*$D$71*(H59-H53)</f>
        <v>1407.3</v>
      </c>
      <c r="I82" s="4">
        <f>$L$71*0+$L$72*$B$71*(I53-I53)+$L$73*$D$71*(I59-I53)</f>
        <v>1740.6</v>
      </c>
      <c r="J82" s="4">
        <f>$L$71*0+$L$72*$B$71*(J53-J53)+$L$73*$D$71*(J59-J53)</f>
        <v>1070.7</v>
      </c>
      <c r="K82" s="4">
        <f>$L$71*0+$L$72*$B$71*(K53-K53)+$L$73*$D$71*(K59-K53)</f>
        <v>999.9</v>
      </c>
    </row>
    <row r="84" spans="1:12" x14ac:dyDescent="0.3">
      <c r="A84" t="s">
        <v>67</v>
      </c>
    </row>
    <row r="86" spans="1:12" x14ac:dyDescent="0.3">
      <c r="A86" s="4" t="s">
        <v>68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31</v>
      </c>
    </row>
    <row r="87" spans="1:12" x14ac:dyDescent="0.3">
      <c r="A87" s="4" t="s">
        <v>69</v>
      </c>
      <c r="B87" s="4">
        <f>B50+B79</f>
        <v>25157.3</v>
      </c>
      <c r="C87" s="4">
        <f>C50+C79</f>
        <v>35122.5</v>
      </c>
      <c r="D87" s="4">
        <f>D50+D79</f>
        <v>46780.800000000003</v>
      </c>
      <c r="E87" s="4">
        <f>E50+E79</f>
        <v>57673.2</v>
      </c>
      <c r="F87" s="4">
        <f>F50+F79</f>
        <v>67015.399999999994</v>
      </c>
      <c r="G87" s="4">
        <f>G50+G79</f>
        <v>76393.100000000006</v>
      </c>
      <c r="H87" s="4">
        <f>H50+H79</f>
        <v>86721.9</v>
      </c>
      <c r="I87" s="4">
        <f>I50+I79</f>
        <v>97307</v>
      </c>
      <c r="J87" s="4">
        <f>J50+J79</f>
        <v>104147.1</v>
      </c>
      <c r="K87" s="4">
        <f>K50+K79</f>
        <v>117544.9</v>
      </c>
      <c r="L87" s="4">
        <v>0.2466331036517348</v>
      </c>
    </row>
    <row r="88" spans="1:12" x14ac:dyDescent="0.3">
      <c r="A88" s="4" t="s">
        <v>70</v>
      </c>
      <c r="B88" s="4">
        <f t="shared" ref="B88:K90" si="2">B51+B80</f>
        <v>23678.2</v>
      </c>
      <c r="C88" s="4">
        <f t="shared" si="2"/>
        <v>29502.2</v>
      </c>
      <c r="D88" s="4">
        <f t="shared" si="2"/>
        <v>44226.5</v>
      </c>
      <c r="E88" s="4">
        <f t="shared" si="2"/>
        <v>56728.2</v>
      </c>
      <c r="F88" s="4">
        <f t="shared" si="2"/>
        <v>69893.100000000006</v>
      </c>
      <c r="G88" s="4">
        <f t="shared" si="2"/>
        <v>76789.3</v>
      </c>
      <c r="H88" s="4">
        <f>H51+H80</f>
        <v>84567.3</v>
      </c>
      <c r="I88" s="4">
        <f t="shared" si="2"/>
        <v>92505.7</v>
      </c>
      <c r="J88" s="4">
        <f t="shared" si="2"/>
        <v>99169.4</v>
      </c>
      <c r="K88" s="4">
        <f t="shared" si="2"/>
        <v>113344.9</v>
      </c>
      <c r="L88" s="4">
        <v>0.41015854635898386</v>
      </c>
    </row>
    <row r="89" spans="1:12" x14ac:dyDescent="0.3">
      <c r="A89" s="4" t="s">
        <v>71</v>
      </c>
      <c r="B89" s="4">
        <f t="shared" si="2"/>
        <v>26789</v>
      </c>
      <c r="C89" s="4">
        <f t="shared" si="2"/>
        <v>31234</v>
      </c>
      <c r="D89" s="4">
        <f t="shared" si="2"/>
        <v>50432</v>
      </c>
      <c r="E89" s="4">
        <f t="shared" si="2"/>
        <v>62345</v>
      </c>
      <c r="F89" s="4">
        <f t="shared" si="2"/>
        <v>74567</v>
      </c>
      <c r="G89" s="4">
        <f t="shared" si="2"/>
        <v>84567</v>
      </c>
      <c r="H89" s="4">
        <f>H52+H81</f>
        <v>92345</v>
      </c>
      <c r="I89" s="4">
        <f t="shared" si="2"/>
        <v>101234</v>
      </c>
      <c r="J89" s="4">
        <f t="shared" si="2"/>
        <v>107890</v>
      </c>
      <c r="K89" s="4">
        <f t="shared" si="2"/>
        <v>115678</v>
      </c>
      <c r="L89" s="4">
        <v>0.34050050746987037</v>
      </c>
    </row>
    <row r="90" spans="1:12" x14ac:dyDescent="0.3">
      <c r="A90" s="4" t="s">
        <v>72</v>
      </c>
      <c r="B90" s="4">
        <f t="shared" si="2"/>
        <v>26089</v>
      </c>
      <c r="C90" s="4">
        <f t="shared" si="2"/>
        <v>32634</v>
      </c>
      <c r="D90" s="4">
        <f t="shared" si="2"/>
        <v>47104.2</v>
      </c>
      <c r="E90" s="4">
        <f t="shared" si="2"/>
        <v>59605.9</v>
      </c>
      <c r="F90" s="4">
        <f t="shared" si="2"/>
        <v>65622.399999999994</v>
      </c>
      <c r="G90" s="4">
        <f t="shared" si="2"/>
        <v>78950.2</v>
      </c>
      <c r="H90" s="4">
        <f t="shared" si="2"/>
        <v>89061.3</v>
      </c>
      <c r="I90" s="4">
        <f t="shared" si="2"/>
        <v>97172.6</v>
      </c>
      <c r="J90" s="4">
        <f t="shared" si="2"/>
        <v>105391.7</v>
      </c>
      <c r="K90" s="4">
        <f>K53+K82</f>
        <v>113344.9</v>
      </c>
      <c r="L90" s="4">
        <v>0.35874919259178711</v>
      </c>
    </row>
    <row r="92" spans="1:12" x14ac:dyDescent="0.3">
      <c r="A92" t="s">
        <v>73</v>
      </c>
    </row>
    <row r="93" spans="1:12" x14ac:dyDescent="0.3">
      <c r="I93" t="s">
        <v>77</v>
      </c>
    </row>
    <row r="94" spans="1:12" x14ac:dyDescent="0.3">
      <c r="A94" s="4" t="s">
        <v>68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31</v>
      </c>
    </row>
    <row r="95" spans="1:12" x14ac:dyDescent="0.3">
      <c r="A95" s="4" t="s">
        <v>78</v>
      </c>
      <c r="B95" s="4">
        <v>25157.3</v>
      </c>
      <c r="C95" s="4">
        <v>35122.5</v>
      </c>
      <c r="D95" s="4">
        <v>46780.800000000003</v>
      </c>
      <c r="E95" s="4">
        <v>57673.2</v>
      </c>
      <c r="F95" s="4">
        <v>67015.399999999994</v>
      </c>
      <c r="G95" s="4">
        <v>76393.100000000006</v>
      </c>
      <c r="H95" s="4">
        <v>86721.9</v>
      </c>
      <c r="I95" s="4">
        <v>97307</v>
      </c>
      <c r="J95" s="4">
        <v>104147.1</v>
      </c>
      <c r="K95" s="4">
        <v>117544.9</v>
      </c>
      <c r="L95" s="9">
        <v>0.2466331036517348</v>
      </c>
    </row>
    <row r="96" spans="1:12" x14ac:dyDescent="0.3">
      <c r="A96" s="4" t="s">
        <v>79</v>
      </c>
      <c r="B96" s="4">
        <v>23678.2</v>
      </c>
      <c r="C96" s="4">
        <v>29502.2</v>
      </c>
      <c r="D96" s="4">
        <v>44226.5</v>
      </c>
      <c r="E96" s="4">
        <v>56728.2</v>
      </c>
      <c r="F96" s="4">
        <v>69893.100000000006</v>
      </c>
      <c r="G96" s="4">
        <v>76789.3</v>
      </c>
      <c r="H96" s="4">
        <v>84567.3</v>
      </c>
      <c r="I96" s="4">
        <v>92505.7</v>
      </c>
      <c r="J96" s="4">
        <v>99169.4</v>
      </c>
      <c r="K96" s="4">
        <v>113344.9</v>
      </c>
      <c r="L96" s="4">
        <v>0.41015854635898386</v>
      </c>
    </row>
    <row r="97" spans="1:12" x14ac:dyDescent="0.3">
      <c r="A97" s="4" t="s">
        <v>80</v>
      </c>
      <c r="B97" s="4">
        <v>26789</v>
      </c>
      <c r="C97" s="4">
        <v>31234</v>
      </c>
      <c r="D97" s="4">
        <v>50432</v>
      </c>
      <c r="E97" s="4">
        <v>62345</v>
      </c>
      <c r="F97" s="4">
        <v>74567</v>
      </c>
      <c r="G97" s="4">
        <v>84567</v>
      </c>
      <c r="H97" s="4">
        <v>92345</v>
      </c>
      <c r="I97" s="4">
        <v>101234</v>
      </c>
      <c r="J97" s="4">
        <v>107890</v>
      </c>
      <c r="K97" s="4">
        <v>115678</v>
      </c>
      <c r="L97" s="4">
        <v>0.34050050746987037</v>
      </c>
    </row>
    <row r="98" spans="1:12" x14ac:dyDescent="0.3">
      <c r="A98" s="4" t="s">
        <v>81</v>
      </c>
      <c r="B98" s="4">
        <v>26089</v>
      </c>
      <c r="C98" s="4">
        <v>32634</v>
      </c>
      <c r="D98" s="4">
        <v>47104.2</v>
      </c>
      <c r="E98" s="4">
        <v>59605.9</v>
      </c>
      <c r="F98" s="4">
        <v>65622.399999999994</v>
      </c>
      <c r="G98" s="4">
        <v>78950.2</v>
      </c>
      <c r="H98" s="4">
        <v>89061.3</v>
      </c>
      <c r="I98" s="4">
        <v>97172.6</v>
      </c>
      <c r="J98" s="4">
        <v>105391.7</v>
      </c>
      <c r="K98" s="4">
        <v>113344.9</v>
      </c>
      <c r="L98" s="4">
        <v>0.35874919259178711</v>
      </c>
    </row>
    <row r="100" spans="1:12" x14ac:dyDescent="0.3">
      <c r="A100" t="s">
        <v>74</v>
      </c>
    </row>
    <row r="102" spans="1:12" x14ac:dyDescent="0.3">
      <c r="A102" s="4" t="s">
        <v>68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 t="s">
        <v>31</v>
      </c>
    </row>
    <row r="103" spans="1:12" x14ac:dyDescent="0.3">
      <c r="A103" s="4" t="s">
        <v>75</v>
      </c>
      <c r="B103" s="4">
        <v>25157.3</v>
      </c>
      <c r="C103" s="4">
        <v>35122.5</v>
      </c>
      <c r="D103" s="4">
        <v>46780.800000000003</v>
      </c>
      <c r="E103" s="4">
        <v>57673.2</v>
      </c>
      <c r="F103" s="4">
        <v>67015.399999999994</v>
      </c>
      <c r="G103" s="4">
        <v>76393.100000000006</v>
      </c>
      <c r="H103" s="4">
        <v>86721.9</v>
      </c>
      <c r="I103" s="4">
        <v>97307</v>
      </c>
      <c r="J103" s="4">
        <v>104147.1</v>
      </c>
      <c r="K103" s="4">
        <v>117544.9</v>
      </c>
      <c r="L103" s="9">
        <v>0.2466331036517348</v>
      </c>
    </row>
  </sheetData>
  <mergeCells count="5">
    <mergeCell ref="A16:K16"/>
    <mergeCell ref="A25:K25"/>
    <mergeCell ref="A32:K32"/>
    <mergeCell ref="A40:K40"/>
    <mergeCell ref="A49:K49"/>
  </mergeCells>
  <conditionalFormatting sqref="B33:K35">
    <cfRule type="duplicateValues" dxfId="176" priority="60"/>
  </conditionalFormatting>
  <conditionalFormatting sqref="B33:K35 B36:C36">
    <cfRule type="duplicateValues" dxfId="175" priority="59"/>
  </conditionalFormatting>
  <conditionalFormatting sqref="D36">
    <cfRule type="duplicateValues" dxfId="174" priority="58"/>
  </conditionalFormatting>
  <conditionalFormatting sqref="D36">
    <cfRule type="duplicateValues" dxfId="173" priority="57"/>
  </conditionalFormatting>
  <conditionalFormatting sqref="E36">
    <cfRule type="duplicateValues" dxfId="172" priority="56"/>
  </conditionalFormatting>
  <conditionalFormatting sqref="E36">
    <cfRule type="duplicateValues" dxfId="171" priority="55"/>
  </conditionalFormatting>
  <conditionalFormatting sqref="F36">
    <cfRule type="duplicateValues" dxfId="170" priority="54"/>
  </conditionalFormatting>
  <conditionalFormatting sqref="F36">
    <cfRule type="duplicateValues" dxfId="169" priority="53"/>
  </conditionalFormatting>
  <conditionalFormatting sqref="G36">
    <cfRule type="duplicateValues" dxfId="168" priority="52"/>
  </conditionalFormatting>
  <conditionalFormatting sqref="G36">
    <cfRule type="duplicateValues" dxfId="167" priority="51"/>
  </conditionalFormatting>
  <conditionalFormatting sqref="H36">
    <cfRule type="duplicateValues" dxfId="166" priority="50"/>
  </conditionalFormatting>
  <conditionalFormatting sqref="H36">
    <cfRule type="duplicateValues" dxfId="165" priority="49"/>
  </conditionalFormatting>
  <conditionalFormatting sqref="I36">
    <cfRule type="duplicateValues" dxfId="164" priority="48"/>
  </conditionalFormatting>
  <conditionalFormatting sqref="I36">
    <cfRule type="duplicateValues" dxfId="163" priority="47"/>
  </conditionalFormatting>
  <conditionalFormatting sqref="J36">
    <cfRule type="duplicateValues" dxfId="162" priority="46"/>
  </conditionalFormatting>
  <conditionalFormatting sqref="J36">
    <cfRule type="duplicateValues" dxfId="161" priority="45"/>
  </conditionalFormatting>
  <conditionalFormatting sqref="K36">
    <cfRule type="duplicateValues" dxfId="160" priority="44"/>
  </conditionalFormatting>
  <conditionalFormatting sqref="K36">
    <cfRule type="duplicateValues" dxfId="159" priority="43"/>
  </conditionalFormatting>
  <conditionalFormatting sqref="B41:K43">
    <cfRule type="duplicateValues" dxfId="158" priority="42"/>
  </conditionalFormatting>
  <conditionalFormatting sqref="B41:K43 B44:C44">
    <cfRule type="duplicateValues" dxfId="157" priority="41"/>
  </conditionalFormatting>
  <conditionalFormatting sqref="D44">
    <cfRule type="duplicateValues" dxfId="156" priority="40"/>
  </conditionalFormatting>
  <conditionalFormatting sqref="D44">
    <cfRule type="duplicateValues" dxfId="155" priority="39"/>
  </conditionalFormatting>
  <conditionalFormatting sqref="E44">
    <cfRule type="duplicateValues" dxfId="154" priority="38"/>
  </conditionalFormatting>
  <conditionalFormatting sqref="E44">
    <cfRule type="duplicateValues" dxfId="153" priority="37"/>
  </conditionalFormatting>
  <conditionalFormatting sqref="F44">
    <cfRule type="duplicateValues" dxfId="152" priority="36"/>
  </conditionalFormatting>
  <conditionalFormatting sqref="F44">
    <cfRule type="duplicateValues" dxfId="151" priority="35"/>
  </conditionalFormatting>
  <conditionalFormatting sqref="G44">
    <cfRule type="duplicateValues" dxfId="150" priority="34"/>
  </conditionalFormatting>
  <conditionalFormatting sqref="G44">
    <cfRule type="duplicateValues" dxfId="149" priority="33"/>
  </conditionalFormatting>
  <conditionalFormatting sqref="H44">
    <cfRule type="duplicateValues" dxfId="148" priority="32"/>
  </conditionalFormatting>
  <conditionalFormatting sqref="H44">
    <cfRule type="duplicateValues" dxfId="147" priority="31"/>
  </conditionalFormatting>
  <conditionalFormatting sqref="I44">
    <cfRule type="duplicateValues" dxfId="146" priority="30"/>
  </conditionalFormatting>
  <conditionalFormatting sqref="I44">
    <cfRule type="duplicateValues" dxfId="145" priority="29"/>
  </conditionalFormatting>
  <conditionalFormatting sqref="J44">
    <cfRule type="duplicateValues" dxfId="144" priority="28"/>
  </conditionalFormatting>
  <conditionalFormatting sqref="J44">
    <cfRule type="duplicateValues" dxfId="143" priority="27"/>
  </conditionalFormatting>
  <conditionalFormatting sqref="K44">
    <cfRule type="duplicateValues" dxfId="142" priority="26"/>
  </conditionalFormatting>
  <conditionalFormatting sqref="K44">
    <cfRule type="duplicateValues" dxfId="141" priority="25"/>
  </conditionalFormatting>
  <conditionalFormatting sqref="B59:K59">
    <cfRule type="duplicateValues" dxfId="122" priority="6"/>
  </conditionalFormatting>
  <conditionalFormatting sqref="B59:K59">
    <cfRule type="duplicateValues" dxfId="121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539B-975B-4174-9E85-6C881A8F2AFE}">
  <dimension ref="A1:L22"/>
  <sheetViews>
    <sheetView workbookViewId="0">
      <selection activeCell="C19" sqref="C19:F19"/>
    </sheetView>
  </sheetViews>
  <sheetFormatPr defaultRowHeight="14.4" x14ac:dyDescent="0.3"/>
  <sheetData>
    <row r="1" spans="1:12" x14ac:dyDescent="0.3">
      <c r="A1" s="8" t="s">
        <v>25</v>
      </c>
      <c r="B1" s="8"/>
      <c r="C1" s="8"/>
      <c r="D1" s="8"/>
      <c r="E1" s="8"/>
      <c r="F1" s="8"/>
      <c r="G1" s="8"/>
      <c r="H1" s="8"/>
      <c r="I1" s="8"/>
      <c r="J1" s="8"/>
      <c r="K1" s="8"/>
      <c r="L1" s="4" t="s">
        <v>31</v>
      </c>
    </row>
    <row r="2" spans="1:12" ht="15" x14ac:dyDescent="0.3">
      <c r="A2" s="4" t="s">
        <v>38</v>
      </c>
      <c r="B2" s="5">
        <v>300716</v>
      </c>
      <c r="C2" s="5">
        <v>380106</v>
      </c>
      <c r="D2" s="5">
        <v>382631</v>
      </c>
      <c r="E2" s="5">
        <v>400448</v>
      </c>
      <c r="F2" s="5">
        <v>423803</v>
      </c>
      <c r="G2" s="5">
        <v>541280</v>
      </c>
      <c r="H2" s="5">
        <v>563499</v>
      </c>
      <c r="I2" s="5">
        <v>592771</v>
      </c>
      <c r="J2" s="5">
        <v>607840</v>
      </c>
      <c r="K2" s="5">
        <v>610371</v>
      </c>
      <c r="L2" s="4">
        <v>5.7500000000000002E-2</v>
      </c>
    </row>
    <row r="3" spans="1:12" ht="15" x14ac:dyDescent="0.3">
      <c r="A3" s="4" t="s">
        <v>39</v>
      </c>
      <c r="B3" s="5">
        <v>22345</v>
      </c>
      <c r="C3" s="5">
        <v>28760</v>
      </c>
      <c r="D3" s="5">
        <v>41567</v>
      </c>
      <c r="E3" s="5">
        <v>54321</v>
      </c>
      <c r="F3" s="5">
        <v>67890</v>
      </c>
      <c r="G3" s="5">
        <v>73456</v>
      </c>
      <c r="H3" s="5">
        <v>81234</v>
      </c>
      <c r="I3" s="5">
        <v>88765</v>
      </c>
      <c r="J3" s="5">
        <v>95432</v>
      </c>
      <c r="K3" s="5">
        <v>112345</v>
      </c>
      <c r="L3" s="4">
        <v>0.36913236982637587</v>
      </c>
    </row>
    <row r="4" spans="1:12" ht="15" x14ac:dyDescent="0.3">
      <c r="A4" s="4" t="s">
        <v>40</v>
      </c>
      <c r="B4" s="5">
        <v>26789</v>
      </c>
      <c r="C4" s="5">
        <v>31234</v>
      </c>
      <c r="D4" s="5">
        <v>50432</v>
      </c>
      <c r="E4" s="5">
        <v>62345</v>
      </c>
      <c r="F4" s="5">
        <v>74567</v>
      </c>
      <c r="G4" s="5">
        <v>84567</v>
      </c>
      <c r="H4" s="5">
        <v>92345</v>
      </c>
      <c r="I4" s="5">
        <v>101234</v>
      </c>
      <c r="J4" s="5">
        <v>107890</v>
      </c>
      <c r="K4" s="5">
        <v>115678</v>
      </c>
      <c r="L4" s="9">
        <v>0.34050050746986998</v>
      </c>
    </row>
    <row r="5" spans="1:12" ht="15" x14ac:dyDescent="0.3">
      <c r="A5" s="4" t="s">
        <v>41</v>
      </c>
      <c r="B5" s="5">
        <v>25789</v>
      </c>
      <c r="C5" s="5">
        <v>33234</v>
      </c>
      <c r="D5" s="5">
        <v>45678</v>
      </c>
      <c r="E5" s="5">
        <v>58432</v>
      </c>
      <c r="F5" s="5">
        <v>61789</v>
      </c>
      <c r="G5" s="5">
        <v>76543</v>
      </c>
      <c r="H5" s="5">
        <v>87654</v>
      </c>
      <c r="I5" s="5">
        <v>95432</v>
      </c>
      <c r="J5" s="5">
        <v>104321</v>
      </c>
      <c r="K5" s="5">
        <v>112345</v>
      </c>
      <c r="L5" s="4">
        <v>0.35874919259178711</v>
      </c>
    </row>
    <row r="8" spans="1:12" x14ac:dyDescent="0.3">
      <c r="A8" s="4" t="s">
        <v>25</v>
      </c>
      <c r="B8" s="4"/>
      <c r="C8" s="4"/>
      <c r="D8" s="4"/>
      <c r="E8" s="4"/>
      <c r="F8" s="4"/>
      <c r="G8" s="4"/>
      <c r="H8" s="4"/>
      <c r="I8" s="4"/>
      <c r="J8" s="4"/>
      <c r="K8" s="4"/>
      <c r="L8" s="4" t="s">
        <v>31</v>
      </c>
    </row>
    <row r="9" spans="1:12" ht="15" x14ac:dyDescent="0.3">
      <c r="A9" s="4" t="s">
        <v>44</v>
      </c>
      <c r="B9" s="5">
        <v>313933</v>
      </c>
      <c r="C9" s="5">
        <v>343398</v>
      </c>
      <c r="D9" s="5">
        <v>377639</v>
      </c>
      <c r="E9" s="5">
        <v>398713</v>
      </c>
      <c r="F9" s="5">
        <v>432622</v>
      </c>
      <c r="G9" s="5">
        <v>454540</v>
      </c>
      <c r="H9" s="5">
        <v>458820</v>
      </c>
      <c r="I9" s="5">
        <v>533205</v>
      </c>
      <c r="J9" s="5">
        <v>547255</v>
      </c>
      <c r="K9" s="5">
        <v>569795</v>
      </c>
      <c r="L9" s="4">
        <v>2.8799999999999999E-2</v>
      </c>
    </row>
    <row r="11" spans="1:12" x14ac:dyDescent="0.3">
      <c r="A11" t="s">
        <v>51</v>
      </c>
      <c r="J11" t="s">
        <v>54</v>
      </c>
      <c r="L11">
        <v>4</v>
      </c>
    </row>
    <row r="12" spans="1:12" x14ac:dyDescent="0.3">
      <c r="J12" t="s">
        <v>55</v>
      </c>
      <c r="L12">
        <v>11</v>
      </c>
    </row>
    <row r="13" spans="1:12" x14ac:dyDescent="0.3">
      <c r="A13" t="s">
        <v>61</v>
      </c>
      <c r="B13">
        <v>0.3</v>
      </c>
      <c r="C13" t="s">
        <v>60</v>
      </c>
      <c r="D13">
        <v>0.6</v>
      </c>
      <c r="J13" t="s">
        <v>56</v>
      </c>
      <c r="L13">
        <v>0.6</v>
      </c>
    </row>
    <row r="14" spans="1:12" x14ac:dyDescent="0.3">
      <c r="J14" t="s">
        <v>57</v>
      </c>
      <c r="L14">
        <v>1.5</v>
      </c>
    </row>
    <row r="15" spans="1:12" x14ac:dyDescent="0.3">
      <c r="A15" t="s">
        <v>52</v>
      </c>
      <c r="J15" t="s">
        <v>58</v>
      </c>
      <c r="L15">
        <v>0.5</v>
      </c>
    </row>
    <row r="18" spans="1:11" x14ac:dyDescent="0.3">
      <c r="A18" s="4" t="s">
        <v>62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3">
      <c r="A19" s="4" t="s">
        <v>63</v>
      </c>
      <c r="B19" s="7">
        <f>$L$13*0+$L$14*$B$13*(B2-B2)+$L$15*$D$13*($B$9-B2)</f>
        <v>3965.1</v>
      </c>
      <c r="C19" s="7">
        <f>$L$13*0+$L$14*$B$13*(C2-C2)+$L$15*$D$13*(C9-C2)</f>
        <v>-11012.4</v>
      </c>
      <c r="D19" s="7">
        <f t="shared" ref="D19:F19" si="0">$L$13*0+$L$14*$B$13*(D2-D2)+$L$15*$D$13*(D9-D2)</f>
        <v>-1497.6</v>
      </c>
      <c r="E19" s="7">
        <f t="shared" si="0"/>
        <v>-520.5</v>
      </c>
      <c r="F19" s="7">
        <f t="shared" si="0"/>
        <v>2645.7</v>
      </c>
      <c r="G19" s="7"/>
      <c r="H19" s="7"/>
      <c r="I19" s="7"/>
      <c r="J19" s="7"/>
      <c r="K19" s="7"/>
    </row>
    <row r="20" spans="1:11" x14ac:dyDescent="0.3">
      <c r="A20" s="4" t="s">
        <v>64</v>
      </c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3">
      <c r="A21" s="4" t="s">
        <v>65</v>
      </c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3">
      <c r="A22" s="4" t="s">
        <v>66</v>
      </c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mergeCells count="1">
    <mergeCell ref="A1:K1"/>
  </mergeCells>
  <conditionalFormatting sqref="B2:K4">
    <cfRule type="duplicateValues" dxfId="197" priority="21"/>
  </conditionalFormatting>
  <conditionalFormatting sqref="B2:K4 B5:C5">
    <cfRule type="duplicateValues" dxfId="196" priority="20"/>
  </conditionalFormatting>
  <conditionalFormatting sqref="D5">
    <cfRule type="duplicateValues" dxfId="195" priority="19"/>
  </conditionalFormatting>
  <conditionalFormatting sqref="D5">
    <cfRule type="duplicateValues" dxfId="194" priority="18"/>
  </conditionalFormatting>
  <conditionalFormatting sqref="E5">
    <cfRule type="duplicateValues" dxfId="193" priority="17"/>
  </conditionalFormatting>
  <conditionalFormatting sqref="E5">
    <cfRule type="duplicateValues" dxfId="192" priority="16"/>
  </conditionalFormatting>
  <conditionalFormatting sqref="F5">
    <cfRule type="duplicateValues" dxfId="191" priority="15"/>
  </conditionalFormatting>
  <conditionalFormatting sqref="F5">
    <cfRule type="duplicateValues" dxfId="190" priority="14"/>
  </conditionalFormatting>
  <conditionalFormatting sqref="G5">
    <cfRule type="duplicateValues" dxfId="189" priority="13"/>
  </conditionalFormatting>
  <conditionalFormatting sqref="G5">
    <cfRule type="duplicateValues" dxfId="188" priority="12"/>
  </conditionalFormatting>
  <conditionalFormatting sqref="H5">
    <cfRule type="duplicateValues" dxfId="187" priority="11"/>
  </conditionalFormatting>
  <conditionalFormatting sqref="H5">
    <cfRule type="duplicateValues" dxfId="186" priority="10"/>
  </conditionalFormatting>
  <conditionalFormatting sqref="I5">
    <cfRule type="duplicateValues" dxfId="185" priority="9"/>
  </conditionalFormatting>
  <conditionalFormatting sqref="I5">
    <cfRule type="duplicateValues" dxfId="184" priority="8"/>
  </conditionalFormatting>
  <conditionalFormatting sqref="J5">
    <cfRule type="duplicateValues" dxfId="183" priority="7"/>
  </conditionalFormatting>
  <conditionalFormatting sqref="J5">
    <cfRule type="duplicateValues" dxfId="182" priority="6"/>
  </conditionalFormatting>
  <conditionalFormatting sqref="K5">
    <cfRule type="duplicateValues" dxfId="181" priority="5"/>
  </conditionalFormatting>
  <conditionalFormatting sqref="K5">
    <cfRule type="duplicateValues" dxfId="180" priority="4"/>
  </conditionalFormatting>
  <conditionalFormatting sqref="B2:K5">
    <cfRule type="duplicateValues" dxfId="179" priority="3"/>
  </conditionalFormatting>
  <conditionalFormatting sqref="B9:K9">
    <cfRule type="duplicateValues" dxfId="178" priority="2"/>
  </conditionalFormatting>
  <conditionalFormatting sqref="B9:K9">
    <cfRule type="duplicateValues" dxfId="17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2023-12-01T15:17:51Z</dcterms:created>
  <dcterms:modified xsi:type="dcterms:W3CDTF">2023-12-03T14:53:49Z</dcterms:modified>
</cp:coreProperties>
</file>