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externalLinks/externalLink1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2"/>
  </sheets>
  <externalReferences>
    <externalReference r:id="rId1"/>
  </externalReferences>
  <definedNames>
    <definedName name="_xlnm._FilterDatabase" localSheetId="0" hidden="1">Sheet1!$A$81:$D$101</definedName>
    <definedName name="_xlnm._FilterDatabase" localSheetId="0" hidden="1">Sheet1!$A$81:$D$101</definedName>
  </definedNames>
  <calcPr/>
</workbook>
</file>

<file path=xl/sharedStrings.xml><?xml version="1.0" encoding="utf-8"?>
<sst xmlns="http://schemas.openxmlformats.org/spreadsheetml/2006/main" count="100" uniqueCount="100">
  <si>
    <t xml:space="preserve">inisiasi kecepatan awal</t>
  </si>
  <si>
    <t xml:space="preserve">Pada itersi ke-0 (nol) untuk insialisasi kecepatan awal semua partikel sama yaitu bernilai nol (0)</t>
  </si>
  <si>
    <t>Tanggal</t>
  </si>
  <si>
    <t xml:space="preserve">kuantitas (Kg)</t>
  </si>
  <si>
    <t xml:space="preserve">min </t>
  </si>
  <si>
    <t>max</t>
  </si>
  <si>
    <t xml:space="preserve">Iterasi 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</si>
  <si>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</si>
  <si>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</si>
  <si>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</si>
  <si>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</si>
  <si>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</si>
  <si>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</si>
  <si>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</si>
  <si>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</si>
  <si>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</si>
  <si>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</si>
  <si>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 xml:space="preserve">Himpunan semesta</t>
  </si>
  <si>
    <t>V1</t>
  </si>
  <si>
    <t>V2</t>
  </si>
  <si>
    <t xml:space="preserve">Dmin-d1; Dmax+d2</t>
  </si>
  <si>
    <t>V3</t>
  </si>
  <si>
    <t>V4</t>
  </si>
  <si>
    <t xml:space="preserve">inisiasi partikel awal</t>
  </si>
  <si>
    <t xml:space="preserve">iterasi 0</t>
  </si>
  <si>
    <t>P1</t>
  </si>
  <si>
    <t>P2</t>
  </si>
  <si>
    <t>P3</t>
  </si>
  <si>
    <t>P4</t>
  </si>
  <si>
    <t>min=</t>
  </si>
  <si>
    <t xml:space="preserve">Hitung Fitness</t>
  </si>
  <si>
    <t>max=</t>
  </si>
  <si>
    <t xml:space="preserve">1. menghitung Himpunan semesta</t>
  </si>
  <si>
    <t xml:space="preserve">menentukan sub himpunan partikel -1 pada iterasi 0</t>
  </si>
  <si>
    <t>u</t>
  </si>
  <si>
    <t xml:space="preserve">Batas bawah</t>
  </si>
  <si>
    <t xml:space="preserve">batas atas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</si>
  <si>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</si>
  <si>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</si>
  <si>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</si>
  <si>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</si>
  <si>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</si>
  <si>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</si>
  <si>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</si>
  <si>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</si>
  <si>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</si>
  <si>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</si>
  <si>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</si>
  <si>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 xml:space="preserve">membentuk himpunan fuzzy 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</si>
  <si>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</si>
  <si>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</si>
  <si>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</si>
  <si>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</si>
  <si>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</si>
  <si>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</si>
  <si>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</si>
  <si>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</si>
  <si>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</si>
  <si>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</si>
  <si>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</si>
  <si>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Fuzzifikasi</t>
  </si>
  <si>
    <t>No</t>
  </si>
  <si>
    <t>Kuantitas</t>
  </si>
  <si>
    <t>A</t>
  </si>
  <si>
    <t xml:space="preserve">Membentuk FLR</t>
  </si>
  <si>
    <t>FLR</t>
  </si>
  <si>
    <t>F(Current)</t>
  </si>
  <si>
    <t xml:space="preserve">F(t+1) next stage</t>
  </si>
  <si>
    <t xml:space="preserve">F(t) current</t>
  </si>
  <si>
    <t xml:space="preserve">Membentuk FLRG</t>
  </si>
  <si>
    <t>A1,A3,A6,A9</t>
  </si>
  <si>
    <t>A4,A10</t>
  </si>
  <si>
    <t>A7,A9</t>
  </si>
  <si>
    <t>A1,A2,A6,A8</t>
  </si>
  <si>
    <t>Defuzzifikasi</t>
  </si>
  <si>
    <t xml:space="preserve">Nilai Tengah</t>
  </si>
  <si>
    <t xml:space="preserve">Selanjutnya membentuk defuzzifikasi berdasarkan prinsip-prinsip defuzzifikasi aturan sebagai berikut </t>
  </si>
  <si>
    <t xml:space="preserve">1. jika FLR A1 bernilai kosong (Ai -&gt; #), maka F(t) = mi yang merupakan nilai tengah dari ui</t>
  </si>
  <si>
    <t xml:space="preserve">2. jika FLR A1 mempunyai relasi one to one (Ai -&gt; Aj) atau himpunan fuzzy A1 hanya memiliki satu himpunan Flr atau FLRG A1, maka F(t) = mj yang merupakan nilai tengah uj</t>
  </si>
  <si>
    <t xml:space="preserve">3. jika FLR A1 mempunyai relasi one to many (Ai -&gt; Aj1, Aj2…) atau himpunan fuzzy A1 hanya memiliki lebih dari satu himpunan FLR atau FLRG A1, maka mencari nilai F9t) menggunakan persamaan 2.4</t>
  </si>
  <si>
    <t xml:space="preserve">F(t-1) </t>
  </si>
  <si>
    <t>Hasil</t>
  </si>
  <si>
    <t>(m1+m3+m6+m9)/4</t>
  </si>
  <si>
    <t>m1</t>
  </si>
  <si>
    <t>m10</t>
  </si>
  <si>
    <t>(m4+m10)/2</t>
  </si>
  <si>
    <t>m5</t>
  </si>
  <si>
    <t>(m7+m9)/2</t>
  </si>
  <si>
    <t>m4</t>
  </si>
  <si>
    <t>m9</t>
  </si>
  <si>
    <t>(m1+m2+m6+m8)/4</t>
  </si>
  <si>
    <t>m11</t>
  </si>
  <si>
    <t>Permalan</t>
  </si>
  <si>
    <t xml:space="preserve">Hasil Peramalan</t>
  </si>
  <si>
    <t xml:space="preserve">Perhitungan Error</t>
  </si>
  <si>
    <t>Ramalan</t>
  </si>
  <si>
    <t>Error</t>
  </si>
  <si>
    <t xml:space="preserve">nilai absolut error </t>
  </si>
  <si>
    <t>Total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</si>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</sst>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_-* #,##0_-;\-* #,##0_-;_-* &quot;-&quot;_-;_-@_-"/>
  </numFmts>
  <fonts count="3">
    <font>
      <sz val="11.000000"/>
      <color theme="1"/>
      <name val="Calibri"/>
      <scheme val="minor"/>
    </font>
    <font>
      <sz val="10.000000"/>
      <color indexed="64"/>
      <name val="Segoe UI"/>
    </font>
    <font>
      <b/>
      <sz val="11.00000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</fills>
  <borders count="5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</borders>
  <cellStyleXfs count="2">
    <xf fontId="0" fillId="0" borderId="0" numFmtId="0" applyNumberFormat="1" applyFont="1" applyFill="1" applyBorder="1"/>
    <xf fontId="0" fillId="0" borderId="0" numFmtId="160" applyNumberFormat="1" applyFont="0" applyFill="0" applyBorder="0" applyProtection="0"/>
  </cellStyleXfs>
  <cellXfs count="21">
    <xf fontId="0" fillId="0" borderId="0" numFmtId="0" xfId="0"/>
    <xf fontId="0" fillId="0" borderId="0" numFmtId="0" xfId="0" applyAlignment="1">
      <alignment horizontal="center"/>
    </xf>
    <xf fontId="0" fillId="2" borderId="1" numFmtId="0" xfId="0" applyFill="1" applyBorder="1"/>
    <xf fontId="0" fillId="0" borderId="0" numFmtId="3" xfId="0" applyNumberFormat="1"/>
    <xf fontId="0" fillId="3" borderId="1" numFmtId="17" xfId="0" applyNumberFormat="1" applyFill="1" applyBorder="1"/>
    <xf fontId="0" fillId="0" borderId="1" numFmtId="3" xfId="0" applyNumberFormat="1" applyBorder="1"/>
    <xf fontId="0" fillId="0" borderId="1" numFmtId="0" xfId="0" applyBorder="1" applyAlignment="1">
      <alignment horizontal="left"/>
    </xf>
    <xf fontId="0" fillId="0" borderId="1" numFmtId="0" xfId="0" applyBorder="1" applyAlignment="1">
      <alignment horizontal="center"/>
    </xf>
    <xf fontId="1" fillId="0" borderId="0" numFmtId="0" xfId="0" applyFont="1" applyAlignment="1">
      <alignment horizontal="left" indent="1" vertical="center"/>
    </xf>
    <xf fontId="0" fillId="0" borderId="1" numFmtId="160" xfId="1" applyNumberFormat="1" applyBorder="1"/>
    <xf fontId="0" fillId="0" borderId="1" numFmtId="0" xfId="0" applyBorder="1"/>
    <xf fontId="1" fillId="0" borderId="1" numFmtId="0" xfId="0" applyFont="1" applyBorder="1" applyAlignment="1">
      <alignment horizontal="left" indent="1" vertical="center"/>
    </xf>
    <xf fontId="2" fillId="0" borderId="0" numFmtId="0" xfId="0" applyFont="1"/>
    <xf fontId="0" fillId="0" borderId="0" numFmtId="0" xfId="0" applyAlignment="1">
      <alignment horizontal="left"/>
    </xf>
    <xf fontId="0" fillId="0" borderId="1" numFmtId="0" xfId="0" applyBorder="1" applyAlignment="1">
      <alignment vertical="top"/>
    </xf>
    <xf fontId="0" fillId="0" borderId="2" numFmtId="0" xfId="0" applyBorder="1" applyAlignment="1">
      <alignment vertical="top"/>
    </xf>
    <xf fontId="0" fillId="0" borderId="3" numFmtId="0" xfId="0" applyBorder="1" applyAlignment="1">
      <alignment horizontal="right"/>
    </xf>
    <xf fontId="0" fillId="0" borderId="4" numFmtId="0" xfId="0" applyBorder="1" applyAlignment="1">
      <alignment horizontal="right"/>
    </xf>
    <xf fontId="0" fillId="0" borderId="2" numFmtId="0" xfId="0" applyBorder="1" applyAlignment="1">
      <alignment horizontal="right"/>
    </xf>
    <xf fontId="2" fillId="0" borderId="1" numFmtId="0" xfId="0" applyFont="1" applyBorder="1"/>
    <xf fontId="0" fillId="4" borderId="1" numFmtId="0" xfId="0" applyFill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1.xml"/><Relationship  Id="rId1" Type="http://schemas.openxmlformats.org/officeDocument/2006/relationships/externalLink" Target="externalLinks/externalLink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Fungs</a:t>
            </a:r>
            <a:r>
              <a:rPr lang="en-ID"/>
              <a:t>i Keanggotaan Fuzzy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2817"/>
          <c:y val="0.196020"/>
          <c:w val="0.883961"/>
          <c:h val="0.5438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'[1]FTS PSO'!$A$43</c:f>
              <c:strCache>
                <c:ptCount val="1"/>
                <c:pt idx="0">
                  <c:v>A1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'[1]FTS PSO'!$B$42:$L$42</c:f>
              <c:strCache>
                <c:ptCount val="11"/>
                <c:pt idx="0">
                  <c:v>u1</c:v>
                </c:pt>
                <c:pt idx="1">
                  <c:v>u2</c:v>
                </c:pt>
                <c:pt idx="2">
                  <c:v>u3</c:v>
                </c:pt>
                <c:pt idx="3">
                  <c:v>u4</c:v>
                </c:pt>
                <c:pt idx="4">
                  <c:v>u5</c:v>
                </c:pt>
                <c:pt idx="5">
                  <c:v>u6</c:v>
                </c:pt>
                <c:pt idx="6">
                  <c:v>u7</c:v>
                </c:pt>
                <c:pt idx="7">
                  <c:v>u8</c:v>
                </c:pt>
                <c:pt idx="8">
                  <c:v>u9</c:v>
                </c:pt>
                <c:pt idx="9">
                  <c:v>u10</c:v>
                </c:pt>
                <c:pt idx="10">
                  <c:v>u11</c:v>
                </c:pt>
              </c:strCache>
            </c:strRef>
          </c:xVal>
          <c:yVal>
            <c:numRef>
              <c:f>'[1]FTS PSO'!$B$43:$L$43</c:f>
              <c:numCache>
                <c:formatCode>General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'[1]FTS PSO'!$A$44</c:f>
              <c:strCache>
                <c:ptCount val="1"/>
                <c:pt idx="0">
                  <c:v>A2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'[1]FTS PSO'!$B$42:$L$42</c:f>
              <c:strCache>
                <c:ptCount val="11"/>
                <c:pt idx="0">
                  <c:v>u1</c:v>
                </c:pt>
                <c:pt idx="1">
                  <c:v>u2</c:v>
                </c:pt>
                <c:pt idx="2">
                  <c:v>u3</c:v>
                </c:pt>
                <c:pt idx="3">
                  <c:v>u4</c:v>
                </c:pt>
                <c:pt idx="4">
                  <c:v>u5</c:v>
                </c:pt>
                <c:pt idx="5">
                  <c:v>u6</c:v>
                </c:pt>
                <c:pt idx="6">
                  <c:v>u7</c:v>
                </c:pt>
                <c:pt idx="7">
                  <c:v>u8</c:v>
                </c:pt>
                <c:pt idx="8">
                  <c:v>u9</c:v>
                </c:pt>
                <c:pt idx="9">
                  <c:v>u10</c:v>
                </c:pt>
                <c:pt idx="10">
                  <c:v>u11</c:v>
                </c:pt>
              </c:strCache>
            </c:strRef>
          </c:xVal>
          <c:yVal>
            <c:numRef>
              <c:f>'[1]FTS PSO'!$B$44:$L$44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'[1]FTS PSO'!$A$45</c:f>
              <c:strCache>
                <c:ptCount val="1"/>
                <c:pt idx="0">
                  <c:v>A3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'[1]FTS PSO'!$B$42:$L$42</c:f>
              <c:strCache>
                <c:ptCount val="11"/>
                <c:pt idx="0">
                  <c:v>u1</c:v>
                </c:pt>
                <c:pt idx="1">
                  <c:v>u2</c:v>
                </c:pt>
                <c:pt idx="2">
                  <c:v>u3</c:v>
                </c:pt>
                <c:pt idx="3">
                  <c:v>u4</c:v>
                </c:pt>
                <c:pt idx="4">
                  <c:v>u5</c:v>
                </c:pt>
                <c:pt idx="5">
                  <c:v>u6</c:v>
                </c:pt>
                <c:pt idx="6">
                  <c:v>u7</c:v>
                </c:pt>
                <c:pt idx="7">
                  <c:v>u8</c:v>
                </c:pt>
                <c:pt idx="8">
                  <c:v>u9</c:v>
                </c:pt>
                <c:pt idx="9">
                  <c:v>u10</c:v>
                </c:pt>
                <c:pt idx="10">
                  <c:v>u11</c:v>
                </c:pt>
              </c:strCache>
            </c:strRef>
          </c:xVal>
          <c:yVal>
            <c:numRef>
              <c:f>'[1]FTS PSO'!$B$45:$L$45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'[1]FTS PSO'!$A$46</c:f>
              <c:strCache>
                <c:ptCount val="1"/>
                <c:pt idx="0">
                  <c:v>A4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'[1]FTS PSO'!$B$42:$L$42</c:f>
              <c:strCache>
                <c:ptCount val="11"/>
                <c:pt idx="0">
                  <c:v>u1</c:v>
                </c:pt>
                <c:pt idx="1">
                  <c:v>u2</c:v>
                </c:pt>
                <c:pt idx="2">
                  <c:v>u3</c:v>
                </c:pt>
                <c:pt idx="3">
                  <c:v>u4</c:v>
                </c:pt>
                <c:pt idx="4">
                  <c:v>u5</c:v>
                </c:pt>
                <c:pt idx="5">
                  <c:v>u6</c:v>
                </c:pt>
                <c:pt idx="6">
                  <c:v>u7</c:v>
                </c:pt>
                <c:pt idx="7">
                  <c:v>u8</c:v>
                </c:pt>
                <c:pt idx="8">
                  <c:v>u9</c:v>
                </c:pt>
                <c:pt idx="9">
                  <c:v>u10</c:v>
                </c:pt>
                <c:pt idx="10">
                  <c:v>u11</c:v>
                </c:pt>
              </c:strCache>
            </c:strRef>
          </c:xVal>
          <c:yVal>
            <c:numRef>
              <c:f>'[1]FTS PSO'!$B$46:$L$46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'[1]FTS PSO'!$A$47</c:f>
              <c:strCache>
                <c:ptCount val="1"/>
                <c:pt idx="0">
                  <c:v>A5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'[1]FTS PSO'!$B$42:$L$42</c:f>
              <c:strCache>
                <c:ptCount val="11"/>
                <c:pt idx="0">
                  <c:v>u1</c:v>
                </c:pt>
                <c:pt idx="1">
                  <c:v>u2</c:v>
                </c:pt>
                <c:pt idx="2">
                  <c:v>u3</c:v>
                </c:pt>
                <c:pt idx="3">
                  <c:v>u4</c:v>
                </c:pt>
                <c:pt idx="4">
                  <c:v>u5</c:v>
                </c:pt>
                <c:pt idx="5">
                  <c:v>u6</c:v>
                </c:pt>
                <c:pt idx="6">
                  <c:v>u7</c:v>
                </c:pt>
                <c:pt idx="7">
                  <c:v>u8</c:v>
                </c:pt>
                <c:pt idx="8">
                  <c:v>u9</c:v>
                </c:pt>
                <c:pt idx="9">
                  <c:v>u10</c:v>
                </c:pt>
                <c:pt idx="10">
                  <c:v>u11</c:v>
                </c:pt>
              </c:strCache>
            </c:strRef>
          </c:xVal>
          <c:yVal>
            <c:numRef>
              <c:f>'[1]FTS PSO'!$B$47:$L$47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'[1]FTS PSO'!$A$48</c:f>
              <c:strCache>
                <c:ptCount val="1"/>
                <c:pt idx="0">
                  <c:v>A6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'[1]FTS PSO'!$B$42:$L$42</c:f>
              <c:strCache>
                <c:ptCount val="11"/>
                <c:pt idx="0">
                  <c:v>u1</c:v>
                </c:pt>
                <c:pt idx="1">
                  <c:v>u2</c:v>
                </c:pt>
                <c:pt idx="2">
                  <c:v>u3</c:v>
                </c:pt>
                <c:pt idx="3">
                  <c:v>u4</c:v>
                </c:pt>
                <c:pt idx="4">
                  <c:v>u5</c:v>
                </c:pt>
                <c:pt idx="5">
                  <c:v>u6</c:v>
                </c:pt>
                <c:pt idx="6">
                  <c:v>u7</c:v>
                </c:pt>
                <c:pt idx="7">
                  <c:v>u8</c:v>
                </c:pt>
                <c:pt idx="8">
                  <c:v>u9</c:v>
                </c:pt>
                <c:pt idx="9">
                  <c:v>u10</c:v>
                </c:pt>
                <c:pt idx="10">
                  <c:v>u11</c:v>
                </c:pt>
              </c:strCache>
            </c:strRef>
          </c:xVal>
          <c:yVal>
            <c:numRef>
              <c:f>'[1]FTS PSO'!$B$48:$L$48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'[1]FTS PSO'!$A$49</c:f>
              <c:strCache>
                <c:ptCount val="1"/>
                <c:pt idx="0">
                  <c:v>A7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'[1]FTS PSO'!$B$42:$L$42</c:f>
              <c:strCache>
                <c:ptCount val="11"/>
                <c:pt idx="0">
                  <c:v>u1</c:v>
                </c:pt>
                <c:pt idx="1">
                  <c:v>u2</c:v>
                </c:pt>
                <c:pt idx="2">
                  <c:v>u3</c:v>
                </c:pt>
                <c:pt idx="3">
                  <c:v>u4</c:v>
                </c:pt>
                <c:pt idx="4">
                  <c:v>u5</c:v>
                </c:pt>
                <c:pt idx="5">
                  <c:v>u6</c:v>
                </c:pt>
                <c:pt idx="6">
                  <c:v>u7</c:v>
                </c:pt>
                <c:pt idx="7">
                  <c:v>u8</c:v>
                </c:pt>
                <c:pt idx="8">
                  <c:v>u9</c:v>
                </c:pt>
                <c:pt idx="9">
                  <c:v>u10</c:v>
                </c:pt>
                <c:pt idx="10">
                  <c:v>u11</c:v>
                </c:pt>
              </c:strCache>
            </c:strRef>
          </c:xVal>
          <c:yVal>
            <c:numRef>
              <c:f>'[1]FTS PSO'!$B$49:$L$49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'[1]FTS PSO'!$A$50</c:f>
              <c:strCache>
                <c:ptCount val="1"/>
                <c:pt idx="0">
                  <c:v>A8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'[1]FTS PSO'!$B$42:$L$42</c:f>
              <c:strCache>
                <c:ptCount val="11"/>
                <c:pt idx="0">
                  <c:v>u1</c:v>
                </c:pt>
                <c:pt idx="1">
                  <c:v>u2</c:v>
                </c:pt>
                <c:pt idx="2">
                  <c:v>u3</c:v>
                </c:pt>
                <c:pt idx="3">
                  <c:v>u4</c:v>
                </c:pt>
                <c:pt idx="4">
                  <c:v>u5</c:v>
                </c:pt>
                <c:pt idx="5">
                  <c:v>u6</c:v>
                </c:pt>
                <c:pt idx="6">
                  <c:v>u7</c:v>
                </c:pt>
                <c:pt idx="7">
                  <c:v>u8</c:v>
                </c:pt>
                <c:pt idx="8">
                  <c:v>u9</c:v>
                </c:pt>
                <c:pt idx="9">
                  <c:v>u10</c:v>
                </c:pt>
                <c:pt idx="10">
                  <c:v>u11</c:v>
                </c:pt>
              </c:strCache>
            </c:strRef>
          </c:xVal>
          <c:yVal>
            <c:numRef>
              <c:f>'[1]FTS PSO'!$B$50:$L$50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'[1]FTS PSO'!$A$51</c:f>
              <c:strCache>
                <c:ptCount val="1"/>
                <c:pt idx="0">
                  <c:v>A9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'[1]FTS PSO'!$B$42:$L$42</c:f>
              <c:strCache>
                <c:ptCount val="11"/>
                <c:pt idx="0">
                  <c:v>u1</c:v>
                </c:pt>
                <c:pt idx="1">
                  <c:v>u2</c:v>
                </c:pt>
                <c:pt idx="2">
                  <c:v>u3</c:v>
                </c:pt>
                <c:pt idx="3">
                  <c:v>u4</c:v>
                </c:pt>
                <c:pt idx="4">
                  <c:v>u5</c:v>
                </c:pt>
                <c:pt idx="5">
                  <c:v>u6</c:v>
                </c:pt>
                <c:pt idx="6">
                  <c:v>u7</c:v>
                </c:pt>
                <c:pt idx="7">
                  <c:v>u8</c:v>
                </c:pt>
                <c:pt idx="8">
                  <c:v>u9</c:v>
                </c:pt>
                <c:pt idx="9">
                  <c:v>u10</c:v>
                </c:pt>
                <c:pt idx="10">
                  <c:v>u11</c:v>
                </c:pt>
              </c:strCache>
            </c:strRef>
          </c:xVal>
          <c:yVal>
            <c:numRef>
              <c:f>'[1]FTS PSO'!$B$51:$L$51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0.5</c:v>
                </c:pt>
                <c:pt idx="10">
                  <c:v>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'[1]FTS PSO'!$A$52</c:f>
              <c:strCache>
                <c:ptCount val="1"/>
                <c:pt idx="0">
                  <c:v>A10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'[1]FTS PSO'!$B$42:$L$42</c:f>
              <c:strCache>
                <c:ptCount val="11"/>
                <c:pt idx="0">
                  <c:v>u1</c:v>
                </c:pt>
                <c:pt idx="1">
                  <c:v>u2</c:v>
                </c:pt>
                <c:pt idx="2">
                  <c:v>u3</c:v>
                </c:pt>
                <c:pt idx="3">
                  <c:v>u4</c:v>
                </c:pt>
                <c:pt idx="4">
                  <c:v>u5</c:v>
                </c:pt>
                <c:pt idx="5">
                  <c:v>u6</c:v>
                </c:pt>
                <c:pt idx="6">
                  <c:v>u7</c:v>
                </c:pt>
                <c:pt idx="7">
                  <c:v>u8</c:v>
                </c:pt>
                <c:pt idx="8">
                  <c:v>u9</c:v>
                </c:pt>
                <c:pt idx="9">
                  <c:v>u10</c:v>
                </c:pt>
                <c:pt idx="10">
                  <c:v>u11</c:v>
                </c:pt>
              </c:strCache>
            </c:strRef>
          </c:xVal>
          <c:yVal>
            <c:numRef>
              <c:f>'[1]FTS PSO'!$B$52:$L$52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1</c:v>
                </c:pt>
                <c:pt idx="10">
                  <c:v>0.5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'[1]FTS PSO'!$A$53</c:f>
              <c:strCache>
                <c:ptCount val="1"/>
                <c:pt idx="0">
                  <c:v>A11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'[1]FTS PSO'!$B$42:$L$42</c:f>
              <c:strCache>
                <c:ptCount val="11"/>
                <c:pt idx="0">
                  <c:v>u1</c:v>
                </c:pt>
                <c:pt idx="1">
                  <c:v>u2</c:v>
                </c:pt>
                <c:pt idx="2">
                  <c:v>u3</c:v>
                </c:pt>
                <c:pt idx="3">
                  <c:v>u4</c:v>
                </c:pt>
                <c:pt idx="4">
                  <c:v>u5</c:v>
                </c:pt>
                <c:pt idx="5">
                  <c:v>u6</c:v>
                </c:pt>
                <c:pt idx="6">
                  <c:v>u7</c:v>
                </c:pt>
                <c:pt idx="7">
                  <c:v>u8</c:v>
                </c:pt>
                <c:pt idx="8">
                  <c:v>u9</c:v>
                </c:pt>
                <c:pt idx="9">
                  <c:v>u10</c:v>
                </c:pt>
                <c:pt idx="10">
                  <c:v>u11</c:v>
                </c:pt>
              </c:strCache>
            </c:strRef>
          </c:xVal>
          <c:yVal>
            <c:numRef>
              <c:f>'[1]FTS PSO'!$B$53:$L$53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0.5</c:v>
                </c:pt>
                <c:pt idx="10">
                  <c:v>1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436430239"/>
        <c:axId val="1436426079"/>
      </c:scatterChart>
      <c:valAx>
        <c:axId val="1436430239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426079"/>
        <c:crosses val="autoZero"/>
        <c:crossBetween val="midCat"/>
      </c:valAx>
      <c:valAx>
        <c:axId val="1436426079"/>
        <c:scaling>
          <c:orientation val="minMax"/>
          <c:max val="1.000000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430239"/>
        <c:crosses val="autoZero"/>
        <c:crossBetween val="midCat"/>
        <c:majorUnit val="0.500000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12</xdr:col>
      <xdr:colOff>342900</xdr:colOff>
      <xdr:row>39</xdr:row>
      <xdr:rowOff>110489</xdr:rowOff>
    </xdr:from>
    <xdr:to>
      <xdr:col>20</xdr:col>
      <xdr:colOff>38100</xdr:colOff>
      <xdr:row>54</xdr:row>
      <xdr:rowOff>110489</xdr:rowOff>
    </xdr:to>
    <xdr:graphicFrame>
      <xdr:nvGraphicFramePr>
        <xdr:cNvPr id="2" name="Chart 1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<Relationships xmlns="http://schemas.openxmlformats.org/package/2006/relationships"><Relationship  Id="rId1" Type="http://schemas.openxmlformats.org/officeDocument/2006/relationships/externalLinkPath" Target="/%255bTGA%20FEBRIAN%255d/Excel/data%20stok%20ber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FTS"/>
      <sheetName val="MAPE"/>
      <sheetName val="Sheet4"/>
      <sheetName val="Sheet5"/>
      <sheetName val="FTS PSO"/>
    </sheetNames>
    <sheetDataSet>
      <sheetData sheetId="0"/>
      <sheetData sheetId="1"/>
      <sheetData sheetId="2"/>
      <sheetData sheetId="3"/>
      <sheetData sheetId="4"/>
      <sheetData sheetId="5">
        <row r="43">
          <cell r="B42" t="str">
            <v>u1</v>
          </cell>
          <cell r="C42" t="str">
            <v>u2</v>
          </cell>
          <cell r="D42" t="str">
            <v>u3</v>
          </cell>
          <cell r="E42" t="str">
            <v>u4</v>
          </cell>
          <cell r="F42" t="str">
            <v>u5</v>
          </cell>
          <cell r="G42" t="str">
            <v>u6</v>
          </cell>
          <cell r="H42" t="str">
            <v>u7</v>
          </cell>
          <cell r="I42" t="str">
            <v>u8</v>
          </cell>
          <cell r="J42" t="str">
            <v>u9</v>
          </cell>
          <cell r="K42" t="str">
            <v>u10</v>
          </cell>
          <cell r="L42" t="str">
            <v>u11</v>
          </cell>
        </row>
        <row r="44">
          <cell r="A43" t="str">
            <v>A1</v>
          </cell>
          <cell r="B43">
            <v>1</v>
          </cell>
          <cell r="C43">
            <v>0.5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</row>
        <row r="45">
          <cell r="A44" t="str">
            <v>A2</v>
          </cell>
          <cell r="B44">
            <v>0.5</v>
          </cell>
          <cell r="C44">
            <v>1</v>
          </cell>
          <cell r="D44">
            <v>0.5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</row>
        <row r="46">
          <cell r="A45" t="str">
            <v>A3</v>
          </cell>
          <cell r="B45">
            <v>0</v>
          </cell>
          <cell r="C45">
            <v>0.5</v>
          </cell>
          <cell r="D45">
            <v>1</v>
          </cell>
          <cell r="E45">
            <v>0.5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7">
          <cell r="A46" t="str">
            <v>A4</v>
          </cell>
          <cell r="B46">
            <v>0</v>
          </cell>
          <cell r="C46">
            <v>0</v>
          </cell>
          <cell r="D46">
            <v>0.5</v>
          </cell>
          <cell r="E46">
            <v>1</v>
          </cell>
          <cell r="F46">
            <v>0.5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</row>
        <row r="48">
          <cell r="A47" t="str">
            <v>A5</v>
          </cell>
          <cell r="B47">
            <v>0</v>
          </cell>
          <cell r="C47">
            <v>0</v>
          </cell>
          <cell r="D47">
            <v>0</v>
          </cell>
          <cell r="E47">
            <v>0.5</v>
          </cell>
          <cell r="F47">
            <v>1</v>
          </cell>
          <cell r="G47">
            <v>0.5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</row>
        <row r="49">
          <cell r="A48" t="str">
            <v>A6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0.5</v>
          </cell>
          <cell r="G48">
            <v>1</v>
          </cell>
          <cell r="H48">
            <v>0.5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</row>
        <row r="50">
          <cell r="A49" t="str">
            <v>A7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0.5</v>
          </cell>
          <cell r="H49">
            <v>1</v>
          </cell>
          <cell r="I49">
            <v>0.5</v>
          </cell>
          <cell r="J49">
            <v>0</v>
          </cell>
          <cell r="K49">
            <v>0</v>
          </cell>
          <cell r="L49">
            <v>0</v>
          </cell>
        </row>
        <row r="51">
          <cell r="A50" t="str">
            <v>A8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0.5</v>
          </cell>
          <cell r="I50">
            <v>1</v>
          </cell>
          <cell r="J50">
            <v>0.5</v>
          </cell>
          <cell r="K50">
            <v>0</v>
          </cell>
          <cell r="L50">
            <v>0</v>
          </cell>
        </row>
        <row r="52">
          <cell r="A51" t="str">
            <v>A9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0.5</v>
          </cell>
          <cell r="J51">
            <v>1</v>
          </cell>
          <cell r="K51">
            <v>0.5</v>
          </cell>
          <cell r="L51">
            <v>0</v>
          </cell>
        </row>
        <row r="53">
          <cell r="A52" t="str">
            <v>A10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0.5</v>
          </cell>
          <cell r="K52">
            <v>1</v>
          </cell>
          <cell r="L52">
            <v>0.5</v>
          </cell>
        </row>
        <row r="54">
          <cell r="A53" t="str">
            <v>A11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/>
          <cell r="K53">
            <v>0.5</v>
          </cell>
          <cell r="L53">
            <v>1</v>
          </cell>
        </row>
      </sheetData>
    </sheetDataSet>
  </externalBook>
</externalLink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33" zoomScale="100" workbookViewId="0">
      <selection activeCell="K20" activeCellId="0" sqref="K20"/>
    </sheetView>
  </sheetViews>
  <sheetFormatPr defaultRowHeight="14.25"/>
  <cols>
    <col customWidth="1" min="2" max="2" width="18.8515625"/>
    <col customWidth="1" min="4" max="4" width="14.44140625"/>
    <col customWidth="1" min="5" max="5" width="18.44140625"/>
    <col bestFit="1" customWidth="1" min="16" max="16" width="11.88671875"/>
  </cols>
  <sheetData>
    <row r="1">
      <c r="A1" s="1" t="s">
        <v>0</v>
      </c>
      <c r="B1" s="1"/>
      <c r="C1" s="1"/>
    </row>
    <row r="2">
      <c r="A2" s="1" t="s">
        <v>1</v>
      </c>
      <c r="B2" s="1"/>
      <c r="C2" s="1"/>
      <c r="D2" s="1"/>
      <c r="E2" s="1"/>
      <c r="F2" s="1"/>
      <c r="G2" s="1"/>
      <c r="H2" s="1"/>
      <c r="I2" s="1"/>
      <c r="O2" s="2" t="s">
        <v>2</v>
      </c>
      <c r="P2" s="2" t="s">
        <v>3</v>
      </c>
      <c r="R2" t="s">
        <v>4</v>
      </c>
      <c r="S2" s="3">
        <f>MIN(P3:P22)</f>
        <v>19447</v>
      </c>
    </row>
    <row r="3">
      <c r="O3" s="4">
        <v>44621</v>
      </c>
      <c r="P3" s="5">
        <v>52128</v>
      </c>
      <c r="R3" t="s">
        <v>5</v>
      </c>
      <c r="S3" s="3">
        <f>MAX(P3:P22)</f>
        <v>116508</v>
      </c>
    </row>
    <row r="4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O4" s="4">
        <v>44652</v>
      </c>
      <c r="P4" s="5">
        <v>48046</v>
      </c>
    </row>
    <row r="5">
      <c r="A5" s="7"/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16</v>
      </c>
      <c r="O5" s="4">
        <v>44682</v>
      </c>
      <c r="P5" s="5">
        <v>116508</v>
      </c>
      <c r="R5" t="s">
        <v>17</v>
      </c>
    </row>
    <row r="6">
      <c r="A6" s="7" t="s">
        <v>18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O6" s="4">
        <v>44713</v>
      </c>
      <c r="P6" s="5">
        <v>19447</v>
      </c>
    </row>
    <row r="7">
      <c r="A7" s="7" t="s">
        <v>19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O7" s="4">
        <v>44743</v>
      </c>
      <c r="P7" s="5">
        <v>70853</v>
      </c>
      <c r="R7" t="s">
        <v>20</v>
      </c>
    </row>
    <row r="8" ht="15">
      <c r="A8" s="7" t="s">
        <v>21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O8" s="4">
        <v>44774</v>
      </c>
      <c r="P8" s="5">
        <v>100450</v>
      </c>
      <c r="R8" s="3">
        <f>S2-447</f>
        <v>19000</v>
      </c>
      <c r="S8" s="3">
        <f>S3+3492</f>
        <v>120000</v>
      </c>
      <c r="U8" s="8"/>
    </row>
    <row r="9" ht="15">
      <c r="A9" s="7" t="s">
        <v>22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O9" s="4">
        <v>44805</v>
      </c>
      <c r="P9" s="5">
        <v>29423</v>
      </c>
      <c r="U9" s="8"/>
    </row>
    <row r="10" ht="15">
      <c r="O10" s="4">
        <v>44835</v>
      </c>
      <c r="P10" s="5">
        <v>24416</v>
      </c>
      <c r="U10" s="8"/>
    </row>
    <row r="11" ht="15">
      <c r="A11" s="1" t="s">
        <v>23</v>
      </c>
      <c r="B11" s="1"/>
      <c r="C11" s="1"/>
      <c r="O11" s="4">
        <v>44866</v>
      </c>
      <c r="P11" s="5">
        <v>97073</v>
      </c>
      <c r="U11" s="8"/>
    </row>
    <row r="12" ht="15">
      <c r="O12" s="4">
        <v>44896</v>
      </c>
      <c r="P12" s="5">
        <v>93501</v>
      </c>
      <c r="U12" s="8"/>
    </row>
    <row r="13" ht="15">
      <c r="A13" s="6" t="s">
        <v>24</v>
      </c>
      <c r="B13" s="6"/>
      <c r="C13" s="6"/>
      <c r="D13" s="6"/>
      <c r="E13" s="6"/>
      <c r="F13" s="6"/>
      <c r="G13" s="6"/>
      <c r="H13" s="6"/>
      <c r="I13" s="6"/>
      <c r="J13" s="6"/>
      <c r="K13" s="6"/>
      <c r="O13" s="4">
        <v>44927</v>
      </c>
      <c r="P13" s="9">
        <v>98943</v>
      </c>
      <c r="U13" s="8"/>
    </row>
    <row r="14" ht="15">
      <c r="A14" s="10" t="s">
        <v>25</v>
      </c>
      <c r="B14" s="11">
        <v>24458</v>
      </c>
      <c r="C14" s="11">
        <v>36789</v>
      </c>
      <c r="D14" s="11">
        <v>45216</v>
      </c>
      <c r="E14" s="11">
        <v>55671</v>
      </c>
      <c r="F14" s="11">
        <v>63779</v>
      </c>
      <c r="G14" s="11">
        <v>72890</v>
      </c>
      <c r="H14" s="11">
        <v>84312</v>
      </c>
      <c r="I14" s="11">
        <v>95624</v>
      </c>
      <c r="J14" s="11">
        <v>102543</v>
      </c>
      <c r="K14" s="11">
        <v>118345</v>
      </c>
      <c r="O14" s="4">
        <v>44958</v>
      </c>
      <c r="P14" s="9">
        <v>21637</v>
      </c>
      <c r="U14" s="8"/>
    </row>
    <row r="15" ht="15">
      <c r="A15" s="10" t="s">
        <v>26</v>
      </c>
      <c r="B15" s="11">
        <v>22345</v>
      </c>
      <c r="C15" s="11">
        <v>28760</v>
      </c>
      <c r="D15" s="11">
        <v>41567</v>
      </c>
      <c r="E15" s="11">
        <v>54321</v>
      </c>
      <c r="F15" s="11">
        <v>67890</v>
      </c>
      <c r="G15" s="11">
        <v>73456</v>
      </c>
      <c r="H15" s="11">
        <v>81234</v>
      </c>
      <c r="I15" s="11">
        <v>88765</v>
      </c>
      <c r="J15" s="11">
        <v>95432</v>
      </c>
      <c r="K15" s="11">
        <v>112345</v>
      </c>
      <c r="O15" s="4">
        <v>44986</v>
      </c>
      <c r="P15" s="9">
        <v>24450</v>
      </c>
      <c r="U15" s="8"/>
    </row>
    <row r="16" ht="15">
      <c r="A16" s="10" t="s">
        <v>27</v>
      </c>
      <c r="B16" s="11">
        <v>26789</v>
      </c>
      <c r="C16" s="11">
        <v>31234</v>
      </c>
      <c r="D16" s="11">
        <v>50432</v>
      </c>
      <c r="E16" s="11">
        <v>62345</v>
      </c>
      <c r="F16" s="11">
        <v>74567</v>
      </c>
      <c r="G16" s="11">
        <v>84567</v>
      </c>
      <c r="H16" s="11">
        <v>92345</v>
      </c>
      <c r="I16" s="11">
        <v>101234</v>
      </c>
      <c r="J16" s="11">
        <v>107890</v>
      </c>
      <c r="K16" s="11">
        <v>115678</v>
      </c>
      <c r="O16" s="4">
        <v>45017</v>
      </c>
      <c r="P16" s="9">
        <v>44485</v>
      </c>
      <c r="U16" s="8"/>
    </row>
    <row r="17" ht="15">
      <c r="A17" s="10" t="s">
        <v>28</v>
      </c>
      <c r="B17" s="11">
        <v>25789</v>
      </c>
      <c r="C17" s="11">
        <v>33234</v>
      </c>
      <c r="D17" s="11">
        <v>45678</v>
      </c>
      <c r="E17" s="11">
        <v>58432</v>
      </c>
      <c r="F17" s="11">
        <v>61789</v>
      </c>
      <c r="G17" s="11">
        <v>76543</v>
      </c>
      <c r="H17" s="11">
        <v>87654</v>
      </c>
      <c r="I17" s="11">
        <v>95432</v>
      </c>
      <c r="J17" s="11">
        <v>104321</v>
      </c>
      <c r="K17" s="11">
        <v>112345</v>
      </c>
      <c r="O17" s="4">
        <v>45047</v>
      </c>
      <c r="P17" s="9">
        <v>116136</v>
      </c>
      <c r="U17" s="8"/>
    </row>
    <row r="18">
      <c r="D18" t="s">
        <v>29</v>
      </c>
      <c r="E18">
        <f>MIN(B14:K17)</f>
        <v>22345</v>
      </c>
      <c r="O18" s="4">
        <v>45078</v>
      </c>
      <c r="P18" s="9">
        <v>23706</v>
      </c>
    </row>
    <row r="19">
      <c r="A19" s="1" t="s">
        <v>30</v>
      </c>
      <c r="B19" s="1"/>
      <c r="D19" t="s">
        <v>31</v>
      </c>
      <c r="E19">
        <f>MAX(B14:K17)</f>
        <v>118345</v>
      </c>
      <c r="O19" s="4">
        <v>45108</v>
      </c>
      <c r="P19" s="9">
        <v>96336</v>
      </c>
    </row>
    <row r="20">
      <c r="A20" t="s">
        <v>32</v>
      </c>
      <c r="O20" s="4">
        <v>45139</v>
      </c>
      <c r="P20" s="9">
        <v>65454</v>
      </c>
    </row>
    <row r="21">
      <c r="A21" t="s">
        <v>20</v>
      </c>
      <c r="O21" s="4">
        <v>45170</v>
      </c>
      <c r="P21" s="9">
        <v>81920</v>
      </c>
    </row>
    <row r="22">
      <c r="A22">
        <v>19000</v>
      </c>
      <c r="B22">
        <v>120000</v>
      </c>
      <c r="O22" s="4">
        <v>45200</v>
      </c>
      <c r="P22" s="9">
        <v>46922</v>
      </c>
    </row>
    <row r="24">
      <c r="A24" t="s">
        <v>33</v>
      </c>
    </row>
    <row r="27">
      <c r="A27" s="7" t="s">
        <v>34</v>
      </c>
      <c r="B27" s="10" t="s">
        <v>35</v>
      </c>
      <c r="C27" s="10" t="s">
        <v>36</v>
      </c>
      <c r="D27">
        <f>B28</f>
        <v>19000</v>
      </c>
      <c r="E27" t="s">
        <v>37</v>
      </c>
    </row>
    <row r="28">
      <c r="A28" s="7">
        <v>1</v>
      </c>
      <c r="B28" s="10">
        <f>A22</f>
        <v>19000</v>
      </c>
      <c r="C28" s="10">
        <f>B14</f>
        <v>24458</v>
      </c>
      <c r="D28">
        <v>24458</v>
      </c>
      <c r="E28" t="s">
        <v>38</v>
      </c>
    </row>
    <row r="29">
      <c r="A29" s="7">
        <v>2</v>
      </c>
      <c r="B29" s="10">
        <f t="shared" ref="B29:B38" si="0">C28</f>
        <v>24458</v>
      </c>
      <c r="C29" s="10">
        <f>C14</f>
        <v>36789</v>
      </c>
      <c r="D29">
        <v>36789</v>
      </c>
      <c r="E29" t="s">
        <v>39</v>
      </c>
    </row>
    <row r="30">
      <c r="A30" s="7">
        <v>3</v>
      </c>
      <c r="B30" s="10">
        <f t="shared" si="0"/>
        <v>36789</v>
      </c>
      <c r="C30" s="10">
        <f>D14</f>
        <v>45216</v>
      </c>
      <c r="D30">
        <v>45216</v>
      </c>
      <c r="E30" t="s">
        <v>40</v>
      </c>
    </row>
    <row r="31">
      <c r="A31" s="7">
        <v>4</v>
      </c>
      <c r="B31" s="10">
        <f t="shared" si="0"/>
        <v>45216</v>
      </c>
      <c r="C31" s="10">
        <f>E14</f>
        <v>55671</v>
      </c>
      <c r="D31">
        <v>55671</v>
      </c>
      <c r="E31" t="s">
        <v>41</v>
      </c>
    </row>
    <row r="32">
      <c r="A32" s="7">
        <v>5</v>
      </c>
      <c r="B32" s="10">
        <f t="shared" si="0"/>
        <v>55671</v>
      </c>
      <c r="C32" s="10">
        <f>F14</f>
        <v>63779</v>
      </c>
      <c r="D32">
        <v>63779</v>
      </c>
      <c r="E32" t="s">
        <v>42</v>
      </c>
    </row>
    <row r="33">
      <c r="A33" s="7">
        <v>6</v>
      </c>
      <c r="B33" s="10">
        <f t="shared" si="0"/>
        <v>63779</v>
      </c>
      <c r="C33" s="10">
        <f>G14</f>
        <v>72890</v>
      </c>
      <c r="D33">
        <v>72890</v>
      </c>
      <c r="E33" t="s">
        <v>43</v>
      </c>
    </row>
    <row r="34">
      <c r="A34" s="7">
        <v>7</v>
      </c>
      <c r="B34" s="10">
        <f t="shared" si="0"/>
        <v>72890</v>
      </c>
      <c r="C34" s="10">
        <f>H14</f>
        <v>84312</v>
      </c>
      <c r="D34">
        <v>84312</v>
      </c>
      <c r="E34" t="s">
        <v>44</v>
      </c>
    </row>
    <row r="35">
      <c r="A35" s="7">
        <v>8</v>
      </c>
      <c r="B35" s="10">
        <f t="shared" si="0"/>
        <v>84312</v>
      </c>
      <c r="C35" s="10">
        <f>I14</f>
        <v>95624</v>
      </c>
      <c r="D35">
        <v>95624</v>
      </c>
      <c r="E35" t="s">
        <v>45</v>
      </c>
    </row>
    <row r="36">
      <c r="A36" s="7">
        <v>9</v>
      </c>
      <c r="B36" s="10">
        <f t="shared" si="0"/>
        <v>95624</v>
      </c>
      <c r="C36" s="10">
        <f>J14</f>
        <v>102543</v>
      </c>
      <c r="D36">
        <v>102543</v>
      </c>
      <c r="E36" t="s">
        <v>46</v>
      </c>
    </row>
    <row r="37">
      <c r="A37" s="7">
        <v>10</v>
      </c>
      <c r="B37" s="10">
        <f t="shared" si="0"/>
        <v>102543</v>
      </c>
      <c r="C37" s="10">
        <f>K14</f>
        <v>118345</v>
      </c>
      <c r="D37">
        <v>118345</v>
      </c>
      <c r="E37" t="s">
        <v>47</v>
      </c>
    </row>
    <row r="38">
      <c r="A38" s="7">
        <v>11</v>
      </c>
      <c r="B38" s="10">
        <f t="shared" si="0"/>
        <v>118345</v>
      </c>
      <c r="C38" s="10">
        <f>B22</f>
        <v>120000</v>
      </c>
      <c r="D38">
        <v>120000</v>
      </c>
      <c r="E38" t="s">
        <v>47</v>
      </c>
    </row>
    <row r="40">
      <c r="A40" t="s">
        <v>48</v>
      </c>
    </row>
    <row r="42">
      <c r="A42" s="7"/>
      <c r="B42" s="7" t="s">
        <v>49</v>
      </c>
      <c r="C42" s="7" t="s">
        <v>50</v>
      </c>
      <c r="D42" s="7" t="s">
        <v>51</v>
      </c>
      <c r="E42" s="7" t="s">
        <v>52</v>
      </c>
      <c r="F42" s="7" t="s">
        <v>53</v>
      </c>
      <c r="G42" s="7" t="s">
        <v>54</v>
      </c>
      <c r="H42" s="7" t="s">
        <v>55</v>
      </c>
      <c r="I42" s="7" t="s">
        <v>56</v>
      </c>
      <c r="J42" s="7" t="s">
        <v>57</v>
      </c>
      <c r="K42" s="7" t="s">
        <v>58</v>
      </c>
      <c r="L42" s="7" t="s">
        <v>59</v>
      </c>
    </row>
    <row r="43">
      <c r="A43" s="7" t="s">
        <v>37</v>
      </c>
      <c r="B43" s="7">
        <v>1</v>
      </c>
      <c r="C43" s="7">
        <v>0.5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</row>
    <row r="44">
      <c r="A44" s="7" t="s">
        <v>38</v>
      </c>
      <c r="B44" s="7">
        <v>0.5</v>
      </c>
      <c r="C44" s="7">
        <v>1</v>
      </c>
      <c r="D44" s="7">
        <v>0.5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</row>
    <row r="45">
      <c r="A45" s="7" t="s">
        <v>39</v>
      </c>
      <c r="B45" s="7">
        <v>0</v>
      </c>
      <c r="C45" s="7">
        <v>0.5</v>
      </c>
      <c r="D45" s="7">
        <v>1</v>
      </c>
      <c r="E45" s="7">
        <v>0.5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</row>
    <row r="46">
      <c r="A46" s="7" t="s">
        <v>40</v>
      </c>
      <c r="B46" s="7">
        <v>0</v>
      </c>
      <c r="C46" s="7">
        <v>0</v>
      </c>
      <c r="D46" s="7">
        <v>0.5</v>
      </c>
      <c r="E46" s="7">
        <v>1</v>
      </c>
      <c r="F46" s="7">
        <v>0.5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</row>
    <row r="47">
      <c r="A47" s="7" t="s">
        <v>41</v>
      </c>
      <c r="B47" s="7">
        <v>0</v>
      </c>
      <c r="C47" s="7">
        <v>0</v>
      </c>
      <c r="D47" s="7">
        <v>0</v>
      </c>
      <c r="E47" s="7">
        <v>0.5</v>
      </c>
      <c r="F47" s="7">
        <v>1</v>
      </c>
      <c r="G47" s="7">
        <v>0.5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</row>
    <row r="48">
      <c r="A48" s="7" t="s">
        <v>42</v>
      </c>
      <c r="B48" s="7">
        <v>0</v>
      </c>
      <c r="C48" s="7">
        <v>0</v>
      </c>
      <c r="D48" s="7">
        <v>0</v>
      </c>
      <c r="E48" s="7">
        <v>0</v>
      </c>
      <c r="F48" s="7">
        <v>0.5</v>
      </c>
      <c r="G48" s="7">
        <v>1</v>
      </c>
      <c r="H48" s="7">
        <v>0.5</v>
      </c>
      <c r="I48" s="7">
        <v>0</v>
      </c>
      <c r="J48" s="7">
        <v>0</v>
      </c>
      <c r="K48" s="7">
        <v>0</v>
      </c>
      <c r="L48" s="7">
        <v>0</v>
      </c>
    </row>
    <row r="49">
      <c r="A49" s="7" t="s">
        <v>43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0.5</v>
      </c>
      <c r="H49" s="7">
        <v>1</v>
      </c>
      <c r="I49" s="7">
        <v>0.5</v>
      </c>
      <c r="J49" s="7">
        <v>0</v>
      </c>
      <c r="K49" s="7">
        <v>0</v>
      </c>
      <c r="L49" s="7">
        <v>0</v>
      </c>
    </row>
    <row r="50">
      <c r="A50" s="7" t="s">
        <v>44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0.5</v>
      </c>
      <c r="I50" s="7">
        <v>1</v>
      </c>
      <c r="J50" s="7">
        <v>0.5</v>
      </c>
      <c r="K50" s="7">
        <v>0</v>
      </c>
      <c r="L50" s="7">
        <v>0</v>
      </c>
    </row>
    <row r="51">
      <c r="A51" s="7" t="s">
        <v>45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0.5</v>
      </c>
      <c r="J51" s="7">
        <v>1</v>
      </c>
      <c r="K51" s="7">
        <v>0.5</v>
      </c>
      <c r="L51" s="7">
        <v>0</v>
      </c>
    </row>
    <row r="52">
      <c r="A52" s="7" t="s">
        <v>46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0.5</v>
      </c>
      <c r="K52" s="7">
        <v>1</v>
      </c>
      <c r="L52" s="7">
        <v>0.5</v>
      </c>
    </row>
    <row r="53">
      <c r="A53" s="7" t="s">
        <v>47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/>
      <c r="K53" s="7">
        <v>0.5</v>
      </c>
      <c r="L53" s="7">
        <v>1</v>
      </c>
    </row>
    <row r="55">
      <c r="A55" s="1" t="s">
        <v>60</v>
      </c>
    </row>
    <row r="57">
      <c r="A57" s="7" t="s">
        <v>61</v>
      </c>
      <c r="B57" s="10" t="s">
        <v>2</v>
      </c>
      <c r="C57" s="10" t="s">
        <v>62</v>
      </c>
      <c r="D57" s="7" t="s">
        <v>63</v>
      </c>
    </row>
    <row r="58">
      <c r="A58" s="7">
        <v>1</v>
      </c>
      <c r="B58" s="4">
        <v>44621</v>
      </c>
      <c r="C58" s="5">
        <v>52128</v>
      </c>
      <c r="D58" s="10" t="str">
        <f t="shared" ref="D58:D77" si="1">VLOOKUP(C58,$D$27:$E$38,2,TRUE)</f>
        <v>A4</v>
      </c>
    </row>
    <row r="59">
      <c r="A59" s="7">
        <v>2</v>
      </c>
      <c r="B59" s="4">
        <v>44652</v>
      </c>
      <c r="C59" s="5">
        <v>48046</v>
      </c>
      <c r="D59" s="10" t="str">
        <f t="shared" si="1"/>
        <v>A4</v>
      </c>
    </row>
    <row r="60">
      <c r="A60" s="7">
        <v>3</v>
      </c>
      <c r="B60" s="4">
        <v>44682</v>
      </c>
      <c r="C60" s="5">
        <v>116508</v>
      </c>
      <c r="D60" s="10" t="str">
        <f t="shared" si="1"/>
        <v>A10</v>
      </c>
    </row>
    <row r="61">
      <c r="A61" s="7">
        <v>4</v>
      </c>
      <c r="B61" s="4">
        <v>44713</v>
      </c>
      <c r="C61" s="5">
        <v>19447</v>
      </c>
      <c r="D61" s="10" t="str">
        <f t="shared" si="1"/>
        <v>A1</v>
      </c>
    </row>
    <row r="62">
      <c r="A62" s="7">
        <v>5</v>
      </c>
      <c r="B62" s="4">
        <v>44743</v>
      </c>
      <c r="C62" s="5">
        <v>70853</v>
      </c>
      <c r="D62" s="10" t="str">
        <f t="shared" si="1"/>
        <v>A6</v>
      </c>
    </row>
    <row r="63">
      <c r="A63" s="7">
        <v>6</v>
      </c>
      <c r="B63" s="4">
        <v>44774</v>
      </c>
      <c r="C63" s="5">
        <v>100450</v>
      </c>
      <c r="D63" s="10" t="str">
        <f t="shared" si="1"/>
        <v>A9</v>
      </c>
    </row>
    <row r="64">
      <c r="A64" s="7">
        <v>7</v>
      </c>
      <c r="B64" s="4">
        <v>44805</v>
      </c>
      <c r="C64" s="5">
        <v>29423</v>
      </c>
      <c r="D64" s="10" t="str">
        <f t="shared" si="1"/>
        <v>A2</v>
      </c>
    </row>
    <row r="65">
      <c r="A65" s="7">
        <v>8</v>
      </c>
      <c r="B65" s="4">
        <v>44835</v>
      </c>
      <c r="C65" s="5">
        <v>24416</v>
      </c>
      <c r="D65" s="10" t="str">
        <f t="shared" si="1"/>
        <v>A1</v>
      </c>
    </row>
    <row r="66">
      <c r="A66" s="7">
        <v>9</v>
      </c>
      <c r="B66" s="4">
        <v>44866</v>
      </c>
      <c r="C66" s="5">
        <v>97073</v>
      </c>
      <c r="D66" s="10" t="str">
        <f t="shared" si="1"/>
        <v>A9</v>
      </c>
    </row>
    <row r="67">
      <c r="A67" s="7">
        <v>10</v>
      </c>
      <c r="B67" s="4">
        <v>44896</v>
      </c>
      <c r="C67" s="5">
        <v>93501</v>
      </c>
      <c r="D67" s="10" t="str">
        <f t="shared" si="1"/>
        <v>A8</v>
      </c>
    </row>
    <row r="68">
      <c r="A68" s="7">
        <v>11</v>
      </c>
      <c r="B68" s="4">
        <v>44927</v>
      </c>
      <c r="C68" s="9">
        <v>98943</v>
      </c>
      <c r="D68" s="10" t="str">
        <f t="shared" si="1"/>
        <v>A9</v>
      </c>
    </row>
    <row r="69">
      <c r="A69" s="7">
        <v>12</v>
      </c>
      <c r="B69" s="4">
        <v>44958</v>
      </c>
      <c r="C69" s="9">
        <v>21637</v>
      </c>
      <c r="D69" s="10" t="str">
        <f t="shared" si="1"/>
        <v>A1</v>
      </c>
    </row>
    <row r="70">
      <c r="A70" s="7">
        <v>13</v>
      </c>
      <c r="B70" s="4">
        <v>44986</v>
      </c>
      <c r="C70" s="9">
        <v>24450</v>
      </c>
      <c r="D70" s="10" t="str">
        <f t="shared" si="1"/>
        <v>A1</v>
      </c>
    </row>
    <row r="71">
      <c r="A71" s="7">
        <v>14</v>
      </c>
      <c r="B71" s="4">
        <v>45017</v>
      </c>
      <c r="C71" s="9">
        <v>44485</v>
      </c>
      <c r="D71" s="10" t="str">
        <f t="shared" si="1"/>
        <v>A3</v>
      </c>
    </row>
    <row r="72">
      <c r="A72" s="7">
        <v>15</v>
      </c>
      <c r="B72" s="4">
        <v>45047</v>
      </c>
      <c r="C72" s="9">
        <v>116136</v>
      </c>
      <c r="D72" s="10" t="str">
        <f t="shared" si="1"/>
        <v>A10</v>
      </c>
    </row>
    <row r="73">
      <c r="A73" s="7">
        <v>16</v>
      </c>
      <c r="B73" s="4">
        <v>45078</v>
      </c>
      <c r="C73" s="9">
        <v>23706</v>
      </c>
      <c r="D73" s="10" t="str">
        <f t="shared" si="1"/>
        <v>A1</v>
      </c>
    </row>
    <row r="74">
      <c r="A74" s="7">
        <v>17</v>
      </c>
      <c r="B74" s="4">
        <v>45108</v>
      </c>
      <c r="C74" s="9">
        <v>96336</v>
      </c>
      <c r="D74" s="10" t="str">
        <f t="shared" si="1"/>
        <v>A9</v>
      </c>
    </row>
    <row r="75">
      <c r="A75" s="7">
        <v>18</v>
      </c>
      <c r="B75" s="4">
        <v>45139</v>
      </c>
      <c r="C75" s="9">
        <v>65454</v>
      </c>
      <c r="D75" s="10" t="str">
        <f t="shared" si="1"/>
        <v>A6</v>
      </c>
    </row>
    <row r="76">
      <c r="A76" s="7">
        <v>19</v>
      </c>
      <c r="B76" s="4">
        <v>45170</v>
      </c>
      <c r="C76" s="9">
        <v>81920</v>
      </c>
      <c r="D76" s="10" t="str">
        <f t="shared" si="1"/>
        <v>A7</v>
      </c>
    </row>
    <row r="77">
      <c r="A77" s="7">
        <v>20</v>
      </c>
      <c r="B77" s="4">
        <v>45200</v>
      </c>
      <c r="C77" s="9">
        <v>46922</v>
      </c>
      <c r="D77" s="10" t="str">
        <f t="shared" si="1"/>
        <v>A4</v>
      </c>
    </row>
    <row r="79">
      <c r="A79" s="12" t="s">
        <v>64</v>
      </c>
    </row>
    <row r="81">
      <c r="A81" s="7" t="s">
        <v>2</v>
      </c>
      <c r="B81" s="7"/>
      <c r="C81" s="7" t="s">
        <v>65</v>
      </c>
      <c r="D81" s="7"/>
    </row>
    <row r="82">
      <c r="A82" s="10" t="s">
        <v>66</v>
      </c>
      <c r="B82" s="10" t="s">
        <v>67</v>
      </c>
      <c r="C82" s="10" t="s">
        <v>68</v>
      </c>
      <c r="D82" s="10" t="s">
        <v>67</v>
      </c>
    </row>
    <row r="83">
      <c r="A83" s="4">
        <v>44621</v>
      </c>
      <c r="B83" s="4">
        <v>44652</v>
      </c>
      <c r="C83" s="10" t="str">
        <f t="shared" ref="C83:C101" si="2">D58</f>
        <v>A4</v>
      </c>
      <c r="D83" s="10" t="str">
        <f t="shared" ref="D83:D101" si="3">D59</f>
        <v>A4</v>
      </c>
    </row>
    <row r="84">
      <c r="A84" s="4">
        <f t="shared" ref="A84:A100" si="4">B83</f>
        <v>44652</v>
      </c>
      <c r="B84" s="4">
        <v>44682</v>
      </c>
      <c r="C84" s="10" t="str">
        <f t="shared" si="2"/>
        <v>A4</v>
      </c>
      <c r="D84" s="10" t="str">
        <f t="shared" si="3"/>
        <v>A10</v>
      </c>
    </row>
    <row r="85">
      <c r="A85" s="4">
        <f t="shared" si="4"/>
        <v>44682</v>
      </c>
      <c r="B85" s="4">
        <v>44713</v>
      </c>
      <c r="C85" s="10" t="str">
        <f t="shared" si="2"/>
        <v>A10</v>
      </c>
      <c r="D85" s="10" t="str">
        <f t="shared" si="3"/>
        <v>A1</v>
      </c>
    </row>
    <row r="86">
      <c r="A86" s="4">
        <f t="shared" si="4"/>
        <v>44713</v>
      </c>
      <c r="B86" s="4">
        <v>44743</v>
      </c>
      <c r="C86" s="10" t="str">
        <f t="shared" si="2"/>
        <v>A1</v>
      </c>
      <c r="D86" s="10" t="str">
        <f t="shared" si="3"/>
        <v>A6</v>
      </c>
    </row>
    <row r="87">
      <c r="A87" s="4">
        <f t="shared" si="4"/>
        <v>44743</v>
      </c>
      <c r="B87" s="4">
        <v>44774</v>
      </c>
      <c r="C87" s="10" t="str">
        <f t="shared" si="2"/>
        <v>A6</v>
      </c>
      <c r="D87" s="10" t="str">
        <f t="shared" si="3"/>
        <v>A9</v>
      </c>
    </row>
    <row r="88">
      <c r="A88" s="4">
        <f t="shared" si="4"/>
        <v>44774</v>
      </c>
      <c r="B88" s="4">
        <v>44805</v>
      </c>
      <c r="C88" s="10" t="str">
        <f t="shared" si="2"/>
        <v>A9</v>
      </c>
      <c r="D88" s="10" t="str">
        <f t="shared" si="3"/>
        <v>A2</v>
      </c>
    </row>
    <row r="89">
      <c r="A89" s="4">
        <f t="shared" si="4"/>
        <v>44805</v>
      </c>
      <c r="B89" s="4">
        <v>44835</v>
      </c>
      <c r="C89" s="10" t="str">
        <f t="shared" si="2"/>
        <v>A2</v>
      </c>
      <c r="D89" s="10" t="str">
        <f t="shared" si="3"/>
        <v>A1</v>
      </c>
    </row>
    <row r="90">
      <c r="A90" s="4">
        <f t="shared" si="4"/>
        <v>44835</v>
      </c>
      <c r="B90" s="4">
        <v>44866</v>
      </c>
      <c r="C90" s="10" t="str">
        <f t="shared" si="2"/>
        <v>A1</v>
      </c>
      <c r="D90" s="10" t="str">
        <f t="shared" si="3"/>
        <v>A9</v>
      </c>
    </row>
    <row r="91">
      <c r="A91" s="4">
        <f t="shared" si="4"/>
        <v>44866</v>
      </c>
      <c r="B91" s="4">
        <v>44896</v>
      </c>
      <c r="C91" s="10" t="str">
        <f t="shared" si="2"/>
        <v>A9</v>
      </c>
      <c r="D91" s="10" t="str">
        <f t="shared" si="3"/>
        <v>A8</v>
      </c>
    </row>
    <row r="92">
      <c r="A92" s="4">
        <f t="shared" si="4"/>
        <v>44896</v>
      </c>
      <c r="B92" s="4">
        <v>44927</v>
      </c>
      <c r="C92" s="10" t="str">
        <f t="shared" si="2"/>
        <v>A8</v>
      </c>
      <c r="D92" s="10" t="str">
        <f t="shared" si="3"/>
        <v>A9</v>
      </c>
    </row>
    <row r="93">
      <c r="A93" s="4">
        <f t="shared" si="4"/>
        <v>44927</v>
      </c>
      <c r="B93" s="4">
        <v>44958</v>
      </c>
      <c r="C93" s="10" t="str">
        <f t="shared" si="2"/>
        <v>A9</v>
      </c>
      <c r="D93" s="10" t="str">
        <f t="shared" si="3"/>
        <v>A1</v>
      </c>
    </row>
    <row r="94">
      <c r="A94" s="4">
        <f t="shared" si="4"/>
        <v>44958</v>
      </c>
      <c r="B94" s="4">
        <v>44986</v>
      </c>
      <c r="C94" s="10" t="str">
        <f t="shared" si="2"/>
        <v>A1</v>
      </c>
      <c r="D94" s="10" t="str">
        <f t="shared" si="3"/>
        <v>A1</v>
      </c>
    </row>
    <row r="95">
      <c r="A95" s="4">
        <f t="shared" si="4"/>
        <v>44986</v>
      </c>
      <c r="B95" s="4">
        <v>45017</v>
      </c>
      <c r="C95" s="10" t="str">
        <f t="shared" si="2"/>
        <v>A1</v>
      </c>
      <c r="D95" s="10" t="str">
        <f t="shared" si="3"/>
        <v>A3</v>
      </c>
    </row>
    <row r="96">
      <c r="A96" s="4">
        <f t="shared" si="4"/>
        <v>45017</v>
      </c>
      <c r="B96" s="4">
        <v>45047</v>
      </c>
      <c r="C96" s="10" t="str">
        <f t="shared" si="2"/>
        <v>A3</v>
      </c>
      <c r="D96" s="10" t="str">
        <f t="shared" si="3"/>
        <v>A10</v>
      </c>
    </row>
    <row r="97">
      <c r="A97" s="4">
        <f t="shared" si="4"/>
        <v>45047</v>
      </c>
      <c r="B97" s="4">
        <v>45078</v>
      </c>
      <c r="C97" s="10" t="str">
        <f t="shared" si="2"/>
        <v>A10</v>
      </c>
      <c r="D97" s="10" t="str">
        <f t="shared" si="3"/>
        <v>A1</v>
      </c>
    </row>
    <row r="98">
      <c r="A98" s="4">
        <f t="shared" si="4"/>
        <v>45078</v>
      </c>
      <c r="B98" s="4">
        <v>45108</v>
      </c>
      <c r="C98" s="10" t="str">
        <f t="shared" si="2"/>
        <v>A1</v>
      </c>
      <c r="D98" s="10" t="str">
        <f t="shared" si="3"/>
        <v>A9</v>
      </c>
    </row>
    <row r="99">
      <c r="A99" s="4">
        <f t="shared" si="4"/>
        <v>45108</v>
      </c>
      <c r="B99" s="4">
        <v>45139</v>
      </c>
      <c r="C99" s="10" t="str">
        <f t="shared" si="2"/>
        <v>A9</v>
      </c>
      <c r="D99" s="10" t="str">
        <f t="shared" si="3"/>
        <v>A6</v>
      </c>
    </row>
    <row r="100">
      <c r="A100" s="4">
        <f t="shared" si="4"/>
        <v>45139</v>
      </c>
      <c r="B100" s="4">
        <v>45170</v>
      </c>
      <c r="C100" s="10" t="str">
        <f t="shared" si="2"/>
        <v>A6</v>
      </c>
      <c r="D100" s="10" t="str">
        <f t="shared" si="3"/>
        <v>A7</v>
      </c>
    </row>
    <row r="101">
      <c r="A101" s="4">
        <f>B100</f>
        <v>45170</v>
      </c>
      <c r="B101" s="4">
        <v>45200</v>
      </c>
      <c r="C101" s="10" t="str">
        <f t="shared" si="2"/>
        <v>A7</v>
      </c>
      <c r="D101" s="10" t="str">
        <f t="shared" si="3"/>
        <v>A4</v>
      </c>
    </row>
    <row r="103">
      <c r="A103" t="s">
        <v>69</v>
      </c>
    </row>
    <row r="105">
      <c r="A105" s="10" t="s">
        <v>68</v>
      </c>
      <c r="B105" s="10" t="s">
        <v>67</v>
      </c>
    </row>
    <row r="106">
      <c r="A106" s="10" t="s">
        <v>37</v>
      </c>
      <c r="B106" s="10" t="s">
        <v>70</v>
      </c>
    </row>
    <row r="107">
      <c r="A107" s="10" t="s">
        <v>38</v>
      </c>
      <c r="B107" s="10" t="s">
        <v>37</v>
      </c>
    </row>
    <row r="108">
      <c r="A108" s="10" t="s">
        <v>39</v>
      </c>
      <c r="B108" s="10" t="s">
        <v>46</v>
      </c>
    </row>
    <row r="109">
      <c r="A109" s="10" t="s">
        <v>40</v>
      </c>
      <c r="B109" s="10" t="s">
        <v>71</v>
      </c>
    </row>
    <row r="110">
      <c r="A110" s="10" t="s">
        <v>41</v>
      </c>
      <c r="B110" s="10"/>
    </row>
    <row r="111">
      <c r="A111" s="10" t="s">
        <v>42</v>
      </c>
      <c r="B111" s="10" t="s">
        <v>72</v>
      </c>
    </row>
    <row r="112">
      <c r="A112" s="10" t="s">
        <v>43</v>
      </c>
      <c r="B112" s="10" t="s">
        <v>40</v>
      </c>
    </row>
    <row r="113">
      <c r="A113" s="10" t="s">
        <v>44</v>
      </c>
      <c r="B113" s="10" t="s">
        <v>45</v>
      </c>
    </row>
    <row r="114">
      <c r="A114" s="10" t="s">
        <v>45</v>
      </c>
      <c r="B114" s="10" t="s">
        <v>73</v>
      </c>
    </row>
    <row r="115">
      <c r="A115" s="10" t="s">
        <v>46</v>
      </c>
      <c r="B115" s="10" t="s">
        <v>37</v>
      </c>
    </row>
    <row r="116">
      <c r="A116" s="10" t="s">
        <v>47</v>
      </c>
      <c r="B116" s="10"/>
    </row>
    <row r="118">
      <c r="A118" t="s">
        <v>74</v>
      </c>
    </row>
    <row r="120">
      <c r="A120" s="7" t="s">
        <v>63</v>
      </c>
      <c r="B120" s="7" t="s">
        <v>35</v>
      </c>
      <c r="C120" s="7" t="s">
        <v>36</v>
      </c>
      <c r="D120" s="7" t="s">
        <v>75</v>
      </c>
    </row>
    <row r="121">
      <c r="A121" s="7">
        <v>1</v>
      </c>
      <c r="B121" s="7">
        <v>19000</v>
      </c>
      <c r="C121" s="7">
        <v>24458</v>
      </c>
      <c r="D121" s="7">
        <f t="shared" ref="D121:D131" si="5">(B28+C28)/2</f>
        <v>21729</v>
      </c>
    </row>
    <row r="122">
      <c r="A122" s="7">
        <v>2</v>
      </c>
      <c r="B122" s="7">
        <v>24458</v>
      </c>
      <c r="C122" s="7">
        <v>36789</v>
      </c>
      <c r="D122" s="7">
        <f t="shared" si="5"/>
        <v>30623.5</v>
      </c>
    </row>
    <row r="123">
      <c r="A123" s="7">
        <v>3</v>
      </c>
      <c r="B123" s="7">
        <v>36789</v>
      </c>
      <c r="C123" s="7">
        <v>45216</v>
      </c>
      <c r="D123" s="7">
        <f t="shared" si="5"/>
        <v>41002.5</v>
      </c>
    </row>
    <row r="124">
      <c r="A124" s="7">
        <v>4</v>
      </c>
      <c r="B124" s="7">
        <v>45216</v>
      </c>
      <c r="C124" s="7">
        <v>55671</v>
      </c>
      <c r="D124" s="7">
        <f t="shared" si="5"/>
        <v>50443.5</v>
      </c>
    </row>
    <row r="125">
      <c r="A125" s="7">
        <v>5</v>
      </c>
      <c r="B125" s="7">
        <v>55671</v>
      </c>
      <c r="C125" s="7">
        <v>63779</v>
      </c>
      <c r="D125" s="7">
        <f t="shared" si="5"/>
        <v>59725</v>
      </c>
    </row>
    <row r="126">
      <c r="A126" s="7">
        <v>6</v>
      </c>
      <c r="B126" s="7">
        <v>63779</v>
      </c>
      <c r="C126" s="7">
        <v>72890</v>
      </c>
      <c r="D126" s="7">
        <f t="shared" si="5"/>
        <v>68334.5</v>
      </c>
    </row>
    <row r="127">
      <c r="A127" s="7">
        <v>7</v>
      </c>
      <c r="B127" s="7">
        <v>72890</v>
      </c>
      <c r="C127" s="7">
        <v>84312</v>
      </c>
      <c r="D127" s="7">
        <f t="shared" si="5"/>
        <v>78601</v>
      </c>
    </row>
    <row r="128">
      <c r="A128" s="7">
        <v>8</v>
      </c>
      <c r="B128" s="7">
        <v>84312</v>
      </c>
      <c r="C128" s="7">
        <v>95624</v>
      </c>
      <c r="D128" s="7">
        <f t="shared" si="5"/>
        <v>89968</v>
      </c>
    </row>
    <row r="129">
      <c r="A129" s="7">
        <v>9</v>
      </c>
      <c r="B129" s="7">
        <v>95624</v>
      </c>
      <c r="C129" s="7">
        <v>102543</v>
      </c>
      <c r="D129" s="7">
        <f t="shared" si="5"/>
        <v>99083.5</v>
      </c>
    </row>
    <row r="130">
      <c r="A130" s="7">
        <v>10</v>
      </c>
      <c r="B130" s="7">
        <v>102543</v>
      </c>
      <c r="C130" s="7">
        <v>118345</v>
      </c>
      <c r="D130" s="7">
        <f t="shared" si="5"/>
        <v>110444</v>
      </c>
    </row>
    <row r="131">
      <c r="A131" s="7">
        <v>11</v>
      </c>
      <c r="B131" s="7">
        <v>118345</v>
      </c>
      <c r="C131" s="7">
        <v>120000</v>
      </c>
      <c r="D131" s="7">
        <f t="shared" si="5"/>
        <v>119172.5</v>
      </c>
    </row>
    <row r="133">
      <c r="A133" s="13" t="s">
        <v>76</v>
      </c>
      <c r="B133" s="13"/>
      <c r="C133" s="13"/>
      <c r="D133" s="13"/>
      <c r="E133" s="13"/>
      <c r="F133" s="13"/>
      <c r="G133" s="13"/>
      <c r="H133" s="13"/>
      <c r="I133" s="13"/>
    </row>
    <row r="135">
      <c r="A135" t="s">
        <v>77</v>
      </c>
    </row>
    <row r="136">
      <c r="A136" t="s">
        <v>78</v>
      </c>
    </row>
    <row r="137">
      <c r="A137" t="s">
        <v>79</v>
      </c>
    </row>
    <row r="139">
      <c r="A139" s="10" t="s">
        <v>80</v>
      </c>
      <c r="B139" s="10" t="s">
        <v>74</v>
      </c>
      <c r="C139" s="10" t="s">
        <v>81</v>
      </c>
    </row>
    <row r="140">
      <c r="A140" s="10" t="s">
        <v>37</v>
      </c>
      <c r="B140" s="10" t="s">
        <v>82</v>
      </c>
      <c r="C140" s="10">
        <f>(D121+D123+D126+D129)/4</f>
        <v>57537.375</v>
      </c>
    </row>
    <row r="141">
      <c r="A141" s="10" t="s">
        <v>38</v>
      </c>
      <c r="B141" s="10" t="s">
        <v>83</v>
      </c>
      <c r="C141" s="10">
        <f>D121</f>
        <v>21729</v>
      </c>
    </row>
    <row r="142">
      <c r="A142" s="10" t="s">
        <v>39</v>
      </c>
      <c r="B142" s="10" t="s">
        <v>84</v>
      </c>
      <c r="C142" s="10">
        <f>D130</f>
        <v>110444</v>
      </c>
    </row>
    <row r="143">
      <c r="A143" s="10" t="s">
        <v>40</v>
      </c>
      <c r="B143" s="10" t="s">
        <v>85</v>
      </c>
      <c r="C143" s="10">
        <f>(D124+D130)/2</f>
        <v>80443.75</v>
      </c>
    </row>
    <row r="144">
      <c r="A144" s="10" t="s">
        <v>41</v>
      </c>
      <c r="B144" s="10" t="s">
        <v>86</v>
      </c>
      <c r="C144" s="10">
        <f>D125</f>
        <v>59725</v>
      </c>
    </row>
    <row r="145">
      <c r="A145" s="10" t="s">
        <v>42</v>
      </c>
      <c r="B145" s="10" t="s">
        <v>87</v>
      </c>
      <c r="C145" s="10">
        <f>(D127+D129)/2</f>
        <v>88842.25</v>
      </c>
    </row>
    <row r="146">
      <c r="A146" s="10" t="s">
        <v>43</v>
      </c>
      <c r="B146" s="10" t="s">
        <v>88</v>
      </c>
      <c r="C146" s="10">
        <f>D124</f>
        <v>50443.5</v>
      </c>
    </row>
    <row r="147">
      <c r="A147" s="10" t="s">
        <v>44</v>
      </c>
      <c r="B147" s="10" t="s">
        <v>89</v>
      </c>
      <c r="C147" s="10">
        <f>D129</f>
        <v>99083.5</v>
      </c>
    </row>
    <row r="148">
      <c r="A148" s="10" t="s">
        <v>45</v>
      </c>
      <c r="B148" s="10" t="s">
        <v>90</v>
      </c>
      <c r="C148" s="10">
        <f>(D121+D122+D126+D128)/4</f>
        <v>52663.75</v>
      </c>
    </row>
    <row r="149">
      <c r="A149" s="10" t="s">
        <v>46</v>
      </c>
      <c r="B149" s="10" t="s">
        <v>83</v>
      </c>
      <c r="C149" s="10">
        <f>D121</f>
        <v>21729</v>
      </c>
    </row>
    <row r="150">
      <c r="A150" s="10" t="s">
        <v>47</v>
      </c>
      <c r="B150" s="10" t="s">
        <v>91</v>
      </c>
      <c r="C150" s="10">
        <f>D131</f>
        <v>119172.5</v>
      </c>
    </row>
    <row r="152">
      <c r="A152" t="s">
        <v>92</v>
      </c>
    </row>
    <row r="154">
      <c r="A154" s="7" t="s">
        <v>61</v>
      </c>
      <c r="B154" s="10" t="s">
        <v>2</v>
      </c>
      <c r="C154" s="10" t="s">
        <v>62</v>
      </c>
      <c r="D154" t="s">
        <v>93</v>
      </c>
    </row>
    <row r="155">
      <c r="A155" s="7">
        <v>1</v>
      </c>
      <c r="B155" s="4">
        <v>44621</v>
      </c>
      <c r="C155" s="5">
        <v>52128</v>
      </c>
      <c r="D155" t="e">
        <f t="shared" ref="D155:D173" si="6">VLOOKUP(C82,$A$140:$C$150,3,FALSE)</f>
        <v>#N/A</v>
      </c>
    </row>
    <row r="156">
      <c r="A156" s="7">
        <v>2</v>
      </c>
      <c r="B156" s="4">
        <v>44652</v>
      </c>
      <c r="C156" s="5">
        <v>48046</v>
      </c>
      <c r="D156">
        <f t="shared" si="6"/>
        <v>80443.75</v>
      </c>
    </row>
    <row r="157">
      <c r="A157" s="7">
        <v>3</v>
      </c>
      <c r="B157" s="4">
        <v>44682</v>
      </c>
      <c r="C157" s="5">
        <v>116508</v>
      </c>
      <c r="D157">
        <f t="shared" si="6"/>
        <v>80443.75</v>
      </c>
    </row>
    <row r="158">
      <c r="A158" s="7">
        <v>4</v>
      </c>
      <c r="B158" s="4">
        <v>44713</v>
      </c>
      <c r="C158" s="5">
        <v>19447</v>
      </c>
      <c r="D158">
        <f t="shared" si="6"/>
        <v>21729</v>
      </c>
    </row>
    <row r="159">
      <c r="A159" s="7">
        <v>5</v>
      </c>
      <c r="B159" s="4">
        <v>44743</v>
      </c>
      <c r="C159" s="5">
        <v>70853</v>
      </c>
      <c r="D159">
        <f t="shared" si="6"/>
        <v>57537.375</v>
      </c>
    </row>
    <row r="160">
      <c r="A160" s="7">
        <v>6</v>
      </c>
      <c r="B160" s="4">
        <v>44774</v>
      </c>
      <c r="C160" s="5">
        <v>100450</v>
      </c>
      <c r="D160">
        <f t="shared" si="6"/>
        <v>88842.25</v>
      </c>
    </row>
    <row r="161">
      <c r="A161" s="7">
        <v>7</v>
      </c>
      <c r="B161" s="4">
        <v>44805</v>
      </c>
      <c r="C161" s="5">
        <v>29423</v>
      </c>
      <c r="D161">
        <f t="shared" si="6"/>
        <v>52663.75</v>
      </c>
    </row>
    <row r="162">
      <c r="A162" s="7">
        <v>8</v>
      </c>
      <c r="B162" s="4">
        <v>44835</v>
      </c>
      <c r="C162" s="5">
        <v>24416</v>
      </c>
      <c r="D162">
        <f t="shared" si="6"/>
        <v>21729</v>
      </c>
    </row>
    <row r="163">
      <c r="A163" s="7">
        <v>9</v>
      </c>
      <c r="B163" s="4">
        <v>44866</v>
      </c>
      <c r="C163" s="5">
        <v>97073</v>
      </c>
      <c r="D163">
        <f t="shared" si="6"/>
        <v>57537.375</v>
      </c>
    </row>
    <row r="164">
      <c r="A164" s="7">
        <v>10</v>
      </c>
      <c r="B164" s="4">
        <v>44896</v>
      </c>
      <c r="C164" s="5">
        <v>93501</v>
      </c>
      <c r="D164">
        <f t="shared" si="6"/>
        <v>52663.75</v>
      </c>
    </row>
    <row r="165">
      <c r="A165" s="7">
        <v>11</v>
      </c>
      <c r="B165" s="4">
        <v>44927</v>
      </c>
      <c r="C165" s="9">
        <v>98943</v>
      </c>
      <c r="D165">
        <f t="shared" si="6"/>
        <v>99083.5</v>
      </c>
    </row>
    <row r="166">
      <c r="A166" s="7">
        <v>12</v>
      </c>
      <c r="B166" s="4">
        <v>44958</v>
      </c>
      <c r="C166" s="9">
        <v>21637</v>
      </c>
      <c r="D166">
        <f t="shared" si="6"/>
        <v>52663.75</v>
      </c>
    </row>
    <row r="167">
      <c r="A167" s="7">
        <v>13</v>
      </c>
      <c r="B167" s="4">
        <v>44986</v>
      </c>
      <c r="C167" s="9">
        <v>24450</v>
      </c>
      <c r="D167">
        <f t="shared" si="6"/>
        <v>57537.375</v>
      </c>
    </row>
    <row r="168">
      <c r="A168" s="7">
        <v>14</v>
      </c>
      <c r="B168" s="4">
        <v>45017</v>
      </c>
      <c r="C168" s="9">
        <v>44485</v>
      </c>
      <c r="D168">
        <f t="shared" si="6"/>
        <v>57537.375</v>
      </c>
    </row>
    <row r="169">
      <c r="A169" s="7">
        <v>15</v>
      </c>
      <c r="B169" s="4">
        <v>45047</v>
      </c>
      <c r="C169" s="9">
        <v>116136</v>
      </c>
      <c r="D169">
        <f t="shared" si="6"/>
        <v>110444</v>
      </c>
    </row>
    <row r="170">
      <c r="A170" s="7">
        <v>16</v>
      </c>
      <c r="B170" s="4">
        <v>45078</v>
      </c>
      <c r="C170" s="9">
        <v>23706</v>
      </c>
      <c r="D170">
        <f t="shared" si="6"/>
        <v>21729</v>
      </c>
    </row>
    <row r="171">
      <c r="A171" s="7">
        <v>17</v>
      </c>
      <c r="B171" s="4">
        <v>45108</v>
      </c>
      <c r="C171" s="9">
        <v>96336</v>
      </c>
      <c r="D171">
        <f t="shared" si="6"/>
        <v>57537.375</v>
      </c>
    </row>
    <row r="172">
      <c r="A172" s="7">
        <v>18</v>
      </c>
      <c r="B172" s="4">
        <v>45139</v>
      </c>
      <c r="C172" s="9">
        <v>65454</v>
      </c>
      <c r="D172">
        <f t="shared" si="6"/>
        <v>52663.75</v>
      </c>
    </row>
    <row r="173">
      <c r="A173" s="7">
        <v>19</v>
      </c>
      <c r="B173" s="4">
        <v>45170</v>
      </c>
      <c r="C173" s="9">
        <v>81920</v>
      </c>
      <c r="D173">
        <f t="shared" si="6"/>
        <v>88842.25</v>
      </c>
    </row>
    <row r="174">
      <c r="A174" s="7">
        <v>20</v>
      </c>
      <c r="B174" s="4">
        <v>45200</v>
      </c>
      <c r="C174" s="9">
        <v>46922</v>
      </c>
      <c r="D174">
        <f>VLOOKUP(C101,$A$140:$C$150,3,FALSE)</f>
        <v>50443.5</v>
      </c>
    </row>
    <row r="177">
      <c r="A177" t="s">
        <v>94</v>
      </c>
    </row>
    <row r="179">
      <c r="A179" s="10" t="s">
        <v>2</v>
      </c>
      <c r="B179" s="14" t="s">
        <v>62</v>
      </c>
      <c r="C179" s="14" t="s">
        <v>95</v>
      </c>
      <c r="D179" s="14" t="s">
        <v>96</v>
      </c>
      <c r="E179" s="14" t="s">
        <v>97</v>
      </c>
      <c r="F179" s="15"/>
    </row>
    <row r="180">
      <c r="A180" s="4">
        <v>44621</v>
      </c>
      <c r="B180" s="5">
        <v>52128</v>
      </c>
      <c r="C180" s="10" t="e">
        <v>#N/A</v>
      </c>
      <c r="D180" s="10"/>
      <c r="E180" s="10"/>
    </row>
    <row r="181">
      <c r="A181" s="4">
        <v>44652</v>
      </c>
      <c r="B181" s="5">
        <v>48046</v>
      </c>
      <c r="C181" s="10">
        <v>80443.75</v>
      </c>
      <c r="D181" s="5">
        <f t="shared" ref="D181:D199" si="7">(B181-C181)^2</f>
        <v>1049614205.0625</v>
      </c>
      <c r="E181" s="10">
        <f t="shared" ref="E181:E199" si="8">ABS(B181-C181)/B181</f>
        <v>0.67430691420721811</v>
      </c>
    </row>
    <row r="182">
      <c r="A182" s="4">
        <v>44682</v>
      </c>
      <c r="B182" s="5">
        <v>116508</v>
      </c>
      <c r="C182" s="10">
        <v>80443.75</v>
      </c>
      <c r="D182" s="5">
        <f t="shared" si="7"/>
        <v>1300630128.0625</v>
      </c>
      <c r="E182" s="10">
        <f t="shared" si="8"/>
        <v>0.30954312150238611</v>
      </c>
    </row>
    <row r="183">
      <c r="A183" s="4">
        <v>44713</v>
      </c>
      <c r="B183" s="5">
        <v>19447</v>
      </c>
      <c r="C183" s="10">
        <v>21729</v>
      </c>
      <c r="D183" s="5">
        <f t="shared" si="7"/>
        <v>5207524</v>
      </c>
      <c r="E183" s="10">
        <f t="shared" si="8"/>
        <v>0.11734457756980511</v>
      </c>
    </row>
    <row r="184">
      <c r="A184" s="4">
        <v>44743</v>
      </c>
      <c r="B184" s="5">
        <v>70853</v>
      </c>
      <c r="C184" s="10">
        <v>57537.375</v>
      </c>
      <c r="D184" s="5">
        <f t="shared" si="7"/>
        <v>177305869.140625</v>
      </c>
      <c r="E184" s="10">
        <f t="shared" si="8"/>
        <v>0.18793311504100038</v>
      </c>
    </row>
    <row r="185">
      <c r="A185" s="4">
        <v>44774</v>
      </c>
      <c r="B185" s="5">
        <v>100450</v>
      </c>
      <c r="C185" s="10">
        <v>88842.25</v>
      </c>
      <c r="D185" s="5">
        <f t="shared" si="7"/>
        <v>134739860.0625</v>
      </c>
      <c r="E185" s="10">
        <f t="shared" si="8"/>
        <v>0.11555749128919861</v>
      </c>
    </row>
    <row r="186">
      <c r="A186" s="4">
        <v>44805</v>
      </c>
      <c r="B186" s="5">
        <v>29423</v>
      </c>
      <c r="C186" s="10">
        <v>52663.75</v>
      </c>
      <c r="D186" s="5">
        <f t="shared" si="7"/>
        <v>540132460.5625</v>
      </c>
      <c r="E186" s="10">
        <f t="shared" si="8"/>
        <v>0.78988376440199848</v>
      </c>
    </row>
    <row r="187">
      <c r="A187" s="4">
        <v>44835</v>
      </c>
      <c r="B187" s="5">
        <v>24416</v>
      </c>
      <c r="C187" s="10">
        <v>21729</v>
      </c>
      <c r="D187" s="5">
        <f t="shared" si="7"/>
        <v>7219969</v>
      </c>
      <c r="E187" s="10">
        <f t="shared" si="8"/>
        <v>0.11005078636959371</v>
      </c>
    </row>
    <row r="188">
      <c r="A188" s="4">
        <v>44866</v>
      </c>
      <c r="B188" s="5">
        <v>97073</v>
      </c>
      <c r="C188" s="10">
        <v>57537.375</v>
      </c>
      <c r="D188" s="5">
        <f t="shared" si="7"/>
        <v>1563065644.140625</v>
      </c>
      <c r="E188" s="10">
        <f t="shared" si="8"/>
        <v>0.40727725526150421</v>
      </c>
    </row>
    <row r="189">
      <c r="A189" s="4">
        <v>44896</v>
      </c>
      <c r="B189" s="5">
        <v>93501</v>
      </c>
      <c r="C189" s="10">
        <v>52663.75</v>
      </c>
      <c r="D189" s="5">
        <f t="shared" si="7"/>
        <v>1667680987.5625</v>
      </c>
      <c r="E189" s="10">
        <f t="shared" si="8"/>
        <v>0.43675736088384082</v>
      </c>
    </row>
    <row r="190">
      <c r="A190" s="4">
        <v>44927</v>
      </c>
      <c r="B190" s="9">
        <v>98943</v>
      </c>
      <c r="C190" s="10">
        <v>99083.5</v>
      </c>
      <c r="D190" s="5">
        <f t="shared" si="7"/>
        <v>19740.25</v>
      </c>
      <c r="E190" s="10">
        <f t="shared" si="8"/>
        <v>0.0014200095004194334</v>
      </c>
    </row>
    <row r="191">
      <c r="A191" s="4">
        <v>44958</v>
      </c>
      <c r="B191" s="9">
        <v>21637</v>
      </c>
      <c r="C191" s="10">
        <v>52663.75</v>
      </c>
      <c r="D191" s="5">
        <f t="shared" si="7"/>
        <v>962659215.5625</v>
      </c>
      <c r="E191" s="10">
        <f t="shared" si="8"/>
        <v>1.4339672782733281</v>
      </c>
    </row>
    <row r="192">
      <c r="A192" s="4">
        <v>44986</v>
      </c>
      <c r="B192" s="9">
        <v>24450</v>
      </c>
      <c r="C192" s="10">
        <v>57537.375</v>
      </c>
      <c r="D192" s="5">
        <f t="shared" si="7"/>
        <v>1094774384.390625</v>
      </c>
      <c r="E192" s="10">
        <f t="shared" si="8"/>
        <v>1.3532668711656441</v>
      </c>
    </row>
    <row r="193">
      <c r="A193" s="4">
        <v>45017</v>
      </c>
      <c r="B193" s="9">
        <v>44485</v>
      </c>
      <c r="C193" s="10">
        <v>57537.375</v>
      </c>
      <c r="D193" s="5">
        <f t="shared" si="7"/>
        <v>170364493.140625</v>
      </c>
      <c r="E193" s="10">
        <f t="shared" si="8"/>
        <v>0.29341070023603461</v>
      </c>
    </row>
    <row r="194">
      <c r="A194" s="4">
        <v>45047</v>
      </c>
      <c r="B194" s="9">
        <v>116136</v>
      </c>
      <c r="C194" s="10">
        <v>110444</v>
      </c>
      <c r="D194" s="5">
        <f t="shared" si="7"/>
        <v>32398864</v>
      </c>
      <c r="E194" s="10">
        <f t="shared" si="8"/>
        <v>0.049011503754219192</v>
      </c>
    </row>
    <row r="195">
      <c r="A195" s="4">
        <v>45078</v>
      </c>
      <c r="B195" s="9">
        <v>23706</v>
      </c>
      <c r="C195" s="10">
        <v>21729</v>
      </c>
      <c r="D195" s="5">
        <f t="shared" si="7"/>
        <v>3908529</v>
      </c>
      <c r="E195" s="10">
        <f t="shared" si="8"/>
        <v>0.083396608453556065</v>
      </c>
    </row>
    <row r="196">
      <c r="A196" s="4">
        <v>45108</v>
      </c>
      <c r="B196" s="9">
        <v>96336</v>
      </c>
      <c r="C196" s="10">
        <v>57537.375</v>
      </c>
      <c r="D196" s="5">
        <f t="shared" si="7"/>
        <v>1505333301.890625</v>
      </c>
      <c r="E196" s="10">
        <f t="shared" si="8"/>
        <v>0.40274274414549077</v>
      </c>
    </row>
    <row r="197">
      <c r="A197" s="4">
        <v>45139</v>
      </c>
      <c r="B197" s="9">
        <v>65454</v>
      </c>
      <c r="C197" s="10">
        <v>52663.75</v>
      </c>
      <c r="D197" s="5">
        <f t="shared" si="7"/>
        <v>163590495.0625</v>
      </c>
      <c r="E197" s="10">
        <f t="shared" si="8"/>
        <v>0.19540822562410243</v>
      </c>
    </row>
    <row r="198">
      <c r="A198" s="4">
        <v>45170</v>
      </c>
      <c r="B198" s="9">
        <v>81920</v>
      </c>
      <c r="C198" s="10">
        <v>88842.25</v>
      </c>
      <c r="D198" s="5">
        <f t="shared" si="7"/>
        <v>47917545.0625</v>
      </c>
      <c r="E198" s="10">
        <f t="shared" si="8"/>
        <v>0.084500122070312503</v>
      </c>
    </row>
    <row r="199">
      <c r="A199" s="4">
        <v>45200</v>
      </c>
      <c r="B199" s="9">
        <v>46922</v>
      </c>
      <c r="C199" s="10">
        <v>50443.5</v>
      </c>
      <c r="D199" s="5">
        <f t="shared" si="7"/>
        <v>12400962.25</v>
      </c>
      <c r="E199" s="10">
        <f t="shared" si="8"/>
        <v>0.075050083116661698</v>
      </c>
    </row>
    <row r="200">
      <c r="A200" s="16" t="s">
        <v>98</v>
      </c>
      <c r="B200" s="17"/>
      <c r="C200" s="17"/>
      <c r="D200" s="18"/>
      <c r="E200" s="19">
        <f>SUM(E181:E199)</f>
        <v>7.1208285328663141</v>
      </c>
    </row>
    <row r="201">
      <c r="A201" s="16" t="s">
        <v>99</v>
      </c>
      <c r="B201" s="17"/>
      <c r="C201" s="17"/>
      <c r="D201" s="18"/>
      <c r="E201" s="20">
        <f>E200/20</f>
        <v>0.35604142664331573</v>
      </c>
    </row>
  </sheetData>
  <autoFilter ref="A81:D101">
    <filterColumn colId="0" showButton="0"/>
    <filterColumn colId="2" showButton="0"/>
  </autoFilter>
  <mergeCells count="11">
    <mergeCell ref="A1:C1"/>
    <mergeCell ref="A2:I2"/>
    <mergeCell ref="A4:K4"/>
    <mergeCell ref="A11:B11"/>
    <mergeCell ref="A13:K13"/>
    <mergeCell ref="A19:B19"/>
    <mergeCell ref="A81:B81"/>
    <mergeCell ref="C81:D81"/>
    <mergeCell ref="A133:I133"/>
    <mergeCell ref="A200:D200"/>
    <mergeCell ref="A201:D201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uplicateValues" priority="23" id="{00A900DF-0086-4853-AB23-00F700AD0056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B14:K16</xm:sqref>
        </x14:conditionalFormatting>
        <x14:conditionalFormatting xmlns:xm="http://schemas.microsoft.com/office/excel/2006/main">
          <x14:cfRule type="duplicateValues" priority="22" id="{004500A8-00BE-40BB-92D5-005C00470066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B14:K16 B17:C17</xm:sqref>
        </x14:conditionalFormatting>
        <x14:conditionalFormatting xmlns:xm="http://schemas.microsoft.com/office/excel/2006/main">
          <x14:cfRule type="duplicateValues" priority="21" id="{00400041-00E7-4561-8400-00AB000E008E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U8:U17</xm:sqref>
        </x14:conditionalFormatting>
        <x14:conditionalFormatting xmlns:xm="http://schemas.microsoft.com/office/excel/2006/main">
          <x14:cfRule type="duplicateValues" priority="20" id="{00AA0038-000A-4354-9A79-000D002B0078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U8:U17</xm:sqref>
        </x14:conditionalFormatting>
        <x14:conditionalFormatting xmlns:xm="http://schemas.microsoft.com/office/excel/2006/main">
          <x14:cfRule type="duplicateValues" priority="19" id="{001B00B3-0009-4AB5-BB26-002A002F00B7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duplicateValues" priority="18" id="{005B0051-004B-40CD-B6D0-00A3000F0050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duplicateValues" priority="17" id="{005B00FB-00AB-40E3-9F07-006A00FC0059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duplicateValues" priority="16" id="{00C900D5-000F-4412-BFD2-00D7000800D7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duplicateValues" priority="15" id="{0058000F-0086-4208-9F49-00D300FF003E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F17</xm:sqref>
        </x14:conditionalFormatting>
        <x14:conditionalFormatting xmlns:xm="http://schemas.microsoft.com/office/excel/2006/main">
          <x14:cfRule type="duplicateValues" priority="14" id="{005700BE-00B5-4AFD-A484-006400B20095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F17</xm:sqref>
        </x14:conditionalFormatting>
        <x14:conditionalFormatting xmlns:xm="http://schemas.microsoft.com/office/excel/2006/main">
          <x14:cfRule type="duplicateValues" priority="13" id="{00AB00EF-000D-4BD4-AA41-0012002900B1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duplicateValues" priority="12" id="{001300F0-00AB-46D5-89E7-00D600C60015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duplicateValues" priority="11" id="{00DE000B-0015-4949-A043-000600C300AA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duplicateValues" priority="10" id="{00D5001C-0000-4724-AAA8-0041006F00C7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duplicateValues" priority="9" id="{005000A9-0058-433B-9B6F-0069002E0029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duplicateValues" priority="8" id="{00D50006-0067-4E2B-8322-0077007F001E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duplicateValues" priority="7" id="{00E90051-0093-4C22-A183-0088000C002A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J17</xm:sqref>
        </x14:conditionalFormatting>
        <x14:conditionalFormatting xmlns:xm="http://schemas.microsoft.com/office/excel/2006/main">
          <x14:cfRule type="duplicateValues" priority="6" id="{00BC00FB-00CA-4993-8FC6-00AE00930002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J17</xm:sqref>
        </x14:conditionalFormatting>
        <x14:conditionalFormatting xmlns:xm="http://schemas.microsoft.com/office/excel/2006/main">
          <x14:cfRule type="duplicateValues" priority="5" id="{00DA0083-0062-42BC-ADE9-00B9006400F8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K17</xm:sqref>
        </x14:conditionalFormatting>
        <x14:conditionalFormatting xmlns:xm="http://schemas.microsoft.com/office/excel/2006/main">
          <x14:cfRule type="duplicateValues" priority="4" id="{008B00E2-00D3-4B61-9A84-00CD00FA00E2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K17</xm:sqref>
        </x14:conditionalFormatting>
        <x14:conditionalFormatting xmlns:xm="http://schemas.microsoft.com/office/excel/2006/main">
          <x14:cfRule type="duplicateValues" priority="3" id="{00FF00EB-0050-43FD-96DE-00FE006A00DF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C58:C77</xm:sqref>
        </x14:conditionalFormatting>
        <x14:conditionalFormatting xmlns:xm="http://schemas.microsoft.com/office/excel/2006/main">
          <x14:cfRule type="duplicateValues" priority="2" id="{005C0032-0020-4A64-B5B5-0025009900E3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C155:C174</xm:sqref>
        </x14:conditionalFormatting>
        <x14:conditionalFormatting xmlns:xm="http://schemas.microsoft.com/office/excel/2006/main">
          <x14:cfRule type="duplicateValues" priority="1" id="{0030001A-0013-4B4E-87D7-009000EB0084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B180:B199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revision>1</cp:revision>
  <dcterms:created xsi:type="dcterms:W3CDTF">2023-11-30T16:30:33Z</dcterms:created>
  <dcterms:modified xsi:type="dcterms:W3CDTF">2023-12-11T20:27:53Z</dcterms:modified>
</cp:coreProperties>
</file>