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embers\Natalie\2023\Paper data\pH paper data\Raw data\"/>
    </mc:Choice>
  </mc:AlternateContent>
  <xr:revisionPtr revIDLastSave="0" documentId="13_ncr:1_{8DF96E71-1BE8-4BC2-AF12-EB6FE18E1748}" xr6:coauthVersionLast="36" xr6:coauthVersionMax="36" xr10:uidLastSave="{00000000-0000-0000-0000-000000000000}"/>
  <bookViews>
    <workbookView xWindow="120" yWindow="120" windowWidth="9440" windowHeight="6920" activeTab="2" xr2:uid="{00000000-000D-0000-FFFF-FFFF00000000}"/>
  </bookViews>
  <sheets>
    <sheet name="Layout" sheetId="3" r:id="rId1"/>
    <sheet name="Raw Data" sheetId="1" r:id="rId2"/>
    <sheet name="Averages" sheetId="2" r:id="rId3"/>
  </sheets>
  <definedNames>
    <definedName name="MethodPointer">294001904</definedName>
  </definedNames>
  <calcPr calcId="191029"/>
</workbook>
</file>

<file path=xl/calcChain.xml><?xml version="1.0" encoding="utf-8"?>
<calcChain xmlns="http://schemas.openxmlformats.org/spreadsheetml/2006/main">
  <c r="M18" i="2" l="1"/>
  <c r="M19" i="2"/>
  <c r="M20" i="2"/>
  <c r="M17" i="2"/>
  <c r="I18" i="2"/>
  <c r="I19" i="2"/>
  <c r="I20" i="2"/>
  <c r="I17" i="2"/>
  <c r="E18" i="2"/>
  <c r="E19" i="2"/>
  <c r="E20" i="2"/>
  <c r="E17" i="2"/>
  <c r="L19" i="2"/>
  <c r="K19" i="2"/>
  <c r="J19" i="2"/>
  <c r="H19" i="2"/>
  <c r="G19" i="2"/>
  <c r="F19" i="2"/>
  <c r="D19" i="2"/>
  <c r="C19" i="2"/>
  <c r="B19" i="2"/>
  <c r="J20" i="2"/>
  <c r="K20" i="2"/>
  <c r="L20" i="2"/>
  <c r="F20" i="2"/>
  <c r="G20" i="2"/>
  <c r="H20" i="2"/>
  <c r="B20" i="2"/>
  <c r="C20" i="2"/>
  <c r="D20" i="2"/>
  <c r="L18" i="2"/>
  <c r="K18" i="2"/>
  <c r="J18" i="2"/>
  <c r="H18" i="2"/>
  <c r="G18" i="2"/>
  <c r="F18" i="2"/>
  <c r="F17" i="2"/>
  <c r="D18" i="2"/>
  <c r="C18" i="2"/>
  <c r="B18" i="2"/>
  <c r="L17" i="2"/>
  <c r="K17" i="2"/>
  <c r="J17" i="2"/>
  <c r="H17" i="2"/>
  <c r="G17" i="2"/>
  <c r="D17" i="2"/>
  <c r="C17" i="2"/>
  <c r="B17" i="2"/>
  <c r="B12" i="2" l="1"/>
  <c r="C12" i="2"/>
  <c r="D12" i="2"/>
  <c r="B13" i="2"/>
  <c r="C13" i="2"/>
  <c r="D13" i="2"/>
  <c r="B11" i="2"/>
  <c r="C11" i="2"/>
  <c r="D11" i="2"/>
  <c r="D10" i="2"/>
  <c r="C10" i="2"/>
  <c r="B10" i="2"/>
  <c r="G5" i="2" l="1"/>
  <c r="H5" i="2"/>
  <c r="G6" i="2"/>
  <c r="H6" i="2"/>
  <c r="K5" i="2"/>
  <c r="L5" i="2"/>
  <c r="K6" i="2"/>
  <c r="L6" i="2"/>
  <c r="J6" i="2"/>
  <c r="M6" i="2" s="1"/>
  <c r="J5" i="2"/>
  <c r="F6" i="2"/>
  <c r="F5" i="2"/>
  <c r="I5" i="2" s="1"/>
  <c r="C5" i="2"/>
  <c r="D5" i="2"/>
  <c r="C6" i="2"/>
  <c r="D6" i="2"/>
  <c r="B6" i="2"/>
  <c r="B5" i="2"/>
  <c r="M4" i="2"/>
  <c r="M5" i="2"/>
  <c r="M3" i="2"/>
  <c r="I4" i="2"/>
  <c r="I6" i="2"/>
  <c r="I3" i="2"/>
  <c r="E4" i="2"/>
  <c r="E6" i="2"/>
  <c r="E3" i="2"/>
  <c r="K3" i="2"/>
  <c r="L3" i="2"/>
  <c r="K4" i="2"/>
  <c r="L4" i="2"/>
  <c r="J4" i="2"/>
  <c r="J3" i="2"/>
  <c r="G3" i="2"/>
  <c r="H3" i="2"/>
  <c r="G4" i="2"/>
  <c r="H4" i="2"/>
  <c r="F4" i="2"/>
  <c r="F3" i="2"/>
  <c r="C4" i="2"/>
  <c r="D4" i="2"/>
  <c r="D3" i="2"/>
  <c r="C3" i="2"/>
  <c r="B4" i="2"/>
  <c r="B3" i="2"/>
  <c r="E5" i="2" l="1"/>
</calcChain>
</file>

<file path=xl/sharedStrings.xml><?xml version="1.0" encoding="utf-8"?>
<sst xmlns="http://schemas.openxmlformats.org/spreadsheetml/2006/main" count="926" uniqueCount="182">
  <si>
    <t>Software Version</t>
  </si>
  <si>
    <t>3.02.1</t>
  </si>
  <si>
    <t>Experiment File Path:</t>
  </si>
  <si>
    <t>C:\Users\momenilab\Desktop\Natalie\pH4_pH9_ext_11032022.xpt</t>
  </si>
  <si>
    <t>Protocol File Path:</t>
  </si>
  <si>
    <t>Plate Number</t>
  </si>
  <si>
    <t>Plate 1</t>
  </si>
  <si>
    <t>Date</t>
  </si>
  <si>
    <t>Time</t>
  </si>
  <si>
    <t>Reader Type:</t>
  </si>
  <si>
    <t>Synergy Mx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</si>
  <si>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</si>
  <si>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</si>
  <si>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</si>
  <si>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</si>
  <si>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</si>
  <si>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</si>
  <si>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</si>
  <si>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Start Kinetic</t>
  </si>
  <si>
    <t>Runtime 0:05:00 (HH:MM:SS), Interval 0:02:00, 3 Reads</t>
  </si>
  <si>
    <t xml:space="preserve">    Shake</t>
  </si>
  <si>
    <t>Medium, Continuous</t>
  </si>
  <si>
    <t xml:space="preserve">    Read</t>
  </si>
  <si>
    <t>Fluorescence Endpoint</t>
  </si>
  <si>
    <t>A7..F12</t>
  </si>
  <si>
    <t>Filter Set 1</t>
  </si>
  <si>
    <t xml:space="preserve">    Excitation: 380/20.0,  Emission: 440/20.0</t>
  </si>
  <si>
    <t xml:space="preserve">    Optics: Bottom,  Gain: 50</t>
  </si>
  <si>
    <t>Read Speed: Normal,  Delay: 100 msec,  Measurements/Data Point: 10</t>
  </si>
  <si>
    <t>Read Height: 8 mm</t>
  </si>
  <si>
    <t xml:space="preserve">    Optics: Bottom,  Gain: 65</t>
  </si>
  <si>
    <t>End Kinetic</t>
  </si>
  <si>
    <t>Read 1:380,440</t>
  </si>
  <si>
    <t>T° Read 1:380,440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</si>
  <si>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</si>
  <si>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</si>
  <si>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</si>
  <si>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</si>
  <si>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</si>
  <si>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</si>
  <si>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</si>
  <si>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</si>
  <si>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</si>
  <si>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</si>
  <si>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</si>
  <si>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</si>
  <si>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</si>
  <si>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</si>
  <si>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</si>
  <si>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</si>
  <si>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</si>
  <si>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</si>
  <si>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</si>
  <si>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</si>
  <si>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</si>
  <si>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</si>
  <si>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</si>
  <si>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</si>
  <si>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</si>
  <si>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</si>
  <si>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</si>
  <si>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</si>
  <si>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</si>
  <si>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</si>
  <si>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</si>
  <si>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</si>
  <si>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</si>
  <si>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</si>
  <si>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</si>
  <si>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</si>
  <si>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</si>
  <si>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</si>
  <si>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</si>
  <si>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</si>
  <si>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</si>
  <si>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</si>
  <si>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</si>
  <si>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</si>
  <si>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</si>
  <si>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</si>
  <si>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</si>
  <si>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</si>
  <si>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</si>
  <si>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</si>
  <si>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</si>
  <si>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</si>
  <si>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</si>
  <si>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</si>
  <si>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</si>
  <si>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</si>
  <si>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</si>
  <si>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</si>
  <si>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</si>
  <si>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</si>
  <si>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</si>
  <si>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</si>
  <si>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</si>
  <si>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</si>
  <si>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</si>
  <si>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</si>
  <si>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</si>
  <si>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</si>
  <si>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</si>
  <si>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</si>
  <si>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</si>
  <si>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</si>
  <si>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Read 2:380,440</t>
  </si>
  <si>
    <t>T° Read 2:380,440</t>
  </si>
  <si>
    <t>OVRFLW</t>
  </si>
  <si>
    <t>Results</t>
  </si>
  <si>
    <t>A</t>
  </si>
  <si>
    <t>?????</t>
  </si>
  <si>
    <t>Max V [Read 1:380,440]</t>
  </si>
  <si>
    <t>R-Squared [Read 1:380,440]</t>
  </si>
  <si>
    <t>t at Max V [Read 1:380,440]</t>
  </si>
  <si>
    <t>Lagtime [Read 1:380,440]</t>
  </si>
  <si>
    <t>Max V [Read 2:380,440]</t>
  </si>
  <si>
    <t>R-Squared [Read 2:380,440]</t>
  </si>
  <si>
    <t>t at Max V [Read 2:380,440]</t>
  </si>
  <si>
    <t>Lagtime [Read 2:380,440]</t>
  </si>
  <si>
    <t>B</t>
  </si>
  <si>
    <t>C</t>
  </si>
  <si>
    <t>D</t>
  </si>
  <si>
    <t>E</t>
  </si>
  <si>
    <t>F</t>
  </si>
  <si>
    <t>G</t>
  </si>
  <si>
    <t>H</t>
  </si>
  <si>
    <t>Sample</t>
  </si>
  <si>
    <t>pH 4 buffer- B1</t>
  </si>
  <si>
    <t>pH 9 buffer- B1</t>
  </si>
  <si>
    <t>pH 4 buffer- G2</t>
  </si>
  <si>
    <t>Rep 1</t>
  </si>
  <si>
    <t>Rep 2</t>
  </si>
  <si>
    <t>Rep 3</t>
  </si>
  <si>
    <t>Average</t>
  </si>
  <si>
    <t>TP 0</t>
  </si>
  <si>
    <t>TP 24</t>
  </si>
  <si>
    <t>TP 48</t>
  </si>
  <si>
    <t>pH 9 buffer- G2</t>
  </si>
  <si>
    <t>Normalized</t>
  </si>
  <si>
    <t>Error</t>
  </si>
  <si>
    <t>D0-1</t>
  </si>
  <si>
    <t>D0-2</t>
  </si>
  <si>
    <t>D0-3</t>
  </si>
  <si>
    <t>F0-1</t>
  </si>
  <si>
    <t>F0-2</t>
  </si>
  <si>
    <t>F0-3</t>
  </si>
  <si>
    <t>D24-1</t>
  </si>
  <si>
    <t>D24-2</t>
  </si>
  <si>
    <t>D24-3</t>
  </si>
  <si>
    <t>F24-1</t>
  </si>
  <si>
    <t>F24-2</t>
  </si>
  <si>
    <t>F24-3</t>
  </si>
  <si>
    <t>D48-1</t>
  </si>
  <si>
    <t>D48-2</t>
  </si>
  <si>
    <t>D48-3</t>
  </si>
  <si>
    <t>F48-1</t>
  </si>
  <si>
    <t>F48-2</t>
  </si>
  <si>
    <t>F48-3</t>
  </si>
  <si>
    <t>E0-1</t>
  </si>
  <si>
    <t>E0-2</t>
  </si>
  <si>
    <t>E0-3</t>
  </si>
  <si>
    <t>G0-1</t>
  </si>
  <si>
    <t>G0-2</t>
  </si>
  <si>
    <t>G0-3</t>
  </si>
  <si>
    <t>E24-1</t>
  </si>
  <si>
    <t>E24-2</t>
  </si>
  <si>
    <t>E24-3</t>
  </si>
  <si>
    <t>G24-1</t>
  </si>
  <si>
    <t>G24-2</t>
  </si>
  <si>
    <t>G24-3</t>
  </si>
  <si>
    <t>E48-1</t>
  </si>
  <si>
    <t>E48-2</t>
  </si>
  <si>
    <t>E48-3</t>
  </si>
  <si>
    <t>G48-1</t>
  </si>
  <si>
    <t>G48-2</t>
  </si>
  <si>
    <t>G48-3</t>
  </si>
  <si>
    <t>pH 4 buffered</t>
  </si>
  <si>
    <t>pH 9 buffered</t>
  </si>
  <si>
    <t>Condition</t>
  </si>
  <si>
    <t>with B1</t>
  </si>
  <si>
    <t>with 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</si>
</sst>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21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AFB1</a:t>
            </a:r>
            <a:r>
              <a:rPr lang="en-US" baseline="0"/>
              <a:t> degradation by buffered medium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Averages!$A$3</c:f>
              <c:strCache>
                <c:ptCount val="1"/>
                <c:pt idx="0">
                  <c:v>pH 4 buffer- 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(Averages!$B$1,Averages!$F$1,Averages!$J$1)</c:f>
              <c:strCache>
                <c:ptCount val="3"/>
                <c:pt idx="0">
                  <c:v>TP 0</c:v>
                </c:pt>
                <c:pt idx="1">
                  <c:v>TP 24</c:v>
                </c:pt>
                <c:pt idx="2">
                  <c:v>TP 48</c:v>
                </c:pt>
              </c:strCache>
            </c:strRef>
          </c:cat>
          <c:val>
            <c:numRef>
              <c:f>(Averages!$E$3,Averages!$I$3,Averages!$M$3)</c:f>
              <c:numCache>
                <c:formatCode>General</c:formatCode>
                <c:ptCount val="3"/>
                <c:pt idx="0">
                  <c:v>55200.444444444445</c:v>
                </c:pt>
                <c:pt idx="1">
                  <c:v>55273.888888888883</c:v>
                </c:pt>
                <c:pt idx="2">
                  <c:v>50268.555555555555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9-4B9C-9C13-D4191CC68BB6}"/>
            </c:ext>
          </c:extLst>
        </c:ser>
        <c:ser>
          <c:idx val="1"/>
          <c:order val="1"/>
          <c:tx>
            <c:strRef>
              <c:f>Averages!$A$4</c:f>
              <c:strCache>
                <c:ptCount val="1"/>
                <c:pt idx="0">
                  <c:v>pH 9 buffer- 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(Averages!$B$1,Averages!$F$1,Averages!$J$1)</c:f>
              <c:strCache>
                <c:ptCount val="3"/>
                <c:pt idx="0">
                  <c:v>TP 0</c:v>
                </c:pt>
                <c:pt idx="1">
                  <c:v>TP 24</c:v>
                </c:pt>
                <c:pt idx="2">
                  <c:v>TP 48</c:v>
                </c:pt>
              </c:strCache>
            </c:strRef>
          </c:cat>
          <c:val>
            <c:numRef>
              <c:f>(Averages!$E$4,Averages!$I$4,Averages!$M$4)</c:f>
              <c:numCache>
                <c:formatCode>General</c:formatCode>
                <c:ptCount val="3"/>
                <c:pt idx="0">
                  <c:v>10233.888888888889</c:v>
                </c:pt>
                <c:pt idx="1">
                  <c:v>5049.8888888888896</c:v>
                </c:pt>
                <c:pt idx="2">
                  <c:v>3426.2222222222222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9-4B9C-9C13-D4191CC68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977936"/>
        <c:axId val="1519464400"/>
      </c:lineChart>
      <c:catAx>
        <c:axId val="15289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64400"/>
        <c:crosses val="autoZero"/>
        <c:auto val="1"/>
        <c:lblAlgn val="ctr"/>
        <c:lblOffset val="100"/>
        <c:noMultiLvlLbl val="0"/>
      </c:catAx>
      <c:valAx>
        <c:axId val="15194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9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AFG2</a:t>
            </a:r>
            <a:r>
              <a:rPr lang="en-US" baseline="0"/>
              <a:t> degradation by buffered medium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Averages!$A$5</c:f>
              <c:strCache>
                <c:ptCount val="1"/>
                <c:pt idx="0">
                  <c:v>pH 4 buffer- G2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(Averages!$B$1,Averages!$F$1,Averages!$J$1)</c:f>
              <c:strCache>
                <c:ptCount val="3"/>
                <c:pt idx="0">
                  <c:v>TP 0</c:v>
                </c:pt>
                <c:pt idx="1">
                  <c:v>TP 24</c:v>
                </c:pt>
                <c:pt idx="2">
                  <c:v>TP 48</c:v>
                </c:pt>
              </c:strCache>
            </c:strRef>
          </c:cat>
          <c:val>
            <c:numRef>
              <c:f>(Averages!$E$5,Averages!$I$5,Averages!$M$5)</c:f>
              <c:numCache>
                <c:formatCode>General</c:formatCode>
                <c:ptCount val="3"/>
                <c:pt idx="0">
                  <c:v>51900.222222222219</c:v>
                </c:pt>
                <c:pt idx="1">
                  <c:v>54152.111111111117</c:v>
                </c:pt>
                <c:pt idx="2">
                  <c:v>52108.666666666664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A-43DC-90E1-B0B2F0E284AF}"/>
            </c:ext>
          </c:extLst>
        </c:ser>
        <c:ser>
          <c:idx val="1"/>
          <c:order val="1"/>
          <c:tx>
            <c:strRef>
              <c:f>Averages!$A$6</c:f>
              <c:strCache>
                <c:ptCount val="1"/>
                <c:pt idx="0">
                  <c:v>pH 9 buffer- 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(Averages!$B$1,Averages!$F$1,Averages!$J$1)</c:f>
              <c:strCache>
                <c:ptCount val="3"/>
                <c:pt idx="0">
                  <c:v>TP 0</c:v>
                </c:pt>
                <c:pt idx="1">
                  <c:v>TP 24</c:v>
                </c:pt>
                <c:pt idx="2">
                  <c:v>TP 48</c:v>
                </c:pt>
              </c:strCache>
            </c:strRef>
          </c:cat>
          <c:val>
            <c:numRef>
              <c:f>(Averages!$E$6,Averages!$I$6,Averages!$M$6)</c:f>
              <c:numCache>
                <c:formatCode>General</c:formatCode>
                <c:ptCount val="3"/>
                <c:pt idx="0">
                  <c:v>20368.333333333332</c:v>
                </c:pt>
                <c:pt idx="1">
                  <c:v>394.66666666666669</c:v>
                </c:pt>
                <c:pt idx="2">
                  <c:v>403.11111111111109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A-43DC-90E1-B0B2F0E28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165584"/>
        <c:axId val="1288328608"/>
      </c:lineChart>
      <c:catAx>
        <c:axId val="12421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28608"/>
        <c:crosses val="autoZero"/>
        <c:auto val="1"/>
        <c:lblAlgn val="ctr"/>
        <c:lblOffset val="100"/>
        <c:noMultiLvlLbl val="0"/>
      </c:catAx>
      <c:valAx>
        <c:axId val="12883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0</xdr:row>
      <xdr:rowOff>69850</xdr:rowOff>
    </xdr:from>
    <xdr:to>
      <xdr:col>20</xdr:col>
      <xdr:colOff>581025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8D4E1-9F0A-4521-BB3D-2921375D0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263525</xdr:colOff>
      <xdr:row>18</xdr:row>
      <xdr:rowOff>50800</xdr:rowOff>
    </xdr:from>
    <xdr:to>
      <xdr:col>20</xdr:col>
      <xdr:colOff>568325</xdr:colOff>
      <xdr:row>35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1FFF1-9C7F-4BCF-A9B7-68A88DBB0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A6F04-E48C-417F-9DAF-30DEBBC1CD48}">
  <dimension ref="A1:M14"/>
  <sheetViews>
    <sheetView workbookViewId="0">
      <selection activeCell="G18" sqref="G18"/>
    </sheetView>
  </sheetViews>
  <sheetFormatPr defaultRowHeight="12.5" x14ac:dyDescent="0.25"/>
  <sheetData>
    <row r="1" spans="1:13" ht="13" thickBot="1" x14ac:dyDescent="0.3"/>
    <row r="2" spans="1:13" ht="13" thickBot="1" x14ac:dyDescent="0.3">
      <c r="B2" s="25">
        <v>1</v>
      </c>
      <c r="C2" s="25">
        <v>2</v>
      </c>
      <c r="D2" s="25">
        <v>3</v>
      </c>
      <c r="E2" s="25">
        <v>4</v>
      </c>
      <c r="F2" s="25">
        <v>5</v>
      </c>
      <c r="G2" s="25">
        <v>6</v>
      </c>
      <c r="H2" s="25">
        <v>7</v>
      </c>
      <c r="I2" s="25">
        <v>8</v>
      </c>
      <c r="J2" s="25">
        <v>9</v>
      </c>
      <c r="K2" s="25">
        <v>10</v>
      </c>
      <c r="L2" s="25">
        <v>11</v>
      </c>
      <c r="M2" s="25">
        <v>12</v>
      </c>
    </row>
    <row r="3" spans="1:13" ht="13" thickBot="1" x14ac:dyDescent="0.3">
      <c r="A3" t="s">
        <v>110</v>
      </c>
      <c r="B3" s="25"/>
      <c r="C3" s="25"/>
      <c r="D3" s="25"/>
      <c r="E3" s="25"/>
      <c r="F3" s="25"/>
      <c r="G3" s="25"/>
      <c r="H3" s="25" t="s">
        <v>141</v>
      </c>
      <c r="I3" s="25" t="s">
        <v>142</v>
      </c>
      <c r="J3" s="25" t="s">
        <v>143</v>
      </c>
      <c r="K3" s="25" t="s">
        <v>144</v>
      </c>
      <c r="L3" s="25" t="s">
        <v>145</v>
      </c>
      <c r="M3" s="25" t="s">
        <v>146</v>
      </c>
    </row>
    <row r="4" spans="1:13" ht="13" thickBot="1" x14ac:dyDescent="0.3">
      <c r="A4" t="s">
        <v>120</v>
      </c>
      <c r="B4" s="25"/>
      <c r="C4" s="25"/>
      <c r="D4" s="25"/>
      <c r="E4" s="25"/>
      <c r="F4" s="25"/>
      <c r="G4" s="25"/>
      <c r="H4" s="25" t="s">
        <v>147</v>
      </c>
      <c r="I4" s="25" t="s">
        <v>148</v>
      </c>
      <c r="J4" s="25" t="s">
        <v>149</v>
      </c>
      <c r="K4" s="25" t="s">
        <v>150</v>
      </c>
      <c r="L4" s="25" t="s">
        <v>151</v>
      </c>
      <c r="M4" s="25" t="s">
        <v>152</v>
      </c>
    </row>
    <row r="5" spans="1:13" ht="13" thickBot="1" x14ac:dyDescent="0.3">
      <c r="A5" t="s">
        <v>121</v>
      </c>
      <c r="B5" s="25"/>
      <c r="C5" s="25"/>
      <c r="D5" s="25"/>
      <c r="E5" s="25"/>
      <c r="F5" s="25"/>
      <c r="G5" s="25"/>
      <c r="H5" s="25" t="s">
        <v>153</v>
      </c>
      <c r="I5" s="25" t="s">
        <v>154</v>
      </c>
      <c r="J5" s="25" t="s">
        <v>155</v>
      </c>
      <c r="K5" s="25" t="s">
        <v>156</v>
      </c>
      <c r="L5" s="25" t="s">
        <v>157</v>
      </c>
      <c r="M5" s="25" t="s">
        <v>158</v>
      </c>
    </row>
    <row r="6" spans="1:13" ht="13" thickBot="1" x14ac:dyDescent="0.3">
      <c r="A6" t="s">
        <v>122</v>
      </c>
      <c r="B6" s="25"/>
      <c r="C6" s="25"/>
      <c r="D6" s="25"/>
      <c r="E6" s="25"/>
      <c r="F6" s="25"/>
      <c r="G6" s="25"/>
      <c r="H6" s="25" t="s">
        <v>159</v>
      </c>
      <c r="I6" s="25" t="s">
        <v>160</v>
      </c>
      <c r="J6" s="25" t="s">
        <v>161</v>
      </c>
      <c r="K6" s="25" t="s">
        <v>162</v>
      </c>
      <c r="L6" s="25" t="s">
        <v>163</v>
      </c>
      <c r="M6" s="25" t="s">
        <v>164</v>
      </c>
    </row>
    <row r="7" spans="1:13" ht="13" thickBot="1" x14ac:dyDescent="0.3">
      <c r="A7" t="s">
        <v>123</v>
      </c>
      <c r="B7" s="25"/>
      <c r="C7" s="25"/>
      <c r="D7" s="25"/>
      <c r="E7" s="25"/>
      <c r="F7" s="25"/>
      <c r="G7" s="25"/>
      <c r="H7" s="25" t="s">
        <v>165</v>
      </c>
      <c r="I7" s="25" t="s">
        <v>166</v>
      </c>
      <c r="J7" s="25" t="s">
        <v>167</v>
      </c>
      <c r="K7" s="25" t="s">
        <v>168</v>
      </c>
      <c r="L7" s="25" t="s">
        <v>169</v>
      </c>
      <c r="M7" s="25" t="s">
        <v>170</v>
      </c>
    </row>
    <row r="8" spans="1:13" ht="13" thickBot="1" x14ac:dyDescent="0.3">
      <c r="A8" t="s">
        <v>124</v>
      </c>
      <c r="B8" s="25"/>
      <c r="C8" s="25"/>
      <c r="D8" s="25"/>
      <c r="E8" s="25"/>
      <c r="F8" s="25"/>
      <c r="G8" s="25"/>
      <c r="H8" s="25" t="s">
        <v>171</v>
      </c>
      <c r="I8" s="25" t="s">
        <v>172</v>
      </c>
      <c r="J8" s="25" t="s">
        <v>173</v>
      </c>
      <c r="K8" s="25" t="s">
        <v>174</v>
      </c>
      <c r="L8" s="25" t="s">
        <v>175</v>
      </c>
      <c r="M8" s="25" t="s">
        <v>176</v>
      </c>
    </row>
    <row r="9" spans="1:13" ht="13" thickBot="1" x14ac:dyDescent="0.3">
      <c r="A9" t="s">
        <v>125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13" ht="13" thickBot="1" x14ac:dyDescent="0.3">
      <c r="A10" t="s">
        <v>126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</row>
    <row r="11" spans="1:13" ht="13" thickBot="1" x14ac:dyDescent="0.3"/>
    <row r="12" spans="1:13" ht="25.5" thickBot="1" x14ac:dyDescent="0.3">
      <c r="C12" s="25" t="s">
        <v>179</v>
      </c>
      <c r="D12" s="25" t="s">
        <v>177</v>
      </c>
      <c r="E12" s="25" t="s">
        <v>178</v>
      </c>
    </row>
    <row r="13" spans="1:13" ht="13" thickBot="1" x14ac:dyDescent="0.3">
      <c r="C13" s="25" t="s">
        <v>180</v>
      </c>
      <c r="D13" s="25" t="s">
        <v>122</v>
      </c>
      <c r="E13" s="25" t="s">
        <v>124</v>
      </c>
    </row>
    <row r="14" spans="1:13" ht="13" thickBot="1" x14ac:dyDescent="0.3">
      <c r="C14" s="25" t="s">
        <v>181</v>
      </c>
      <c r="D14" s="25" t="s">
        <v>123</v>
      </c>
      <c r="E14" s="25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161"/>
  <sheetViews>
    <sheetView workbookViewId="0">
      <selection activeCell="B58" sqref="B58"/>
    </sheetView>
  </sheetViews>
  <sheetFormatPr defaultRowHeight="12.5" x14ac:dyDescent="0.25"/>
  <cols>
    <col min="1" max="1" width="20.7265625" customWidth="1"/>
    <col min="2" max="2" width="12.7265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</row>
    <row r="6" spans="1:2" x14ac:dyDescent="0.25">
      <c r="A6" t="s">
        <v>5</v>
      </c>
      <c r="B6" t="s">
        <v>6</v>
      </c>
    </row>
    <row r="7" spans="1:2" x14ac:dyDescent="0.25">
      <c r="A7" t="s">
        <v>7</v>
      </c>
      <c r="B7" s="1">
        <v>44872</v>
      </c>
    </row>
    <row r="8" spans="1:2" x14ac:dyDescent="0.25">
      <c r="A8" t="s">
        <v>8</v>
      </c>
      <c r="B8" s="2">
        <v>0.58903935185185186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>
        <v>239846</v>
      </c>
    </row>
    <row r="11" spans="1:2" x14ac:dyDescent="0.25">
      <c r="A11" t="s">
        <v>12</v>
      </c>
      <c r="B11" t="s">
        <v>13</v>
      </c>
    </row>
    <row r="13" spans="1:2" ht="13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2" x14ac:dyDescent="0.25">
      <c r="A17" t="s">
        <v>20</v>
      </c>
      <c r="B17" t="s">
        <v>21</v>
      </c>
    </row>
    <row r="18" spans="1:2" x14ac:dyDescent="0.25">
      <c r="A18" t="s">
        <v>22</v>
      </c>
      <c r="B18" t="s">
        <v>23</v>
      </c>
    </row>
    <row r="19" spans="1:2" x14ac:dyDescent="0.25">
      <c r="B19" t="s">
        <v>24</v>
      </c>
    </row>
    <row r="20" spans="1:2" x14ac:dyDescent="0.25">
      <c r="B20" t="s">
        <v>25</v>
      </c>
    </row>
    <row r="21" spans="1:2" x14ac:dyDescent="0.25">
      <c r="B21" t="s">
        <v>26</v>
      </c>
    </row>
    <row r="22" spans="1:2" x14ac:dyDescent="0.25">
      <c r="B22" t="s">
        <v>27</v>
      </c>
    </row>
    <row r="23" spans="1:2" x14ac:dyDescent="0.25">
      <c r="B23" t="s">
        <v>28</v>
      </c>
    </row>
    <row r="24" spans="1:2" x14ac:dyDescent="0.25">
      <c r="B24" t="s">
        <v>29</v>
      </c>
    </row>
    <row r="25" spans="1:2" x14ac:dyDescent="0.25">
      <c r="A25" t="s">
        <v>22</v>
      </c>
      <c r="B25" t="s">
        <v>23</v>
      </c>
    </row>
    <row r="26" spans="1:2" x14ac:dyDescent="0.25">
      <c r="B26" t="s">
        <v>24</v>
      </c>
    </row>
    <row r="27" spans="1:2" x14ac:dyDescent="0.25">
      <c r="B27" t="s">
        <v>25</v>
      </c>
    </row>
    <row r="28" spans="1:2" x14ac:dyDescent="0.25">
      <c r="B28" t="s">
        <v>26</v>
      </c>
    </row>
    <row r="29" spans="1:2" x14ac:dyDescent="0.25">
      <c r="B29" t="s">
        <v>30</v>
      </c>
    </row>
    <row r="30" spans="1:2" x14ac:dyDescent="0.25">
      <c r="B30" t="s">
        <v>28</v>
      </c>
    </row>
    <row r="31" spans="1:2" x14ac:dyDescent="0.25">
      <c r="B31" t="s">
        <v>29</v>
      </c>
    </row>
    <row r="32" spans="1:2" x14ac:dyDescent="0.25">
      <c r="A32" t="s">
        <v>31</v>
      </c>
    </row>
    <row r="34" spans="1:99" ht="13" x14ac:dyDescent="0.25">
      <c r="A34" s="3" t="s">
        <v>32</v>
      </c>
      <c r="B34" s="4"/>
    </row>
    <row r="36" spans="1:99" ht="37.5" x14ac:dyDescent="0.25">
      <c r="B36" s="5" t="s">
        <v>8</v>
      </c>
      <c r="C36" s="5" t="s">
        <v>33</v>
      </c>
      <c r="D36" s="5" t="s">
        <v>34</v>
      </c>
      <c r="E36" s="5" t="s">
        <v>35</v>
      </c>
      <c r="F36" s="5" t="s">
        <v>36</v>
      </c>
      <c r="G36" s="5" t="s">
        <v>37</v>
      </c>
      <c r="H36" s="5" t="s">
        <v>38</v>
      </c>
      <c r="I36" s="5" t="s">
        <v>39</v>
      </c>
      <c r="J36" s="17" t="s">
        <v>40</v>
      </c>
      <c r="K36" s="17" t="s">
        <v>41</v>
      </c>
      <c r="L36" s="17" t="s">
        <v>42</v>
      </c>
      <c r="M36" s="17" t="s">
        <v>43</v>
      </c>
      <c r="N36" s="17" t="s">
        <v>44</v>
      </c>
      <c r="O36" s="17" t="s">
        <v>45</v>
      </c>
    </row>
    <row r="37" spans="1:99" x14ac:dyDescent="0.25">
      <c r="B37" s="6">
        <v>9.8379629629629642E-4</v>
      </c>
      <c r="C37" s="7">
        <v>30.5</v>
      </c>
      <c r="D37" s="7"/>
      <c r="E37" s="7"/>
      <c r="F37" s="7"/>
      <c r="G37" s="7"/>
      <c r="H37" s="7"/>
      <c r="I37" s="7"/>
      <c r="J37" s="18">
        <v>6482</v>
      </c>
      <c r="K37" s="18">
        <v>8001</v>
      </c>
      <c r="L37" s="18">
        <v>7514</v>
      </c>
      <c r="M37" s="18">
        <v>1222</v>
      </c>
      <c r="N37" s="18">
        <v>1194</v>
      </c>
      <c r="O37" s="18">
        <v>1539</v>
      </c>
    </row>
    <row r="38" spans="1:99" x14ac:dyDescent="0.25">
      <c r="B38" s="6">
        <v>2.3726851851851851E-3</v>
      </c>
      <c r="C38" s="7">
        <v>30.2</v>
      </c>
      <c r="D38" s="7"/>
      <c r="E38" s="7"/>
      <c r="F38" s="7"/>
      <c r="G38" s="7"/>
      <c r="H38" s="7"/>
      <c r="I38" s="7"/>
      <c r="J38" s="18">
        <v>6301</v>
      </c>
      <c r="K38" s="18">
        <v>7727</v>
      </c>
      <c r="L38" s="18">
        <v>7266</v>
      </c>
      <c r="M38" s="18">
        <v>1225</v>
      </c>
      <c r="N38" s="18">
        <v>1206</v>
      </c>
      <c r="O38" s="18">
        <v>1498</v>
      </c>
    </row>
    <row r="39" spans="1:99" x14ac:dyDescent="0.25">
      <c r="B39" s="6">
        <v>3.7615740740740739E-3</v>
      </c>
      <c r="C39" s="7">
        <v>30</v>
      </c>
      <c r="D39" s="7"/>
      <c r="E39" s="7"/>
      <c r="F39" s="7"/>
      <c r="G39" s="7"/>
      <c r="H39" s="7"/>
      <c r="I39" s="7"/>
      <c r="J39" s="18">
        <v>6054</v>
      </c>
      <c r="K39" s="18">
        <v>7583</v>
      </c>
      <c r="L39" s="18">
        <v>7050</v>
      </c>
      <c r="M39" s="18">
        <v>1206</v>
      </c>
      <c r="N39" s="18">
        <v>1199</v>
      </c>
      <c r="O39" s="18">
        <v>1493</v>
      </c>
    </row>
    <row r="40" spans="1:99" x14ac:dyDescent="0.25">
      <c r="B40" s="15"/>
      <c r="C40" s="16"/>
      <c r="D40" s="5" t="s">
        <v>46</v>
      </c>
      <c r="E40" s="5" t="s">
        <v>47</v>
      </c>
      <c r="F40" s="5" t="s">
        <v>48</v>
      </c>
      <c r="G40" s="5" t="s">
        <v>49</v>
      </c>
      <c r="H40" s="5" t="s">
        <v>50</v>
      </c>
      <c r="I40" s="5" t="s">
        <v>51</v>
      </c>
      <c r="J40" s="17" t="s">
        <v>52</v>
      </c>
      <c r="K40" s="17" t="s">
        <v>53</v>
      </c>
      <c r="L40" s="17" t="s">
        <v>54</v>
      </c>
      <c r="M40" s="17" t="s">
        <v>55</v>
      </c>
      <c r="N40" s="17" t="s">
        <v>56</v>
      </c>
      <c r="O40" s="17" t="s">
        <v>57</v>
      </c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</row>
    <row r="41" spans="1:99" x14ac:dyDescent="0.25">
      <c r="B41" s="15"/>
      <c r="C41" s="16"/>
      <c r="D41" s="7"/>
      <c r="E41" s="7"/>
      <c r="F41" s="7"/>
      <c r="G41" s="7"/>
      <c r="H41" s="7"/>
      <c r="I41" s="7"/>
      <c r="J41" s="18">
        <v>7188</v>
      </c>
      <c r="K41" s="18">
        <v>7280</v>
      </c>
      <c r="L41" s="18">
        <v>7636</v>
      </c>
      <c r="M41" s="18">
        <v>667</v>
      </c>
      <c r="N41" s="18">
        <v>718</v>
      </c>
      <c r="O41" s="18">
        <v>614</v>
      </c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</row>
    <row r="42" spans="1:99" x14ac:dyDescent="0.25">
      <c r="B42" s="15"/>
      <c r="C42" s="16"/>
      <c r="D42" s="7"/>
      <c r="E42" s="7"/>
      <c r="F42" s="7"/>
      <c r="G42" s="7"/>
      <c r="H42" s="7"/>
      <c r="I42" s="7"/>
      <c r="J42" s="18">
        <v>6967</v>
      </c>
      <c r="K42" s="18">
        <v>7113</v>
      </c>
      <c r="L42" s="18">
        <v>7460</v>
      </c>
      <c r="M42" s="18">
        <v>655</v>
      </c>
      <c r="N42" s="18">
        <v>652</v>
      </c>
      <c r="O42" s="18">
        <v>613</v>
      </c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</row>
    <row r="43" spans="1:99" x14ac:dyDescent="0.25">
      <c r="B43" s="15"/>
      <c r="C43" s="16"/>
      <c r="D43" s="7"/>
      <c r="E43" s="7"/>
      <c r="F43" s="7"/>
      <c r="G43" s="7"/>
      <c r="H43" s="7"/>
      <c r="I43" s="7"/>
      <c r="J43" s="18">
        <v>6827</v>
      </c>
      <c r="K43" s="18">
        <v>6860</v>
      </c>
      <c r="L43" s="18">
        <v>7255</v>
      </c>
      <c r="M43" s="18">
        <v>641</v>
      </c>
      <c r="N43" s="18">
        <v>675</v>
      </c>
      <c r="O43" s="18">
        <v>608</v>
      </c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</row>
    <row r="44" spans="1:99" x14ac:dyDescent="0.25">
      <c r="B44" s="15"/>
      <c r="C44" s="16"/>
      <c r="D44" s="5" t="s">
        <v>58</v>
      </c>
      <c r="E44" s="5" t="s">
        <v>59</v>
      </c>
      <c r="F44" s="5" t="s">
        <v>60</v>
      </c>
      <c r="G44" s="5" t="s">
        <v>61</v>
      </c>
      <c r="H44" s="5" t="s">
        <v>62</v>
      </c>
      <c r="I44" s="5" t="s">
        <v>63</v>
      </c>
      <c r="J44" s="17" t="s">
        <v>64</v>
      </c>
      <c r="K44" s="17" t="s">
        <v>65</v>
      </c>
      <c r="L44" s="17" t="s">
        <v>66</v>
      </c>
      <c r="M44" s="17" t="s">
        <v>67</v>
      </c>
      <c r="N44" s="17" t="s">
        <v>68</v>
      </c>
      <c r="O44" s="17" t="s">
        <v>69</v>
      </c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</row>
    <row r="45" spans="1:99" x14ac:dyDescent="0.25">
      <c r="B45" s="15"/>
      <c r="C45" s="16"/>
      <c r="D45" s="7"/>
      <c r="E45" s="7"/>
      <c r="F45" s="7"/>
      <c r="G45" s="7"/>
      <c r="H45" s="7"/>
      <c r="I45" s="7"/>
      <c r="J45" s="18">
        <v>6747</v>
      </c>
      <c r="K45" s="18">
        <v>6924</v>
      </c>
      <c r="L45" s="18">
        <v>6342</v>
      </c>
      <c r="M45" s="18">
        <v>392</v>
      </c>
      <c r="N45" s="18">
        <v>510</v>
      </c>
      <c r="O45" s="18">
        <v>393</v>
      </c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</row>
    <row r="46" spans="1:99" x14ac:dyDescent="0.25">
      <c r="B46" s="15"/>
      <c r="C46" s="16"/>
      <c r="D46" s="7"/>
      <c r="E46" s="7"/>
      <c r="F46" s="7"/>
      <c r="G46" s="7"/>
      <c r="H46" s="7"/>
      <c r="I46" s="7"/>
      <c r="J46" s="18">
        <v>6473</v>
      </c>
      <c r="K46" s="18">
        <v>6640</v>
      </c>
      <c r="L46" s="18">
        <v>6211</v>
      </c>
      <c r="M46" s="18">
        <v>413</v>
      </c>
      <c r="N46" s="18">
        <v>508</v>
      </c>
      <c r="O46" s="18">
        <v>385</v>
      </c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</row>
    <row r="47" spans="1:99" x14ac:dyDescent="0.25">
      <c r="B47" s="15"/>
      <c r="C47" s="16"/>
      <c r="D47" s="7"/>
      <c r="E47" s="7"/>
      <c r="F47" s="7"/>
      <c r="G47" s="7"/>
      <c r="H47" s="7"/>
      <c r="I47" s="7"/>
      <c r="J47" s="18">
        <v>6373</v>
      </c>
      <c r="K47" s="18">
        <v>6480</v>
      </c>
      <c r="L47" s="18">
        <v>6081</v>
      </c>
      <c r="M47" s="18">
        <v>373</v>
      </c>
      <c r="N47" s="18">
        <v>480</v>
      </c>
      <c r="O47" s="18">
        <v>417</v>
      </c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</row>
    <row r="48" spans="1:99" x14ac:dyDescent="0.25">
      <c r="B48" s="15"/>
      <c r="C48" s="16"/>
      <c r="D48" s="5" t="s">
        <v>70</v>
      </c>
      <c r="E48" s="5" t="s">
        <v>71</v>
      </c>
      <c r="F48" s="5" t="s">
        <v>72</v>
      </c>
      <c r="G48" s="5" t="s">
        <v>73</v>
      </c>
      <c r="H48" s="5" t="s">
        <v>74</v>
      </c>
      <c r="I48" s="5" t="s">
        <v>75</v>
      </c>
      <c r="J48" s="5" t="s">
        <v>76</v>
      </c>
      <c r="K48" s="5" t="s">
        <v>77</v>
      </c>
      <c r="L48" s="5" t="s">
        <v>78</v>
      </c>
      <c r="M48" s="5" t="s">
        <v>79</v>
      </c>
      <c r="N48" s="5" t="s">
        <v>80</v>
      </c>
      <c r="O48" s="5" t="s">
        <v>81</v>
      </c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</row>
    <row r="49" spans="2:99" x14ac:dyDescent="0.25">
      <c r="B49" s="15"/>
      <c r="C49" s="16"/>
      <c r="D49" s="7"/>
      <c r="E49" s="7"/>
      <c r="F49" s="7"/>
      <c r="G49" s="7"/>
      <c r="H49" s="7"/>
      <c r="I49" s="7"/>
      <c r="J49" s="7">
        <v>50253</v>
      </c>
      <c r="K49" s="7">
        <v>54040</v>
      </c>
      <c r="L49" s="7">
        <v>52213</v>
      </c>
      <c r="M49" s="7">
        <v>20453</v>
      </c>
      <c r="N49" s="7">
        <v>20642</v>
      </c>
      <c r="O49" s="7">
        <v>20394</v>
      </c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</row>
    <row r="50" spans="2:99" x14ac:dyDescent="0.25">
      <c r="B50" s="15"/>
      <c r="C50" s="16"/>
      <c r="D50" s="7"/>
      <c r="E50" s="7"/>
      <c r="F50" s="7"/>
      <c r="G50" s="7"/>
      <c r="H50" s="7"/>
      <c r="I50" s="7"/>
      <c r="J50" s="7">
        <v>50214</v>
      </c>
      <c r="K50" s="7">
        <v>53232</v>
      </c>
      <c r="L50" s="7">
        <v>51606</v>
      </c>
      <c r="M50" s="7">
        <v>20187</v>
      </c>
      <c r="N50" s="7">
        <v>20417</v>
      </c>
      <c r="O50" s="7">
        <v>20324</v>
      </c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</row>
    <row r="51" spans="2:99" x14ac:dyDescent="0.25">
      <c r="B51" s="15"/>
      <c r="C51" s="16"/>
      <c r="D51" s="7"/>
      <c r="E51" s="7"/>
      <c r="F51" s="7"/>
      <c r="G51" s="7"/>
      <c r="H51" s="7"/>
      <c r="I51" s="7"/>
      <c r="J51" s="7">
        <v>50507</v>
      </c>
      <c r="K51" s="7">
        <v>53639</v>
      </c>
      <c r="L51" s="7">
        <v>51398</v>
      </c>
      <c r="M51" s="7">
        <v>20357</v>
      </c>
      <c r="N51" s="7">
        <v>20289</v>
      </c>
      <c r="O51" s="7">
        <v>20252</v>
      </c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</row>
    <row r="52" spans="2:99" x14ac:dyDescent="0.25">
      <c r="B52" s="15"/>
      <c r="C52" s="16"/>
      <c r="D52" s="5" t="s">
        <v>82</v>
      </c>
      <c r="E52" s="5" t="s">
        <v>83</v>
      </c>
      <c r="F52" s="5" t="s">
        <v>84</v>
      </c>
      <c r="G52" s="5" t="s">
        <v>85</v>
      </c>
      <c r="H52" s="5" t="s">
        <v>86</v>
      </c>
      <c r="I52" s="5" t="s">
        <v>87</v>
      </c>
      <c r="J52" s="5" t="s">
        <v>88</v>
      </c>
      <c r="K52" s="5" t="s">
        <v>89</v>
      </c>
      <c r="L52" s="5" t="s">
        <v>90</v>
      </c>
      <c r="M52" s="5" t="s">
        <v>91</v>
      </c>
      <c r="N52" s="5" t="s">
        <v>92</v>
      </c>
      <c r="O52" s="5" t="s">
        <v>93</v>
      </c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</row>
    <row r="53" spans="2:99" x14ac:dyDescent="0.25">
      <c r="B53" s="15"/>
      <c r="C53" s="16"/>
      <c r="D53" s="7"/>
      <c r="E53" s="7"/>
      <c r="F53" s="7"/>
      <c r="G53" s="7"/>
      <c r="H53" s="7"/>
      <c r="I53" s="7"/>
      <c r="J53" s="7">
        <v>53214</v>
      </c>
      <c r="K53" s="7">
        <v>54248</v>
      </c>
      <c r="L53" s="7">
        <v>55091</v>
      </c>
      <c r="M53" s="7">
        <v>374</v>
      </c>
      <c r="N53" s="7">
        <v>377</v>
      </c>
      <c r="O53" s="7">
        <v>460</v>
      </c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</row>
    <row r="54" spans="2:99" x14ac:dyDescent="0.25">
      <c r="B54" s="15"/>
      <c r="C54" s="16"/>
      <c r="D54" s="7"/>
      <c r="E54" s="7"/>
      <c r="F54" s="7"/>
      <c r="G54" s="7"/>
      <c r="H54" s="7"/>
      <c r="I54" s="7"/>
      <c r="J54" s="7">
        <v>53093</v>
      </c>
      <c r="K54" s="7">
        <v>53922</v>
      </c>
      <c r="L54" s="7">
        <v>55177</v>
      </c>
      <c r="M54" s="7">
        <v>311</v>
      </c>
      <c r="N54" s="7">
        <v>395</v>
      </c>
      <c r="O54" s="7">
        <v>466</v>
      </c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</row>
    <row r="55" spans="2:99" x14ac:dyDescent="0.25">
      <c r="B55" s="15"/>
      <c r="C55" s="16"/>
      <c r="D55" s="7"/>
      <c r="E55" s="7"/>
      <c r="F55" s="7"/>
      <c r="G55" s="7"/>
      <c r="H55" s="7"/>
      <c r="I55" s="7"/>
      <c r="J55" s="7">
        <v>53434</v>
      </c>
      <c r="K55" s="7">
        <v>54818</v>
      </c>
      <c r="L55" s="7">
        <v>54372</v>
      </c>
      <c r="M55" s="7">
        <v>332</v>
      </c>
      <c r="N55" s="7">
        <v>370</v>
      </c>
      <c r="O55" s="7">
        <v>467</v>
      </c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</row>
    <row r="56" spans="2:99" x14ac:dyDescent="0.25">
      <c r="B56" s="15"/>
      <c r="C56" s="16"/>
      <c r="D56" s="5" t="s">
        <v>94</v>
      </c>
      <c r="E56" s="5" t="s">
        <v>95</v>
      </c>
      <c r="F56" s="5" t="s">
        <v>96</v>
      </c>
      <c r="G56" s="5" t="s">
        <v>97</v>
      </c>
      <c r="H56" s="5" t="s">
        <v>98</v>
      </c>
      <c r="I56" s="5" t="s">
        <v>99</v>
      </c>
      <c r="J56" s="5" t="s">
        <v>100</v>
      </c>
      <c r="K56" s="5" t="s">
        <v>101</v>
      </c>
      <c r="L56" s="5" t="s">
        <v>102</v>
      </c>
      <c r="M56" s="5" t="s">
        <v>103</v>
      </c>
      <c r="N56" s="5" t="s">
        <v>104</v>
      </c>
      <c r="O56" s="5" t="s">
        <v>105</v>
      </c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</row>
    <row r="57" spans="2:99" x14ac:dyDescent="0.25">
      <c r="B57" s="15"/>
      <c r="C57" s="16"/>
      <c r="D57" s="7"/>
      <c r="E57" s="7"/>
      <c r="F57" s="7"/>
      <c r="G57" s="7"/>
      <c r="H57" s="7"/>
      <c r="I57" s="7"/>
      <c r="J57" s="7">
        <v>51691</v>
      </c>
      <c r="K57" s="7">
        <v>53193</v>
      </c>
      <c r="L57" s="7">
        <v>51122</v>
      </c>
      <c r="M57" s="7">
        <v>378</v>
      </c>
      <c r="N57" s="7">
        <v>448</v>
      </c>
      <c r="O57" s="7">
        <v>391</v>
      </c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</row>
    <row r="58" spans="2:99" x14ac:dyDescent="0.25">
      <c r="B58" s="15"/>
      <c r="C58" s="16"/>
      <c r="D58" s="7"/>
      <c r="E58" s="7"/>
      <c r="F58" s="7"/>
      <c r="G58" s="7"/>
      <c r="H58" s="7"/>
      <c r="I58" s="7"/>
      <c r="J58" s="7">
        <v>52055</v>
      </c>
      <c r="K58" s="7">
        <v>53104</v>
      </c>
      <c r="L58" s="7">
        <v>51283</v>
      </c>
      <c r="M58" s="7">
        <v>377</v>
      </c>
      <c r="N58" s="7">
        <v>455</v>
      </c>
      <c r="O58" s="7">
        <v>401</v>
      </c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</row>
    <row r="59" spans="2:99" x14ac:dyDescent="0.25">
      <c r="B59" s="15"/>
      <c r="C59" s="16"/>
      <c r="D59" s="7"/>
      <c r="E59" s="7"/>
      <c r="F59" s="7"/>
      <c r="G59" s="7"/>
      <c r="H59" s="7"/>
      <c r="I59" s="7"/>
      <c r="J59" s="7">
        <v>51870</v>
      </c>
      <c r="K59" s="7">
        <v>53188</v>
      </c>
      <c r="L59" s="7">
        <v>51472</v>
      </c>
      <c r="M59" s="7">
        <v>350</v>
      </c>
      <c r="N59" s="7">
        <v>455</v>
      </c>
      <c r="O59" s="7">
        <v>373</v>
      </c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</row>
    <row r="60" spans="2:99" x14ac:dyDescent="0.25">
      <c r="B60" s="15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</row>
    <row r="61" spans="2:99" x14ac:dyDescent="0.25">
      <c r="B61" s="15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</row>
    <row r="62" spans="2:99" x14ac:dyDescent="0.25">
      <c r="B62" s="15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</row>
    <row r="63" spans="2:99" x14ac:dyDescent="0.25">
      <c r="B63" s="15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</row>
    <row r="65" spans="1:99" ht="13" x14ac:dyDescent="0.25">
      <c r="A65" s="3" t="s">
        <v>106</v>
      </c>
      <c r="B65" s="4"/>
    </row>
    <row r="67" spans="1:99" ht="37.5" x14ac:dyDescent="0.25">
      <c r="B67" s="5" t="s">
        <v>8</v>
      </c>
      <c r="C67" s="5" t="s">
        <v>107</v>
      </c>
      <c r="D67" s="5" t="s">
        <v>34</v>
      </c>
      <c r="E67" s="5" t="s">
        <v>35</v>
      </c>
      <c r="F67" s="5" t="s">
        <v>36</v>
      </c>
      <c r="G67" s="5" t="s">
        <v>37</v>
      </c>
      <c r="H67" s="5" t="s">
        <v>38</v>
      </c>
      <c r="I67" s="5" t="s">
        <v>39</v>
      </c>
      <c r="J67" s="5" t="s">
        <v>40</v>
      </c>
      <c r="K67" s="5" t="s">
        <v>41</v>
      </c>
      <c r="L67" s="5" t="s">
        <v>42</v>
      </c>
      <c r="M67" s="5" t="s">
        <v>43</v>
      </c>
      <c r="N67" s="5" t="s">
        <v>44</v>
      </c>
      <c r="O67" s="5" t="s">
        <v>45</v>
      </c>
    </row>
    <row r="68" spans="1:99" x14ac:dyDescent="0.25">
      <c r="B68" s="6">
        <v>1.1805555555555556E-3</v>
      </c>
      <c r="C68" s="7">
        <v>30.4</v>
      </c>
      <c r="D68" s="7"/>
      <c r="E68" s="7"/>
      <c r="F68" s="7"/>
      <c r="G68" s="7"/>
      <c r="H68" s="7"/>
      <c r="I68" s="7"/>
      <c r="J68" s="7">
        <v>50387</v>
      </c>
      <c r="K68" s="7">
        <v>61756</v>
      </c>
      <c r="L68" s="7">
        <v>59087</v>
      </c>
      <c r="M68" s="7">
        <v>9468</v>
      </c>
      <c r="N68" s="7">
        <v>9547</v>
      </c>
      <c r="O68" s="7">
        <v>11895</v>
      </c>
    </row>
    <row r="69" spans="1:99" x14ac:dyDescent="0.25">
      <c r="B69" s="6">
        <v>2.5694444444444445E-3</v>
      </c>
      <c r="C69" s="7">
        <v>30.2</v>
      </c>
      <c r="D69" s="7"/>
      <c r="E69" s="7"/>
      <c r="F69" s="7"/>
      <c r="G69" s="7"/>
      <c r="H69" s="7"/>
      <c r="I69" s="7"/>
      <c r="J69" s="7">
        <v>49179</v>
      </c>
      <c r="K69" s="7">
        <v>59962</v>
      </c>
      <c r="L69" s="7">
        <v>56147</v>
      </c>
      <c r="M69" s="7">
        <v>9413</v>
      </c>
      <c r="N69" s="7">
        <v>9365</v>
      </c>
      <c r="O69" s="7">
        <v>11738</v>
      </c>
    </row>
    <row r="70" spans="1:99" x14ac:dyDescent="0.25">
      <c r="B70" s="6">
        <v>3.9583333333333337E-3</v>
      </c>
      <c r="C70" s="7">
        <v>30</v>
      </c>
      <c r="D70" s="7"/>
      <c r="E70" s="7"/>
      <c r="F70" s="7"/>
      <c r="G70" s="7"/>
      <c r="H70" s="7"/>
      <c r="I70" s="7"/>
      <c r="J70" s="7">
        <v>47639</v>
      </c>
      <c r="K70" s="7">
        <v>58153</v>
      </c>
      <c r="L70" s="7">
        <v>54494</v>
      </c>
      <c r="M70" s="7">
        <v>9429</v>
      </c>
      <c r="N70" s="7">
        <v>9419</v>
      </c>
      <c r="O70" s="7">
        <v>11831</v>
      </c>
    </row>
    <row r="71" spans="1:99" x14ac:dyDescent="0.25">
      <c r="B71" s="15"/>
      <c r="C71" s="16"/>
      <c r="D71" s="5" t="s">
        <v>46</v>
      </c>
      <c r="E71" s="5" t="s">
        <v>47</v>
      </c>
      <c r="F71" s="5" t="s">
        <v>48</v>
      </c>
      <c r="G71" s="5" t="s">
        <v>49</v>
      </c>
      <c r="H71" s="5" t="s">
        <v>50</v>
      </c>
      <c r="I71" s="5" t="s">
        <v>51</v>
      </c>
      <c r="J71" s="5" t="s">
        <v>52</v>
      </c>
      <c r="K71" s="5" t="s">
        <v>53</v>
      </c>
      <c r="L71" s="5" t="s">
        <v>54</v>
      </c>
      <c r="M71" s="5" t="s">
        <v>55</v>
      </c>
      <c r="N71" s="5" t="s">
        <v>56</v>
      </c>
      <c r="O71" s="5" t="s">
        <v>57</v>
      </c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</row>
    <row r="72" spans="1:99" x14ac:dyDescent="0.25">
      <c r="B72" s="15"/>
      <c r="C72" s="16"/>
      <c r="D72" s="7"/>
      <c r="E72" s="7"/>
      <c r="F72" s="7"/>
      <c r="G72" s="7"/>
      <c r="H72" s="7"/>
      <c r="I72" s="7"/>
      <c r="J72" s="7">
        <v>55789</v>
      </c>
      <c r="K72" s="7">
        <v>56308</v>
      </c>
      <c r="L72" s="7">
        <v>58916</v>
      </c>
      <c r="M72" s="7">
        <v>5104</v>
      </c>
      <c r="N72" s="7">
        <v>5311</v>
      </c>
      <c r="O72" s="7">
        <v>4793</v>
      </c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</row>
    <row r="73" spans="1:99" x14ac:dyDescent="0.25">
      <c r="B73" s="15"/>
      <c r="C73" s="16"/>
      <c r="D73" s="7"/>
      <c r="E73" s="7"/>
      <c r="F73" s="7"/>
      <c r="G73" s="7"/>
      <c r="H73" s="7"/>
      <c r="I73" s="7"/>
      <c r="J73" s="7">
        <v>54508</v>
      </c>
      <c r="K73" s="7">
        <v>54100</v>
      </c>
      <c r="L73" s="7">
        <v>56730</v>
      </c>
      <c r="M73" s="7">
        <v>5131</v>
      </c>
      <c r="N73" s="7">
        <v>5301</v>
      </c>
      <c r="O73" s="7">
        <v>4727</v>
      </c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</row>
    <row r="74" spans="1:99" x14ac:dyDescent="0.25">
      <c r="B74" s="15"/>
      <c r="C74" s="16"/>
      <c r="D74" s="7"/>
      <c r="E74" s="7"/>
      <c r="F74" s="7"/>
      <c r="G74" s="7"/>
      <c r="H74" s="7"/>
      <c r="I74" s="7"/>
      <c r="J74" s="7">
        <v>52497</v>
      </c>
      <c r="K74" s="7">
        <v>53332</v>
      </c>
      <c r="L74" s="7">
        <v>55285</v>
      </c>
      <c r="M74" s="7">
        <v>5055</v>
      </c>
      <c r="N74" s="7">
        <v>5279</v>
      </c>
      <c r="O74" s="7">
        <v>4748</v>
      </c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</row>
    <row r="75" spans="1:99" x14ac:dyDescent="0.25">
      <c r="B75" s="15"/>
      <c r="C75" s="16"/>
      <c r="D75" s="5" t="s">
        <v>58</v>
      </c>
      <c r="E75" s="5" t="s">
        <v>59</v>
      </c>
      <c r="F75" s="5" t="s">
        <v>60</v>
      </c>
      <c r="G75" s="5" t="s">
        <v>61</v>
      </c>
      <c r="H75" s="5" t="s">
        <v>62</v>
      </c>
      <c r="I75" s="5" t="s">
        <v>63</v>
      </c>
      <c r="J75" s="5" t="s">
        <v>64</v>
      </c>
      <c r="K75" s="5" t="s">
        <v>65</v>
      </c>
      <c r="L75" s="5" t="s">
        <v>66</v>
      </c>
      <c r="M75" s="5" t="s">
        <v>67</v>
      </c>
      <c r="N75" s="5" t="s">
        <v>68</v>
      </c>
      <c r="O75" s="5" t="s">
        <v>69</v>
      </c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</row>
    <row r="76" spans="1:99" x14ac:dyDescent="0.25">
      <c r="B76" s="15"/>
      <c r="C76" s="16"/>
      <c r="D76" s="7"/>
      <c r="E76" s="7"/>
      <c r="F76" s="7"/>
      <c r="G76" s="7"/>
      <c r="H76" s="7"/>
      <c r="I76" s="7"/>
      <c r="J76" s="7">
        <v>52286</v>
      </c>
      <c r="K76" s="7">
        <v>53933</v>
      </c>
      <c r="L76" s="7">
        <v>49268</v>
      </c>
      <c r="M76" s="7">
        <v>3038</v>
      </c>
      <c r="N76" s="7">
        <v>3939</v>
      </c>
      <c r="O76" s="7">
        <v>3340</v>
      </c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</row>
    <row r="77" spans="1:99" x14ac:dyDescent="0.25">
      <c r="B77" s="15"/>
      <c r="C77" s="16"/>
      <c r="D77" s="7"/>
      <c r="E77" s="7"/>
      <c r="F77" s="7"/>
      <c r="G77" s="7"/>
      <c r="H77" s="7"/>
      <c r="I77" s="7"/>
      <c r="J77" s="7">
        <v>51119</v>
      </c>
      <c r="K77" s="7">
        <v>51679</v>
      </c>
      <c r="L77" s="7">
        <v>48155</v>
      </c>
      <c r="M77" s="7">
        <v>3026</v>
      </c>
      <c r="N77" s="7">
        <v>3935</v>
      </c>
      <c r="O77" s="7">
        <v>3307</v>
      </c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</row>
    <row r="78" spans="1:99" x14ac:dyDescent="0.25">
      <c r="B78" s="15"/>
      <c r="C78" s="16"/>
      <c r="D78" s="7"/>
      <c r="E78" s="7"/>
      <c r="F78" s="7"/>
      <c r="G78" s="7"/>
      <c r="H78" s="7"/>
      <c r="I78" s="7"/>
      <c r="J78" s="7">
        <v>49064</v>
      </c>
      <c r="K78" s="7">
        <v>50153</v>
      </c>
      <c r="L78" s="7">
        <v>46760</v>
      </c>
      <c r="M78" s="7">
        <v>3067</v>
      </c>
      <c r="N78" s="7">
        <v>3938</v>
      </c>
      <c r="O78" s="7">
        <v>3246</v>
      </c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</row>
    <row r="79" spans="1:99" x14ac:dyDescent="0.25">
      <c r="B79" s="15"/>
      <c r="D79" s="5" t="s">
        <v>70</v>
      </c>
      <c r="E79" s="5" t="s">
        <v>71</v>
      </c>
      <c r="F79" s="5" t="s">
        <v>72</v>
      </c>
      <c r="G79" s="5" t="s">
        <v>73</v>
      </c>
      <c r="H79" s="5" t="s">
        <v>74</v>
      </c>
      <c r="I79" s="5" t="s">
        <v>75</v>
      </c>
      <c r="J79" s="17" t="s">
        <v>76</v>
      </c>
      <c r="K79" s="17" t="s">
        <v>77</v>
      </c>
      <c r="L79" s="17" t="s">
        <v>78</v>
      </c>
      <c r="M79" s="17" t="s">
        <v>79</v>
      </c>
      <c r="N79" s="17" t="s">
        <v>80</v>
      </c>
      <c r="O79" s="17" t="s">
        <v>81</v>
      </c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</row>
    <row r="80" spans="1:99" x14ac:dyDescent="0.25">
      <c r="B80" s="15"/>
      <c r="D80" s="7"/>
      <c r="E80" s="7"/>
      <c r="F80" s="7"/>
      <c r="G80" s="7"/>
      <c r="H80" s="7"/>
      <c r="I80" s="7"/>
      <c r="J80" s="18" t="s">
        <v>108</v>
      </c>
      <c r="K80" s="18" t="s">
        <v>108</v>
      </c>
      <c r="L80" s="18" t="s">
        <v>108</v>
      </c>
      <c r="M80" s="18" t="s">
        <v>108</v>
      </c>
      <c r="N80" s="18" t="s">
        <v>108</v>
      </c>
      <c r="O80" s="18" t="s">
        <v>108</v>
      </c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</row>
    <row r="81" spans="1:99" x14ac:dyDescent="0.25">
      <c r="B81" s="15"/>
      <c r="D81" s="7"/>
      <c r="E81" s="7"/>
      <c r="F81" s="7"/>
      <c r="G81" s="7"/>
      <c r="H81" s="7"/>
      <c r="I81" s="7"/>
      <c r="J81" s="18" t="s">
        <v>108</v>
      </c>
      <c r="K81" s="18" t="s">
        <v>108</v>
      </c>
      <c r="L81" s="18" t="s">
        <v>108</v>
      </c>
      <c r="M81" s="18" t="s">
        <v>108</v>
      </c>
      <c r="N81" s="18" t="s">
        <v>108</v>
      </c>
      <c r="O81" s="18" t="s">
        <v>108</v>
      </c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</row>
    <row r="82" spans="1:99" x14ac:dyDescent="0.25">
      <c r="B82" s="15"/>
      <c r="D82" s="7"/>
      <c r="E82" s="7"/>
      <c r="F82" s="7"/>
      <c r="G82" s="7"/>
      <c r="H82" s="7"/>
      <c r="I82" s="7"/>
      <c r="J82" s="18" t="s">
        <v>108</v>
      </c>
      <c r="K82" s="18" t="s">
        <v>108</v>
      </c>
      <c r="L82" s="18" t="s">
        <v>108</v>
      </c>
      <c r="M82" s="18" t="s">
        <v>108</v>
      </c>
      <c r="N82" s="18" t="s">
        <v>108</v>
      </c>
      <c r="O82" s="18" t="s">
        <v>108</v>
      </c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</row>
    <row r="83" spans="1:99" x14ac:dyDescent="0.25">
      <c r="B83" s="15"/>
      <c r="C83" s="16"/>
      <c r="D83" s="5" t="s">
        <v>82</v>
      </c>
      <c r="E83" s="5" t="s">
        <v>83</v>
      </c>
      <c r="F83" s="5" t="s">
        <v>84</v>
      </c>
      <c r="G83" s="5" t="s">
        <v>85</v>
      </c>
      <c r="H83" s="5" t="s">
        <v>86</v>
      </c>
      <c r="I83" s="5" t="s">
        <v>87</v>
      </c>
      <c r="J83" s="17" t="s">
        <v>88</v>
      </c>
      <c r="K83" s="17" t="s">
        <v>89</v>
      </c>
      <c r="L83" s="17" t="s">
        <v>90</v>
      </c>
      <c r="M83" s="17" t="s">
        <v>91</v>
      </c>
      <c r="N83" s="17" t="s">
        <v>92</v>
      </c>
      <c r="O83" s="17" t="s">
        <v>93</v>
      </c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</row>
    <row r="84" spans="1:99" x14ac:dyDescent="0.25">
      <c r="B84" s="15"/>
      <c r="C84" s="16"/>
      <c r="D84" s="7"/>
      <c r="E84" s="7"/>
      <c r="F84" s="7"/>
      <c r="G84" s="7"/>
      <c r="H84" s="7"/>
      <c r="I84" s="7"/>
      <c r="J84" s="18" t="s">
        <v>108</v>
      </c>
      <c r="K84" s="18" t="s">
        <v>108</v>
      </c>
      <c r="L84" s="18" t="s">
        <v>108</v>
      </c>
      <c r="M84" s="18">
        <v>2559</v>
      </c>
      <c r="N84" s="18">
        <v>2960</v>
      </c>
      <c r="O84" s="18">
        <v>3649</v>
      </c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</row>
    <row r="85" spans="1:99" x14ac:dyDescent="0.25">
      <c r="B85" s="15"/>
      <c r="C85" s="16"/>
      <c r="D85" s="7"/>
      <c r="E85" s="7"/>
      <c r="F85" s="7"/>
      <c r="G85" s="7"/>
      <c r="H85" s="7"/>
      <c r="I85" s="7"/>
      <c r="J85" s="18" t="s">
        <v>108</v>
      </c>
      <c r="K85" s="18" t="s">
        <v>108</v>
      </c>
      <c r="L85" s="18" t="s">
        <v>108</v>
      </c>
      <c r="M85" s="18">
        <v>2512</v>
      </c>
      <c r="N85" s="18">
        <v>2976</v>
      </c>
      <c r="O85" s="18">
        <v>3625</v>
      </c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</row>
    <row r="86" spans="1:99" x14ac:dyDescent="0.25">
      <c r="B86" s="15"/>
      <c r="C86" s="16"/>
      <c r="D86" s="7"/>
      <c r="E86" s="7"/>
      <c r="F86" s="7"/>
      <c r="G86" s="7"/>
      <c r="H86" s="7"/>
      <c r="I86" s="7"/>
      <c r="J86" s="18" t="s">
        <v>108</v>
      </c>
      <c r="K86" s="18" t="s">
        <v>108</v>
      </c>
      <c r="L86" s="18" t="s">
        <v>108</v>
      </c>
      <c r="M86" s="18">
        <v>2550</v>
      </c>
      <c r="N86" s="18">
        <v>2942</v>
      </c>
      <c r="O86" s="18">
        <v>3597</v>
      </c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</row>
    <row r="87" spans="1:99" x14ac:dyDescent="0.25">
      <c r="B87" s="15"/>
      <c r="C87" s="16"/>
      <c r="D87" s="5" t="s">
        <v>94</v>
      </c>
      <c r="E87" s="5" t="s">
        <v>95</v>
      </c>
      <c r="F87" s="5" t="s">
        <v>96</v>
      </c>
      <c r="G87" s="5" t="s">
        <v>97</v>
      </c>
      <c r="H87" s="5" t="s">
        <v>98</v>
      </c>
      <c r="I87" s="5" t="s">
        <v>99</v>
      </c>
      <c r="J87" s="17" t="s">
        <v>100</v>
      </c>
      <c r="K87" s="17" t="s">
        <v>101</v>
      </c>
      <c r="L87" s="17" t="s">
        <v>102</v>
      </c>
      <c r="M87" s="17" t="s">
        <v>103</v>
      </c>
      <c r="N87" s="17" t="s">
        <v>104</v>
      </c>
      <c r="O87" s="17" t="s">
        <v>105</v>
      </c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</row>
    <row r="88" spans="1:99" x14ac:dyDescent="0.25">
      <c r="B88" s="15"/>
      <c r="C88" s="16"/>
      <c r="D88" s="7"/>
      <c r="E88" s="7"/>
      <c r="F88" s="7"/>
      <c r="G88" s="7"/>
      <c r="H88" s="7"/>
      <c r="I88" s="7"/>
      <c r="J88" s="18" t="s">
        <v>108</v>
      </c>
      <c r="K88" s="18" t="s">
        <v>108</v>
      </c>
      <c r="L88" s="18" t="s">
        <v>108</v>
      </c>
      <c r="M88" s="18">
        <v>2766</v>
      </c>
      <c r="N88" s="18">
        <v>3364</v>
      </c>
      <c r="O88" s="18">
        <v>3026</v>
      </c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</row>
    <row r="89" spans="1:99" x14ac:dyDescent="0.25">
      <c r="B89" s="15"/>
      <c r="C89" s="16"/>
      <c r="D89" s="7"/>
      <c r="E89" s="7"/>
      <c r="F89" s="7"/>
      <c r="G89" s="7"/>
      <c r="H89" s="7"/>
      <c r="I89" s="7"/>
      <c r="J89" s="18" t="s">
        <v>108</v>
      </c>
      <c r="K89" s="18" t="s">
        <v>108</v>
      </c>
      <c r="L89" s="18" t="s">
        <v>108</v>
      </c>
      <c r="M89" s="18">
        <v>2772</v>
      </c>
      <c r="N89" s="18">
        <v>3386</v>
      </c>
      <c r="O89" s="18">
        <v>3038</v>
      </c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</row>
    <row r="90" spans="1:99" x14ac:dyDescent="0.25">
      <c r="B90" s="15"/>
      <c r="C90" s="16"/>
      <c r="D90" s="7"/>
      <c r="E90" s="7"/>
      <c r="F90" s="7"/>
      <c r="G90" s="7"/>
      <c r="H90" s="7"/>
      <c r="I90" s="7"/>
      <c r="J90" s="18" t="s">
        <v>108</v>
      </c>
      <c r="K90" s="18" t="s">
        <v>108</v>
      </c>
      <c r="L90" s="18" t="s">
        <v>108</v>
      </c>
      <c r="M90" s="18">
        <v>2732</v>
      </c>
      <c r="N90" s="18">
        <v>3386</v>
      </c>
      <c r="O90" s="18">
        <v>3001</v>
      </c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</row>
    <row r="91" spans="1:99" x14ac:dyDescent="0.25">
      <c r="B91" s="15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</row>
    <row r="92" spans="1:99" x14ac:dyDescent="0.25">
      <c r="B92" s="15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</row>
    <row r="93" spans="1:99" x14ac:dyDescent="0.25">
      <c r="B93" s="15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</row>
    <row r="95" spans="1:99" ht="13" x14ac:dyDescent="0.25">
      <c r="A95" s="3" t="s">
        <v>109</v>
      </c>
      <c r="B95" s="4"/>
    </row>
    <row r="97" spans="2:15" x14ac:dyDescent="0.25">
      <c r="B97" s="8"/>
      <c r="C97" s="5">
        <v>1</v>
      </c>
      <c r="D97" s="5">
        <v>2</v>
      </c>
      <c r="E97" s="5">
        <v>3</v>
      </c>
      <c r="F97" s="5">
        <v>4</v>
      </c>
      <c r="G97" s="5">
        <v>5</v>
      </c>
      <c r="H97" s="5">
        <v>6</v>
      </c>
      <c r="I97" s="5">
        <v>7</v>
      </c>
      <c r="J97" s="5">
        <v>8</v>
      </c>
      <c r="K97" s="5">
        <v>9</v>
      </c>
      <c r="L97" s="5">
        <v>10</v>
      </c>
      <c r="M97" s="5">
        <v>11</v>
      </c>
      <c r="N97" s="5">
        <v>12</v>
      </c>
    </row>
    <row r="98" spans="2:15" ht="18" x14ac:dyDescent="0.25">
      <c r="B98" s="21" t="s">
        <v>110</v>
      </c>
      <c r="C98" s="9" t="s">
        <v>111</v>
      </c>
      <c r="D98" s="9" t="s">
        <v>111</v>
      </c>
      <c r="E98" s="9" t="s">
        <v>111</v>
      </c>
      <c r="F98" s="9" t="s">
        <v>111</v>
      </c>
      <c r="G98" s="9" t="s">
        <v>111</v>
      </c>
      <c r="H98" s="9" t="s">
        <v>111</v>
      </c>
      <c r="I98" s="9">
        <v>-123500</v>
      </c>
      <c r="J98" s="9">
        <v>-137000</v>
      </c>
      <c r="K98" s="9">
        <v>-124000</v>
      </c>
      <c r="L98" s="9">
        <v>-9500</v>
      </c>
      <c r="M98" s="9">
        <v>6000</v>
      </c>
      <c r="N98" s="9">
        <v>-20500</v>
      </c>
      <c r="O98" s="10" t="s">
        <v>112</v>
      </c>
    </row>
    <row r="99" spans="2:15" ht="27" x14ac:dyDescent="0.25">
      <c r="B99" s="22"/>
      <c r="C99" s="11" t="s">
        <v>111</v>
      </c>
      <c r="D99" s="11" t="s">
        <v>111</v>
      </c>
      <c r="E99" s="11" t="s">
        <v>111</v>
      </c>
      <c r="F99" s="11" t="s">
        <v>111</v>
      </c>
      <c r="G99" s="11" t="s">
        <v>111</v>
      </c>
      <c r="H99" s="11" t="s">
        <v>111</v>
      </c>
      <c r="I99" s="11">
        <v>1</v>
      </c>
      <c r="J99" s="11">
        <v>1</v>
      </c>
      <c r="K99" s="11">
        <v>1</v>
      </c>
      <c r="L99" s="11">
        <v>1</v>
      </c>
      <c r="M99" s="11">
        <v>1</v>
      </c>
      <c r="N99" s="11">
        <v>1</v>
      </c>
      <c r="O99" s="10" t="s">
        <v>113</v>
      </c>
    </row>
    <row r="100" spans="2:15" ht="27" x14ac:dyDescent="0.25">
      <c r="B100" s="22"/>
      <c r="C100" s="11" t="s">
        <v>111</v>
      </c>
      <c r="D100" s="11" t="s">
        <v>111</v>
      </c>
      <c r="E100" s="11" t="s">
        <v>111</v>
      </c>
      <c r="F100" s="11" t="s">
        <v>111</v>
      </c>
      <c r="G100" s="11" t="s">
        <v>111</v>
      </c>
      <c r="H100" s="11" t="s">
        <v>111</v>
      </c>
      <c r="I100" s="12">
        <v>3.0671296296296297E-3</v>
      </c>
      <c r="J100" s="12">
        <v>1.6782407407407406E-3</v>
      </c>
      <c r="K100" s="12">
        <v>1.6782407407407406E-3</v>
      </c>
      <c r="L100" s="12">
        <v>3.0671296296296297E-3</v>
      </c>
      <c r="M100" s="12">
        <v>1.6782407407407406E-3</v>
      </c>
      <c r="N100" s="12">
        <v>1.6782407407407406E-3</v>
      </c>
      <c r="O100" s="10" t="s">
        <v>114</v>
      </c>
    </row>
    <row r="101" spans="2:15" ht="27" x14ac:dyDescent="0.25">
      <c r="B101" s="22"/>
      <c r="C101" s="11" t="s">
        <v>111</v>
      </c>
      <c r="D101" s="11" t="s">
        <v>111</v>
      </c>
      <c r="E101" s="11" t="s">
        <v>111</v>
      </c>
      <c r="F101" s="11" t="s">
        <v>111</v>
      </c>
      <c r="G101" s="11" t="s">
        <v>111</v>
      </c>
      <c r="H101" s="11" t="s">
        <v>111</v>
      </c>
      <c r="I101" s="12">
        <v>1.3541666666666667E-3</v>
      </c>
      <c r="J101" s="12">
        <v>9.8379629629629642E-4</v>
      </c>
      <c r="K101" s="12">
        <v>9.8379629629629642E-4</v>
      </c>
      <c r="L101" s="12">
        <v>2.5925925925925925E-3</v>
      </c>
      <c r="M101" s="12">
        <v>9.8379629629629642E-4</v>
      </c>
      <c r="N101" s="12">
        <v>9.8379629629629642E-4</v>
      </c>
      <c r="O101" s="10" t="s">
        <v>115</v>
      </c>
    </row>
    <row r="102" spans="2:15" ht="18" x14ac:dyDescent="0.25">
      <c r="B102" s="22"/>
      <c r="C102" s="11" t="s">
        <v>111</v>
      </c>
      <c r="D102" s="11" t="s">
        <v>111</v>
      </c>
      <c r="E102" s="11" t="s">
        <v>111</v>
      </c>
      <c r="F102" s="11" t="s">
        <v>111</v>
      </c>
      <c r="G102" s="11" t="s">
        <v>111</v>
      </c>
      <c r="H102" s="11" t="s">
        <v>111</v>
      </c>
      <c r="I102" s="11">
        <v>-770000</v>
      </c>
      <c r="J102" s="11">
        <v>-904500</v>
      </c>
      <c r="K102" s="11">
        <v>-1470000</v>
      </c>
      <c r="L102" s="11">
        <v>-27500</v>
      </c>
      <c r="M102" s="11">
        <v>-91000</v>
      </c>
      <c r="N102" s="11">
        <v>-78500</v>
      </c>
      <c r="O102" s="10" t="s">
        <v>116</v>
      </c>
    </row>
    <row r="103" spans="2:15" ht="27" x14ac:dyDescent="0.25">
      <c r="B103" s="22"/>
      <c r="C103" s="11" t="s">
        <v>111</v>
      </c>
      <c r="D103" s="11" t="s">
        <v>111</v>
      </c>
      <c r="E103" s="11" t="s">
        <v>111</v>
      </c>
      <c r="F103" s="11" t="s">
        <v>111</v>
      </c>
      <c r="G103" s="11" t="s">
        <v>111</v>
      </c>
      <c r="H103" s="11" t="s">
        <v>111</v>
      </c>
      <c r="I103" s="11">
        <v>1</v>
      </c>
      <c r="J103" s="11">
        <v>1</v>
      </c>
      <c r="K103" s="11">
        <v>1</v>
      </c>
      <c r="L103" s="11">
        <v>1</v>
      </c>
      <c r="M103" s="11">
        <v>1</v>
      </c>
      <c r="N103" s="11">
        <v>1</v>
      </c>
      <c r="O103" s="10" t="s">
        <v>117</v>
      </c>
    </row>
    <row r="104" spans="2:15" ht="27" x14ac:dyDescent="0.25">
      <c r="B104" s="22"/>
      <c r="C104" s="11" t="s">
        <v>111</v>
      </c>
      <c r="D104" s="11" t="s">
        <v>111</v>
      </c>
      <c r="E104" s="11" t="s">
        <v>111</v>
      </c>
      <c r="F104" s="11" t="s">
        <v>111</v>
      </c>
      <c r="G104" s="11" t="s">
        <v>111</v>
      </c>
      <c r="H104" s="11" t="s">
        <v>111</v>
      </c>
      <c r="I104" s="12">
        <v>3.2638888888888891E-3</v>
      </c>
      <c r="J104" s="12">
        <v>3.2638888888888891E-3</v>
      </c>
      <c r="K104" s="12">
        <v>1.8750000000000001E-3</v>
      </c>
      <c r="L104" s="12">
        <v>1.8750000000000001E-3</v>
      </c>
      <c r="M104" s="12">
        <v>1.8750000000000001E-3</v>
      </c>
      <c r="N104" s="12">
        <v>1.8750000000000001E-3</v>
      </c>
      <c r="O104" s="10" t="s">
        <v>118</v>
      </c>
    </row>
    <row r="105" spans="2:15" ht="27" x14ac:dyDescent="0.25">
      <c r="B105" s="23"/>
      <c r="C105" s="13" t="s">
        <v>111</v>
      </c>
      <c r="D105" s="13" t="s">
        <v>111</v>
      </c>
      <c r="E105" s="13" t="s">
        <v>111</v>
      </c>
      <c r="F105" s="13" t="s">
        <v>111</v>
      </c>
      <c r="G105" s="13" t="s">
        <v>111</v>
      </c>
      <c r="H105" s="13" t="s">
        <v>111</v>
      </c>
      <c r="I105" s="14">
        <v>1.4814814814814814E-3</v>
      </c>
      <c r="J105" s="14">
        <v>1.1921296296296296E-3</v>
      </c>
      <c r="K105" s="14">
        <v>1.1805555555555556E-3</v>
      </c>
      <c r="L105" s="14">
        <v>1.1805555555555556E-3</v>
      </c>
      <c r="M105" s="14">
        <v>1.1805555555555556E-3</v>
      </c>
      <c r="N105" s="14">
        <v>1.1805555555555556E-3</v>
      </c>
      <c r="O105" s="10" t="s">
        <v>119</v>
      </c>
    </row>
    <row r="106" spans="2:15" ht="18" x14ac:dyDescent="0.25">
      <c r="B106" s="21" t="s">
        <v>120</v>
      </c>
      <c r="C106" s="9" t="s">
        <v>111</v>
      </c>
      <c r="D106" s="9" t="s">
        <v>111</v>
      </c>
      <c r="E106" s="9" t="s">
        <v>111</v>
      </c>
      <c r="F106" s="9" t="s">
        <v>111</v>
      </c>
      <c r="G106" s="9" t="s">
        <v>111</v>
      </c>
      <c r="H106" s="9" t="s">
        <v>111</v>
      </c>
      <c r="I106" s="9">
        <v>-110500</v>
      </c>
      <c r="J106" s="9">
        <v>-126500</v>
      </c>
      <c r="K106" s="9">
        <v>-102500</v>
      </c>
      <c r="L106" s="9">
        <v>-7000</v>
      </c>
      <c r="M106" s="9">
        <v>-33000</v>
      </c>
      <c r="N106" s="9">
        <v>-2500</v>
      </c>
      <c r="O106" s="10" t="s">
        <v>112</v>
      </c>
    </row>
    <row r="107" spans="2:15" ht="27" x14ac:dyDescent="0.25">
      <c r="B107" s="22"/>
      <c r="C107" s="11" t="s">
        <v>111</v>
      </c>
      <c r="D107" s="11" t="s">
        <v>111</v>
      </c>
      <c r="E107" s="11" t="s">
        <v>111</v>
      </c>
      <c r="F107" s="11" t="s">
        <v>111</v>
      </c>
      <c r="G107" s="11" t="s">
        <v>111</v>
      </c>
      <c r="H107" s="11" t="s">
        <v>111</v>
      </c>
      <c r="I107" s="11">
        <v>1</v>
      </c>
      <c r="J107" s="11">
        <v>1</v>
      </c>
      <c r="K107" s="11">
        <v>1</v>
      </c>
      <c r="L107" s="11">
        <v>1</v>
      </c>
      <c r="M107" s="11">
        <v>1</v>
      </c>
      <c r="N107" s="11">
        <v>1</v>
      </c>
      <c r="O107" s="10" t="s">
        <v>113</v>
      </c>
    </row>
    <row r="108" spans="2:15" ht="27" x14ac:dyDescent="0.25">
      <c r="B108" s="22"/>
      <c r="C108" s="11" t="s">
        <v>111</v>
      </c>
      <c r="D108" s="11" t="s">
        <v>111</v>
      </c>
      <c r="E108" s="11" t="s">
        <v>111</v>
      </c>
      <c r="F108" s="11" t="s">
        <v>111</v>
      </c>
      <c r="G108" s="11" t="s">
        <v>111</v>
      </c>
      <c r="H108" s="11" t="s">
        <v>111</v>
      </c>
      <c r="I108" s="12">
        <v>1.6782407407407406E-3</v>
      </c>
      <c r="J108" s="12">
        <v>3.0671296296296297E-3</v>
      </c>
      <c r="K108" s="12">
        <v>3.0671296296296297E-3</v>
      </c>
      <c r="L108" s="12">
        <v>3.0671296296296297E-3</v>
      </c>
      <c r="M108" s="12">
        <v>1.6782407407407406E-3</v>
      </c>
      <c r="N108" s="12">
        <v>3.0671296296296297E-3</v>
      </c>
      <c r="O108" s="10" t="s">
        <v>114</v>
      </c>
    </row>
    <row r="109" spans="2:15" ht="27" x14ac:dyDescent="0.25">
      <c r="B109" s="22"/>
      <c r="C109" s="11" t="s">
        <v>111</v>
      </c>
      <c r="D109" s="11" t="s">
        <v>111</v>
      </c>
      <c r="E109" s="11" t="s">
        <v>111</v>
      </c>
      <c r="F109" s="11" t="s">
        <v>111</v>
      </c>
      <c r="G109" s="11" t="s">
        <v>111</v>
      </c>
      <c r="H109" s="11" t="s">
        <v>111</v>
      </c>
      <c r="I109" s="12">
        <v>9.8379629629629642E-4</v>
      </c>
      <c r="J109" s="12">
        <v>1.4583333333333334E-3</v>
      </c>
      <c r="K109" s="12">
        <v>1.1805555555555556E-3</v>
      </c>
      <c r="L109" s="12">
        <v>1.1805555555555556E-3</v>
      </c>
      <c r="M109" s="12">
        <v>9.8379629629629642E-4</v>
      </c>
      <c r="N109" s="12">
        <v>2.0949074074074073E-3</v>
      </c>
      <c r="O109" s="10" t="s">
        <v>115</v>
      </c>
    </row>
    <row r="110" spans="2:15" ht="18" x14ac:dyDescent="0.25">
      <c r="B110" s="22"/>
      <c r="C110" s="11" t="s">
        <v>111</v>
      </c>
      <c r="D110" s="11" t="s">
        <v>111</v>
      </c>
      <c r="E110" s="11" t="s">
        <v>111</v>
      </c>
      <c r="F110" s="11" t="s">
        <v>111</v>
      </c>
      <c r="G110" s="11" t="s">
        <v>111</v>
      </c>
      <c r="H110" s="11" t="s">
        <v>111</v>
      </c>
      <c r="I110" s="11">
        <v>-1005500</v>
      </c>
      <c r="J110" s="11">
        <v>-1104000</v>
      </c>
      <c r="K110" s="11">
        <v>-1093000</v>
      </c>
      <c r="L110" s="11">
        <v>-38000</v>
      </c>
      <c r="M110" s="11">
        <v>-11000</v>
      </c>
      <c r="N110" s="11">
        <v>-33000</v>
      </c>
      <c r="O110" s="10" t="s">
        <v>116</v>
      </c>
    </row>
    <row r="111" spans="2:15" ht="27" x14ac:dyDescent="0.25">
      <c r="B111" s="22"/>
      <c r="C111" s="11" t="s">
        <v>111</v>
      </c>
      <c r="D111" s="11" t="s">
        <v>111</v>
      </c>
      <c r="E111" s="11" t="s">
        <v>111</v>
      </c>
      <c r="F111" s="11" t="s">
        <v>111</v>
      </c>
      <c r="G111" s="11" t="s">
        <v>111</v>
      </c>
      <c r="H111" s="11" t="s">
        <v>111</v>
      </c>
      <c r="I111" s="11">
        <v>1</v>
      </c>
      <c r="J111" s="11">
        <v>1</v>
      </c>
      <c r="K111" s="11">
        <v>1</v>
      </c>
      <c r="L111" s="11">
        <v>1</v>
      </c>
      <c r="M111" s="11">
        <v>1</v>
      </c>
      <c r="N111" s="11">
        <v>1</v>
      </c>
      <c r="O111" s="10" t="s">
        <v>117</v>
      </c>
    </row>
    <row r="112" spans="2:15" ht="27" x14ac:dyDescent="0.25">
      <c r="B112" s="22"/>
      <c r="C112" s="11" t="s">
        <v>111</v>
      </c>
      <c r="D112" s="11" t="s">
        <v>111</v>
      </c>
      <c r="E112" s="11" t="s">
        <v>111</v>
      </c>
      <c r="F112" s="11" t="s">
        <v>111</v>
      </c>
      <c r="G112" s="11" t="s">
        <v>111</v>
      </c>
      <c r="H112" s="11" t="s">
        <v>111</v>
      </c>
      <c r="I112" s="12">
        <v>3.2638888888888891E-3</v>
      </c>
      <c r="J112" s="12">
        <v>1.8750000000000001E-3</v>
      </c>
      <c r="K112" s="12">
        <v>1.8750000000000001E-3</v>
      </c>
      <c r="L112" s="12">
        <v>3.2638888888888891E-3</v>
      </c>
      <c r="M112" s="12">
        <v>3.2638888888888891E-3</v>
      </c>
      <c r="N112" s="12">
        <v>1.8750000000000001E-3</v>
      </c>
      <c r="O112" s="10" t="s">
        <v>118</v>
      </c>
    </row>
    <row r="113" spans="2:15" ht="27" x14ac:dyDescent="0.25">
      <c r="B113" s="23"/>
      <c r="C113" s="13" t="s">
        <v>111</v>
      </c>
      <c r="D113" s="13" t="s">
        <v>111</v>
      </c>
      <c r="E113" s="13" t="s">
        <v>111</v>
      </c>
      <c r="F113" s="13" t="s">
        <v>111</v>
      </c>
      <c r="G113" s="13" t="s">
        <v>111</v>
      </c>
      <c r="H113" s="13" t="s">
        <v>111</v>
      </c>
      <c r="I113" s="14">
        <v>1.689814814814815E-3</v>
      </c>
      <c r="J113" s="14">
        <v>1.1805555555555556E-3</v>
      </c>
      <c r="K113" s="14">
        <v>1.1805555555555556E-3</v>
      </c>
      <c r="L113" s="14">
        <v>3.0671296296296297E-3</v>
      </c>
      <c r="M113" s="14">
        <v>1.9328703703703704E-3</v>
      </c>
      <c r="N113" s="14">
        <v>1.1805555555555556E-3</v>
      </c>
      <c r="O113" s="10" t="s">
        <v>119</v>
      </c>
    </row>
    <row r="114" spans="2:15" ht="18" x14ac:dyDescent="0.25">
      <c r="B114" s="21" t="s">
        <v>121</v>
      </c>
      <c r="C114" s="9" t="s">
        <v>111</v>
      </c>
      <c r="D114" s="9" t="s">
        <v>111</v>
      </c>
      <c r="E114" s="9" t="s">
        <v>111</v>
      </c>
      <c r="F114" s="9" t="s">
        <v>111</v>
      </c>
      <c r="G114" s="9" t="s">
        <v>111</v>
      </c>
      <c r="H114" s="9" t="s">
        <v>111</v>
      </c>
      <c r="I114" s="9">
        <v>-137000</v>
      </c>
      <c r="J114" s="9">
        <v>-142000</v>
      </c>
      <c r="K114" s="9">
        <v>-65500</v>
      </c>
      <c r="L114" s="9">
        <v>-20000</v>
      </c>
      <c r="M114" s="9">
        <v>-14000</v>
      </c>
      <c r="N114" s="9">
        <v>16000</v>
      </c>
      <c r="O114" s="10" t="s">
        <v>112</v>
      </c>
    </row>
    <row r="115" spans="2:15" ht="27" x14ac:dyDescent="0.25">
      <c r="B115" s="22"/>
      <c r="C115" s="11" t="s">
        <v>111</v>
      </c>
      <c r="D115" s="11" t="s">
        <v>111</v>
      </c>
      <c r="E115" s="11" t="s">
        <v>111</v>
      </c>
      <c r="F115" s="11" t="s">
        <v>111</v>
      </c>
      <c r="G115" s="11" t="s">
        <v>111</v>
      </c>
      <c r="H115" s="11" t="s">
        <v>111</v>
      </c>
      <c r="I115" s="11">
        <v>1</v>
      </c>
      <c r="J115" s="11">
        <v>1</v>
      </c>
      <c r="K115" s="11">
        <v>1</v>
      </c>
      <c r="L115" s="11">
        <v>1</v>
      </c>
      <c r="M115" s="11">
        <v>1</v>
      </c>
      <c r="N115" s="11">
        <v>1</v>
      </c>
      <c r="O115" s="10" t="s">
        <v>113</v>
      </c>
    </row>
    <row r="116" spans="2:15" ht="27" x14ac:dyDescent="0.25">
      <c r="B116" s="22"/>
      <c r="C116" s="11" t="s">
        <v>111</v>
      </c>
      <c r="D116" s="11" t="s">
        <v>111</v>
      </c>
      <c r="E116" s="11" t="s">
        <v>111</v>
      </c>
      <c r="F116" s="11" t="s">
        <v>111</v>
      </c>
      <c r="G116" s="11" t="s">
        <v>111</v>
      </c>
      <c r="H116" s="11" t="s">
        <v>111</v>
      </c>
      <c r="I116" s="12">
        <v>1.6782407407407406E-3</v>
      </c>
      <c r="J116" s="12">
        <v>1.6782407407407406E-3</v>
      </c>
      <c r="K116" s="12">
        <v>1.6782407407407406E-3</v>
      </c>
      <c r="L116" s="12">
        <v>3.0671296296296297E-3</v>
      </c>
      <c r="M116" s="12">
        <v>3.0671296296296297E-3</v>
      </c>
      <c r="N116" s="12">
        <v>3.0671296296296297E-3</v>
      </c>
      <c r="O116" s="10" t="s">
        <v>114</v>
      </c>
    </row>
    <row r="117" spans="2:15" ht="27" x14ac:dyDescent="0.25">
      <c r="B117" s="22"/>
      <c r="C117" s="11" t="s">
        <v>111</v>
      </c>
      <c r="D117" s="11" t="s">
        <v>111</v>
      </c>
      <c r="E117" s="11" t="s">
        <v>111</v>
      </c>
      <c r="F117" s="11" t="s">
        <v>111</v>
      </c>
      <c r="G117" s="11" t="s">
        <v>111</v>
      </c>
      <c r="H117" s="11" t="s">
        <v>111</v>
      </c>
      <c r="I117" s="12">
        <v>9.8379629629629642E-4</v>
      </c>
      <c r="J117" s="12">
        <v>9.8379629629629642E-4</v>
      </c>
      <c r="K117" s="12">
        <v>9.8379629629629642E-4</v>
      </c>
      <c r="L117" s="12">
        <v>3.1018518518518522E-3</v>
      </c>
      <c r="M117" s="12">
        <v>2.2685185185185182E-3</v>
      </c>
      <c r="N117" s="12">
        <v>2.7199074074074074E-3</v>
      </c>
      <c r="O117" s="10" t="s">
        <v>115</v>
      </c>
    </row>
    <row r="118" spans="2:15" ht="18" x14ac:dyDescent="0.25">
      <c r="B118" s="22"/>
      <c r="C118" s="11" t="s">
        <v>111</v>
      </c>
      <c r="D118" s="11" t="s">
        <v>111</v>
      </c>
      <c r="E118" s="11" t="s">
        <v>111</v>
      </c>
      <c r="F118" s="11" t="s">
        <v>111</v>
      </c>
      <c r="G118" s="11" t="s">
        <v>111</v>
      </c>
      <c r="H118" s="11" t="s">
        <v>111</v>
      </c>
      <c r="I118" s="11">
        <v>-1027500</v>
      </c>
      <c r="J118" s="11">
        <v>-1127000</v>
      </c>
      <c r="K118" s="11">
        <v>-697500</v>
      </c>
      <c r="L118" s="11">
        <v>20500</v>
      </c>
      <c r="M118" s="11">
        <v>-2000</v>
      </c>
      <c r="N118" s="11">
        <v>-30500</v>
      </c>
      <c r="O118" s="10" t="s">
        <v>116</v>
      </c>
    </row>
    <row r="119" spans="2:15" ht="27" x14ac:dyDescent="0.25">
      <c r="B119" s="22"/>
      <c r="C119" s="11" t="s">
        <v>111</v>
      </c>
      <c r="D119" s="11" t="s">
        <v>111</v>
      </c>
      <c r="E119" s="11" t="s">
        <v>111</v>
      </c>
      <c r="F119" s="11" t="s">
        <v>111</v>
      </c>
      <c r="G119" s="11" t="s">
        <v>111</v>
      </c>
      <c r="H119" s="11" t="s">
        <v>111</v>
      </c>
      <c r="I119" s="11">
        <v>1</v>
      </c>
      <c r="J119" s="11">
        <v>1</v>
      </c>
      <c r="K119" s="11">
        <v>1</v>
      </c>
      <c r="L119" s="11">
        <v>1</v>
      </c>
      <c r="M119" s="11">
        <v>1</v>
      </c>
      <c r="N119" s="11">
        <v>1</v>
      </c>
      <c r="O119" s="10" t="s">
        <v>117</v>
      </c>
    </row>
    <row r="120" spans="2:15" ht="27" x14ac:dyDescent="0.25">
      <c r="B120" s="22"/>
      <c r="C120" s="11" t="s">
        <v>111</v>
      </c>
      <c r="D120" s="11" t="s">
        <v>111</v>
      </c>
      <c r="E120" s="11" t="s">
        <v>111</v>
      </c>
      <c r="F120" s="11" t="s">
        <v>111</v>
      </c>
      <c r="G120" s="11" t="s">
        <v>111</v>
      </c>
      <c r="H120" s="11" t="s">
        <v>111</v>
      </c>
      <c r="I120" s="12">
        <v>3.2638888888888891E-3</v>
      </c>
      <c r="J120" s="12">
        <v>1.8750000000000001E-3</v>
      </c>
      <c r="K120" s="12">
        <v>3.2638888888888891E-3</v>
      </c>
      <c r="L120" s="12">
        <v>3.2638888888888891E-3</v>
      </c>
      <c r="M120" s="12">
        <v>1.8750000000000001E-3</v>
      </c>
      <c r="N120" s="12">
        <v>3.2638888888888891E-3</v>
      </c>
      <c r="O120" s="10" t="s">
        <v>118</v>
      </c>
    </row>
    <row r="121" spans="2:15" ht="27" x14ac:dyDescent="0.25">
      <c r="B121" s="23"/>
      <c r="C121" s="13" t="s">
        <v>111</v>
      </c>
      <c r="D121" s="13" t="s">
        <v>111</v>
      </c>
      <c r="E121" s="13" t="s">
        <v>111</v>
      </c>
      <c r="F121" s="13" t="s">
        <v>111</v>
      </c>
      <c r="G121" s="13" t="s">
        <v>111</v>
      </c>
      <c r="H121" s="13" t="s">
        <v>111</v>
      </c>
      <c r="I121" s="14">
        <v>1.7824074074074072E-3</v>
      </c>
      <c r="J121" s="14">
        <v>1.1805555555555556E-3</v>
      </c>
      <c r="K121" s="14">
        <v>1.4583333333333334E-3</v>
      </c>
      <c r="L121" s="14">
        <v>2.9745370370370373E-3</v>
      </c>
      <c r="M121" s="14">
        <v>1.1805555555555556E-3</v>
      </c>
      <c r="N121" s="14">
        <v>1.8171296296296297E-3</v>
      </c>
      <c r="O121" s="10" t="s">
        <v>119</v>
      </c>
    </row>
    <row r="122" spans="2:15" ht="18" x14ac:dyDescent="0.25">
      <c r="B122" s="21" t="s">
        <v>122</v>
      </c>
      <c r="C122" s="9" t="s">
        <v>111</v>
      </c>
      <c r="D122" s="9" t="s">
        <v>111</v>
      </c>
      <c r="E122" s="9" t="s">
        <v>111</v>
      </c>
      <c r="F122" s="9" t="s">
        <v>111</v>
      </c>
      <c r="G122" s="9" t="s">
        <v>111</v>
      </c>
      <c r="H122" s="9" t="s">
        <v>111</v>
      </c>
      <c r="I122" s="9">
        <v>146500</v>
      </c>
      <c r="J122" s="9">
        <v>-404000</v>
      </c>
      <c r="K122" s="9">
        <v>-303500</v>
      </c>
      <c r="L122" s="9">
        <v>-133000</v>
      </c>
      <c r="M122" s="9">
        <v>-112500</v>
      </c>
      <c r="N122" s="9">
        <v>-36000</v>
      </c>
      <c r="O122" s="10" t="s">
        <v>112</v>
      </c>
    </row>
    <row r="123" spans="2:15" ht="27" x14ac:dyDescent="0.25">
      <c r="B123" s="22"/>
      <c r="C123" s="11" t="s">
        <v>111</v>
      </c>
      <c r="D123" s="11" t="s">
        <v>111</v>
      </c>
      <c r="E123" s="11" t="s">
        <v>111</v>
      </c>
      <c r="F123" s="11" t="s">
        <v>111</v>
      </c>
      <c r="G123" s="11" t="s">
        <v>111</v>
      </c>
      <c r="H123" s="11" t="s">
        <v>111</v>
      </c>
      <c r="I123" s="11">
        <v>1</v>
      </c>
      <c r="J123" s="11">
        <v>1</v>
      </c>
      <c r="K123" s="11">
        <v>1</v>
      </c>
      <c r="L123" s="11">
        <v>1</v>
      </c>
      <c r="M123" s="11">
        <v>1</v>
      </c>
      <c r="N123" s="11">
        <v>1</v>
      </c>
      <c r="O123" s="10" t="s">
        <v>113</v>
      </c>
    </row>
    <row r="124" spans="2:15" ht="27" x14ac:dyDescent="0.25">
      <c r="B124" s="22"/>
      <c r="C124" s="11" t="s">
        <v>111</v>
      </c>
      <c r="D124" s="11" t="s">
        <v>111</v>
      </c>
      <c r="E124" s="11" t="s">
        <v>111</v>
      </c>
      <c r="F124" s="11" t="s">
        <v>111</v>
      </c>
      <c r="G124" s="11" t="s">
        <v>111</v>
      </c>
      <c r="H124" s="11" t="s">
        <v>111</v>
      </c>
      <c r="I124" s="12">
        <v>3.0671296296296297E-3</v>
      </c>
      <c r="J124" s="12">
        <v>1.6782407407407406E-3</v>
      </c>
      <c r="K124" s="12">
        <v>1.6782407407407406E-3</v>
      </c>
      <c r="L124" s="12">
        <v>1.6782407407407406E-3</v>
      </c>
      <c r="M124" s="12">
        <v>1.6782407407407406E-3</v>
      </c>
      <c r="N124" s="12">
        <v>3.0671296296296297E-3</v>
      </c>
      <c r="O124" s="10" t="s">
        <v>114</v>
      </c>
    </row>
    <row r="125" spans="2:15" ht="27" x14ac:dyDescent="0.25">
      <c r="B125" s="22"/>
      <c r="C125" s="11" t="s">
        <v>111</v>
      </c>
      <c r="D125" s="11" t="s">
        <v>111</v>
      </c>
      <c r="E125" s="11" t="s">
        <v>111</v>
      </c>
      <c r="F125" s="11" t="s">
        <v>111</v>
      </c>
      <c r="G125" s="11" t="s">
        <v>111</v>
      </c>
      <c r="H125" s="11" t="s">
        <v>111</v>
      </c>
      <c r="I125" s="12">
        <v>2.5578703703703705E-3</v>
      </c>
      <c r="J125" s="12">
        <v>9.8379629629629642E-4</v>
      </c>
      <c r="K125" s="12">
        <v>9.8379629629629642E-4</v>
      </c>
      <c r="L125" s="12">
        <v>9.8379629629629642E-4</v>
      </c>
      <c r="M125" s="12">
        <v>9.8379629629629642E-4</v>
      </c>
      <c r="N125" s="12">
        <v>1.0185185185185186E-3</v>
      </c>
      <c r="O125" s="10" t="s">
        <v>115</v>
      </c>
    </row>
    <row r="126" spans="2:15" ht="18" x14ac:dyDescent="0.25">
      <c r="B126" s="22"/>
      <c r="C126" s="11" t="s">
        <v>111</v>
      </c>
      <c r="D126" s="11" t="s">
        <v>111</v>
      </c>
      <c r="E126" s="11" t="s">
        <v>111</v>
      </c>
      <c r="F126" s="11" t="s">
        <v>111</v>
      </c>
      <c r="G126" s="11" t="s">
        <v>111</v>
      </c>
      <c r="H126" s="11" t="s">
        <v>111</v>
      </c>
      <c r="I126" s="11" t="s">
        <v>111</v>
      </c>
      <c r="J126" s="11" t="s">
        <v>111</v>
      </c>
      <c r="K126" s="11" t="s">
        <v>111</v>
      </c>
      <c r="L126" s="11" t="s">
        <v>111</v>
      </c>
      <c r="M126" s="11" t="s">
        <v>111</v>
      </c>
      <c r="N126" s="11" t="s">
        <v>111</v>
      </c>
      <c r="O126" s="10" t="s">
        <v>116</v>
      </c>
    </row>
    <row r="127" spans="2:15" ht="27" x14ac:dyDescent="0.25">
      <c r="B127" s="22"/>
      <c r="C127" s="11" t="s">
        <v>111</v>
      </c>
      <c r="D127" s="11" t="s">
        <v>111</v>
      </c>
      <c r="E127" s="11" t="s">
        <v>111</v>
      </c>
      <c r="F127" s="11" t="s">
        <v>111</v>
      </c>
      <c r="G127" s="11" t="s">
        <v>111</v>
      </c>
      <c r="H127" s="11" t="s">
        <v>111</v>
      </c>
      <c r="I127" s="11" t="s">
        <v>111</v>
      </c>
      <c r="J127" s="11" t="s">
        <v>111</v>
      </c>
      <c r="K127" s="11" t="s">
        <v>111</v>
      </c>
      <c r="L127" s="11" t="s">
        <v>111</v>
      </c>
      <c r="M127" s="11" t="s">
        <v>111</v>
      </c>
      <c r="N127" s="11" t="s">
        <v>111</v>
      </c>
      <c r="O127" s="10" t="s">
        <v>117</v>
      </c>
    </row>
    <row r="128" spans="2:15" ht="27" x14ac:dyDescent="0.25">
      <c r="B128" s="22"/>
      <c r="C128" s="11" t="s">
        <v>111</v>
      </c>
      <c r="D128" s="11" t="s">
        <v>111</v>
      </c>
      <c r="E128" s="11" t="s">
        <v>111</v>
      </c>
      <c r="F128" s="11" t="s">
        <v>111</v>
      </c>
      <c r="G128" s="11" t="s">
        <v>111</v>
      </c>
      <c r="H128" s="11" t="s">
        <v>111</v>
      </c>
      <c r="I128" s="11" t="s">
        <v>111</v>
      </c>
      <c r="J128" s="11" t="s">
        <v>111</v>
      </c>
      <c r="K128" s="11" t="s">
        <v>111</v>
      </c>
      <c r="L128" s="11" t="s">
        <v>111</v>
      </c>
      <c r="M128" s="11" t="s">
        <v>111</v>
      </c>
      <c r="N128" s="11" t="s">
        <v>111</v>
      </c>
      <c r="O128" s="10" t="s">
        <v>118</v>
      </c>
    </row>
    <row r="129" spans="2:15" ht="27" x14ac:dyDescent="0.25">
      <c r="B129" s="23"/>
      <c r="C129" s="13" t="s">
        <v>111</v>
      </c>
      <c r="D129" s="13" t="s">
        <v>111</v>
      </c>
      <c r="E129" s="13" t="s">
        <v>111</v>
      </c>
      <c r="F129" s="13" t="s">
        <v>111</v>
      </c>
      <c r="G129" s="13" t="s">
        <v>111</v>
      </c>
      <c r="H129" s="13" t="s">
        <v>111</v>
      </c>
      <c r="I129" s="13" t="s">
        <v>111</v>
      </c>
      <c r="J129" s="13" t="s">
        <v>111</v>
      </c>
      <c r="K129" s="13" t="s">
        <v>111</v>
      </c>
      <c r="L129" s="13" t="s">
        <v>111</v>
      </c>
      <c r="M129" s="13" t="s">
        <v>111</v>
      </c>
      <c r="N129" s="13" t="s">
        <v>111</v>
      </c>
      <c r="O129" s="10" t="s">
        <v>119</v>
      </c>
    </row>
    <row r="130" spans="2:15" ht="18" x14ac:dyDescent="0.25">
      <c r="B130" s="21" t="s">
        <v>123</v>
      </c>
      <c r="C130" s="9" t="s">
        <v>111</v>
      </c>
      <c r="D130" s="9" t="s">
        <v>111</v>
      </c>
      <c r="E130" s="9" t="s">
        <v>111</v>
      </c>
      <c r="F130" s="9" t="s">
        <v>111</v>
      </c>
      <c r="G130" s="9" t="s">
        <v>111</v>
      </c>
      <c r="H130" s="9" t="s">
        <v>111</v>
      </c>
      <c r="I130" s="9">
        <v>170500</v>
      </c>
      <c r="J130" s="9">
        <v>448000</v>
      </c>
      <c r="K130" s="9">
        <v>-402500</v>
      </c>
      <c r="L130" s="9">
        <v>-31500</v>
      </c>
      <c r="M130" s="9">
        <v>-12500</v>
      </c>
      <c r="N130" s="9">
        <v>3000</v>
      </c>
      <c r="O130" s="10" t="s">
        <v>112</v>
      </c>
    </row>
    <row r="131" spans="2:15" ht="27" x14ac:dyDescent="0.25">
      <c r="B131" s="22"/>
      <c r="C131" s="11" t="s">
        <v>111</v>
      </c>
      <c r="D131" s="11" t="s">
        <v>111</v>
      </c>
      <c r="E131" s="11" t="s">
        <v>111</v>
      </c>
      <c r="F131" s="11" t="s">
        <v>111</v>
      </c>
      <c r="G131" s="11" t="s">
        <v>111</v>
      </c>
      <c r="H131" s="11" t="s">
        <v>111</v>
      </c>
      <c r="I131" s="11">
        <v>1</v>
      </c>
      <c r="J131" s="11">
        <v>1</v>
      </c>
      <c r="K131" s="11">
        <v>1</v>
      </c>
      <c r="L131" s="11">
        <v>1</v>
      </c>
      <c r="M131" s="11">
        <v>1</v>
      </c>
      <c r="N131" s="11">
        <v>1</v>
      </c>
      <c r="O131" s="10" t="s">
        <v>113</v>
      </c>
    </row>
    <row r="132" spans="2:15" ht="27" x14ac:dyDescent="0.25">
      <c r="B132" s="22"/>
      <c r="C132" s="11" t="s">
        <v>111</v>
      </c>
      <c r="D132" s="11" t="s">
        <v>111</v>
      </c>
      <c r="E132" s="11" t="s">
        <v>111</v>
      </c>
      <c r="F132" s="11" t="s">
        <v>111</v>
      </c>
      <c r="G132" s="11" t="s">
        <v>111</v>
      </c>
      <c r="H132" s="11" t="s">
        <v>111</v>
      </c>
      <c r="I132" s="12">
        <v>3.0671296296296297E-3</v>
      </c>
      <c r="J132" s="12">
        <v>3.0671296296296297E-3</v>
      </c>
      <c r="K132" s="12">
        <v>3.0671296296296297E-3</v>
      </c>
      <c r="L132" s="12">
        <v>1.6782407407407406E-3</v>
      </c>
      <c r="M132" s="12">
        <v>3.0671296296296297E-3</v>
      </c>
      <c r="N132" s="12">
        <v>1.6782407407407406E-3</v>
      </c>
      <c r="O132" s="10" t="s">
        <v>114</v>
      </c>
    </row>
    <row r="133" spans="2:15" ht="27" x14ac:dyDescent="0.25">
      <c r="B133" s="22"/>
      <c r="C133" s="11" t="s">
        <v>111</v>
      </c>
      <c r="D133" s="11" t="s">
        <v>111</v>
      </c>
      <c r="E133" s="11" t="s">
        <v>111</v>
      </c>
      <c r="F133" s="11" t="s">
        <v>111</v>
      </c>
      <c r="G133" s="11" t="s">
        <v>111</v>
      </c>
      <c r="H133" s="11" t="s">
        <v>111</v>
      </c>
      <c r="I133" s="12">
        <v>2.8703703703703708E-3</v>
      </c>
      <c r="J133" s="12">
        <v>2.8819444444444444E-3</v>
      </c>
      <c r="K133" s="12">
        <v>2.5231481481481481E-3</v>
      </c>
      <c r="L133" s="12">
        <v>9.8379629629629642E-4</v>
      </c>
      <c r="M133" s="12">
        <v>3.3680555555555551E-3</v>
      </c>
      <c r="N133" s="12">
        <v>9.8379629629629642E-4</v>
      </c>
      <c r="O133" s="10" t="s">
        <v>115</v>
      </c>
    </row>
    <row r="134" spans="2:15" ht="18" x14ac:dyDescent="0.25">
      <c r="B134" s="22"/>
      <c r="C134" s="11" t="s">
        <v>111</v>
      </c>
      <c r="D134" s="11" t="s">
        <v>111</v>
      </c>
      <c r="E134" s="11" t="s">
        <v>111</v>
      </c>
      <c r="F134" s="11" t="s">
        <v>111</v>
      </c>
      <c r="G134" s="11" t="s">
        <v>111</v>
      </c>
      <c r="H134" s="11" t="s">
        <v>111</v>
      </c>
      <c r="I134" s="11" t="s">
        <v>111</v>
      </c>
      <c r="J134" s="11" t="s">
        <v>111</v>
      </c>
      <c r="K134" s="11" t="s">
        <v>111</v>
      </c>
      <c r="L134" s="11">
        <v>-23500</v>
      </c>
      <c r="M134" s="11">
        <v>-17000</v>
      </c>
      <c r="N134" s="11">
        <v>-14000</v>
      </c>
      <c r="O134" s="10" t="s">
        <v>116</v>
      </c>
    </row>
    <row r="135" spans="2:15" ht="27" x14ac:dyDescent="0.25">
      <c r="B135" s="22"/>
      <c r="C135" s="11" t="s">
        <v>111</v>
      </c>
      <c r="D135" s="11" t="s">
        <v>111</v>
      </c>
      <c r="E135" s="11" t="s">
        <v>111</v>
      </c>
      <c r="F135" s="11" t="s">
        <v>111</v>
      </c>
      <c r="G135" s="11" t="s">
        <v>111</v>
      </c>
      <c r="H135" s="11" t="s">
        <v>111</v>
      </c>
      <c r="I135" s="11" t="s">
        <v>111</v>
      </c>
      <c r="J135" s="11" t="s">
        <v>111</v>
      </c>
      <c r="K135" s="11" t="s">
        <v>111</v>
      </c>
      <c r="L135" s="11">
        <v>1</v>
      </c>
      <c r="M135" s="11">
        <v>1</v>
      </c>
      <c r="N135" s="11">
        <v>1</v>
      </c>
      <c r="O135" s="10" t="s">
        <v>117</v>
      </c>
    </row>
    <row r="136" spans="2:15" ht="27" x14ac:dyDescent="0.25">
      <c r="B136" s="22"/>
      <c r="C136" s="11" t="s">
        <v>111</v>
      </c>
      <c r="D136" s="11" t="s">
        <v>111</v>
      </c>
      <c r="E136" s="11" t="s">
        <v>111</v>
      </c>
      <c r="F136" s="11" t="s">
        <v>111</v>
      </c>
      <c r="G136" s="11" t="s">
        <v>111</v>
      </c>
      <c r="H136" s="11" t="s">
        <v>111</v>
      </c>
      <c r="I136" s="11" t="s">
        <v>111</v>
      </c>
      <c r="J136" s="11" t="s">
        <v>111</v>
      </c>
      <c r="K136" s="11" t="s">
        <v>111</v>
      </c>
      <c r="L136" s="12">
        <v>1.8750000000000001E-3</v>
      </c>
      <c r="M136" s="12">
        <v>3.2638888888888891E-3</v>
      </c>
      <c r="N136" s="12">
        <v>3.2638888888888891E-3</v>
      </c>
      <c r="O136" s="10" t="s">
        <v>118</v>
      </c>
    </row>
    <row r="137" spans="2:15" ht="27" x14ac:dyDescent="0.25">
      <c r="B137" s="23"/>
      <c r="C137" s="13" t="s">
        <v>111</v>
      </c>
      <c r="D137" s="13" t="s">
        <v>111</v>
      </c>
      <c r="E137" s="13" t="s">
        <v>111</v>
      </c>
      <c r="F137" s="13" t="s">
        <v>111</v>
      </c>
      <c r="G137" s="13" t="s">
        <v>111</v>
      </c>
      <c r="H137" s="13" t="s">
        <v>111</v>
      </c>
      <c r="I137" s="13" t="s">
        <v>111</v>
      </c>
      <c r="J137" s="13" t="s">
        <v>111</v>
      </c>
      <c r="K137" s="13" t="s">
        <v>111</v>
      </c>
      <c r="L137" s="14">
        <v>1.1805555555555556E-3</v>
      </c>
      <c r="M137" s="14">
        <v>3.2175925925925926E-3</v>
      </c>
      <c r="N137" s="14">
        <v>1.3773148148148147E-3</v>
      </c>
      <c r="O137" s="10" t="s">
        <v>119</v>
      </c>
    </row>
    <row r="138" spans="2:15" ht="18" x14ac:dyDescent="0.25">
      <c r="B138" s="21" t="s">
        <v>124</v>
      </c>
      <c r="C138" s="9" t="s">
        <v>111</v>
      </c>
      <c r="D138" s="9" t="s">
        <v>111</v>
      </c>
      <c r="E138" s="9" t="s">
        <v>111</v>
      </c>
      <c r="F138" s="9" t="s">
        <v>111</v>
      </c>
      <c r="G138" s="9" t="s">
        <v>111</v>
      </c>
      <c r="H138" s="9" t="s">
        <v>111</v>
      </c>
      <c r="I138" s="9">
        <v>182000</v>
      </c>
      <c r="J138" s="9">
        <v>-44500</v>
      </c>
      <c r="K138" s="9">
        <v>94500</v>
      </c>
      <c r="L138" s="9">
        <v>-13500</v>
      </c>
      <c r="M138" s="9">
        <v>3500</v>
      </c>
      <c r="N138" s="9">
        <v>-14000</v>
      </c>
      <c r="O138" s="10" t="s">
        <v>112</v>
      </c>
    </row>
    <row r="139" spans="2:15" ht="27" x14ac:dyDescent="0.25">
      <c r="B139" s="22"/>
      <c r="C139" s="11" t="s">
        <v>111</v>
      </c>
      <c r="D139" s="11" t="s">
        <v>111</v>
      </c>
      <c r="E139" s="11" t="s">
        <v>111</v>
      </c>
      <c r="F139" s="11" t="s">
        <v>111</v>
      </c>
      <c r="G139" s="11" t="s">
        <v>111</v>
      </c>
      <c r="H139" s="11" t="s">
        <v>111</v>
      </c>
      <c r="I139" s="11">
        <v>1</v>
      </c>
      <c r="J139" s="11">
        <v>1</v>
      </c>
      <c r="K139" s="11">
        <v>1</v>
      </c>
      <c r="L139" s="11">
        <v>1</v>
      </c>
      <c r="M139" s="11">
        <v>1</v>
      </c>
      <c r="N139" s="11">
        <v>1</v>
      </c>
      <c r="O139" s="10" t="s">
        <v>113</v>
      </c>
    </row>
    <row r="140" spans="2:15" ht="27" x14ac:dyDescent="0.25">
      <c r="B140" s="22"/>
      <c r="C140" s="11" t="s">
        <v>111</v>
      </c>
      <c r="D140" s="11" t="s">
        <v>111</v>
      </c>
      <c r="E140" s="11" t="s">
        <v>111</v>
      </c>
      <c r="F140" s="11" t="s">
        <v>111</v>
      </c>
      <c r="G140" s="11" t="s">
        <v>111</v>
      </c>
      <c r="H140" s="11" t="s">
        <v>111</v>
      </c>
      <c r="I140" s="12">
        <v>1.6782407407407406E-3</v>
      </c>
      <c r="J140" s="12">
        <v>1.6782407407407406E-3</v>
      </c>
      <c r="K140" s="12">
        <v>3.0671296296296297E-3</v>
      </c>
      <c r="L140" s="12">
        <v>3.0671296296296297E-3</v>
      </c>
      <c r="M140" s="12">
        <v>1.6782407407407406E-3</v>
      </c>
      <c r="N140" s="12">
        <v>3.0671296296296297E-3</v>
      </c>
      <c r="O140" s="10" t="s">
        <v>114</v>
      </c>
    </row>
    <row r="141" spans="2:15" ht="27" x14ac:dyDescent="0.25">
      <c r="B141" s="22"/>
      <c r="C141" s="11" t="s">
        <v>111</v>
      </c>
      <c r="D141" s="11" t="s">
        <v>111</v>
      </c>
      <c r="E141" s="11" t="s">
        <v>111</v>
      </c>
      <c r="F141" s="11" t="s">
        <v>111</v>
      </c>
      <c r="G141" s="11" t="s">
        <v>111</v>
      </c>
      <c r="H141" s="11" t="s">
        <v>111</v>
      </c>
      <c r="I141" s="12">
        <v>9.8379629629629642E-4</v>
      </c>
      <c r="J141" s="12">
        <v>9.8379629629629642E-4</v>
      </c>
      <c r="K141" s="12">
        <v>1.1921296296296296E-3</v>
      </c>
      <c r="L141" s="12">
        <v>2.3263888888888887E-3</v>
      </c>
      <c r="M141" s="12">
        <v>9.8379629629629642E-4</v>
      </c>
      <c r="N141" s="12">
        <v>2.8703703703703708E-3</v>
      </c>
      <c r="O141" s="10" t="s">
        <v>115</v>
      </c>
    </row>
    <row r="142" spans="2:15" ht="18" x14ac:dyDescent="0.25">
      <c r="B142" s="22"/>
      <c r="C142" s="11" t="s">
        <v>111</v>
      </c>
      <c r="D142" s="11" t="s">
        <v>111</v>
      </c>
      <c r="E142" s="11" t="s">
        <v>111</v>
      </c>
      <c r="F142" s="11" t="s">
        <v>111</v>
      </c>
      <c r="G142" s="11" t="s">
        <v>111</v>
      </c>
      <c r="H142" s="11" t="s">
        <v>111</v>
      </c>
      <c r="I142" s="11" t="s">
        <v>111</v>
      </c>
      <c r="J142" s="11" t="s">
        <v>111</v>
      </c>
      <c r="K142" s="11" t="s">
        <v>111</v>
      </c>
      <c r="L142" s="11">
        <v>-20000</v>
      </c>
      <c r="M142" s="11">
        <v>11000</v>
      </c>
      <c r="N142" s="11">
        <v>-18500</v>
      </c>
      <c r="O142" s="10" t="s">
        <v>116</v>
      </c>
    </row>
    <row r="143" spans="2:15" ht="27" x14ac:dyDescent="0.25">
      <c r="B143" s="22"/>
      <c r="C143" s="11" t="s">
        <v>111</v>
      </c>
      <c r="D143" s="11" t="s">
        <v>111</v>
      </c>
      <c r="E143" s="11" t="s">
        <v>111</v>
      </c>
      <c r="F143" s="11" t="s">
        <v>111</v>
      </c>
      <c r="G143" s="11" t="s">
        <v>111</v>
      </c>
      <c r="H143" s="11" t="s">
        <v>111</v>
      </c>
      <c r="I143" s="11" t="s">
        <v>111</v>
      </c>
      <c r="J143" s="11" t="s">
        <v>111</v>
      </c>
      <c r="K143" s="11" t="s">
        <v>111</v>
      </c>
      <c r="L143" s="11">
        <v>1</v>
      </c>
      <c r="M143" s="11">
        <v>1</v>
      </c>
      <c r="N143" s="11">
        <v>1</v>
      </c>
      <c r="O143" s="10" t="s">
        <v>117</v>
      </c>
    </row>
    <row r="144" spans="2:15" ht="27" x14ac:dyDescent="0.25">
      <c r="B144" s="22"/>
      <c r="C144" s="11" t="s">
        <v>111</v>
      </c>
      <c r="D144" s="11" t="s">
        <v>111</v>
      </c>
      <c r="E144" s="11" t="s">
        <v>111</v>
      </c>
      <c r="F144" s="11" t="s">
        <v>111</v>
      </c>
      <c r="G144" s="11" t="s">
        <v>111</v>
      </c>
      <c r="H144" s="11" t="s">
        <v>111</v>
      </c>
      <c r="I144" s="11" t="s">
        <v>111</v>
      </c>
      <c r="J144" s="11" t="s">
        <v>111</v>
      </c>
      <c r="K144" s="11" t="s">
        <v>111</v>
      </c>
      <c r="L144" s="12">
        <v>3.2638888888888891E-3</v>
      </c>
      <c r="M144" s="12">
        <v>1.8750000000000001E-3</v>
      </c>
      <c r="N144" s="12">
        <v>3.2638888888888891E-3</v>
      </c>
      <c r="O144" s="10" t="s">
        <v>118</v>
      </c>
    </row>
    <row r="145" spans="2:15" ht="27" x14ac:dyDescent="0.25">
      <c r="B145" s="23"/>
      <c r="C145" s="13" t="s">
        <v>111</v>
      </c>
      <c r="D145" s="13" t="s">
        <v>111</v>
      </c>
      <c r="E145" s="13" t="s">
        <v>111</v>
      </c>
      <c r="F145" s="13" t="s">
        <v>111</v>
      </c>
      <c r="G145" s="13" t="s">
        <v>111</v>
      </c>
      <c r="H145" s="13" t="s">
        <v>111</v>
      </c>
      <c r="I145" s="13" t="s">
        <v>111</v>
      </c>
      <c r="J145" s="13" t="s">
        <v>111</v>
      </c>
      <c r="K145" s="13" t="s">
        <v>111</v>
      </c>
      <c r="L145" s="14">
        <v>2.7777777777777779E-3</v>
      </c>
      <c r="M145" s="14">
        <v>1.1805555555555556E-3</v>
      </c>
      <c r="N145" s="14">
        <v>3.0208333333333333E-3</v>
      </c>
      <c r="O145" s="10" t="s">
        <v>119</v>
      </c>
    </row>
    <row r="146" spans="2:15" ht="18" x14ac:dyDescent="0.25">
      <c r="B146" s="21" t="s">
        <v>125</v>
      </c>
      <c r="C146" s="9" t="s">
        <v>111</v>
      </c>
      <c r="D146" s="9" t="s">
        <v>111</v>
      </c>
      <c r="E146" s="9" t="s">
        <v>111</v>
      </c>
      <c r="F146" s="9" t="s">
        <v>111</v>
      </c>
      <c r="G146" s="9" t="s">
        <v>111</v>
      </c>
      <c r="H146" s="9" t="s">
        <v>111</v>
      </c>
      <c r="I146" s="9" t="s">
        <v>111</v>
      </c>
      <c r="J146" s="9" t="s">
        <v>111</v>
      </c>
      <c r="K146" s="9" t="s">
        <v>111</v>
      </c>
      <c r="L146" s="9" t="s">
        <v>111</v>
      </c>
      <c r="M146" s="9" t="s">
        <v>111</v>
      </c>
      <c r="N146" s="9" t="s">
        <v>111</v>
      </c>
      <c r="O146" s="10" t="s">
        <v>112</v>
      </c>
    </row>
    <row r="147" spans="2:15" ht="27" x14ac:dyDescent="0.25">
      <c r="B147" s="22"/>
      <c r="C147" s="11" t="s">
        <v>111</v>
      </c>
      <c r="D147" s="11" t="s">
        <v>111</v>
      </c>
      <c r="E147" s="11" t="s">
        <v>111</v>
      </c>
      <c r="F147" s="11" t="s">
        <v>111</v>
      </c>
      <c r="G147" s="11" t="s">
        <v>111</v>
      </c>
      <c r="H147" s="11" t="s">
        <v>111</v>
      </c>
      <c r="I147" s="11" t="s">
        <v>111</v>
      </c>
      <c r="J147" s="11" t="s">
        <v>111</v>
      </c>
      <c r="K147" s="11" t="s">
        <v>111</v>
      </c>
      <c r="L147" s="11" t="s">
        <v>111</v>
      </c>
      <c r="M147" s="11" t="s">
        <v>111</v>
      </c>
      <c r="N147" s="11" t="s">
        <v>111</v>
      </c>
      <c r="O147" s="10" t="s">
        <v>113</v>
      </c>
    </row>
    <row r="148" spans="2:15" ht="27" x14ac:dyDescent="0.25">
      <c r="B148" s="22"/>
      <c r="C148" s="11" t="s">
        <v>111</v>
      </c>
      <c r="D148" s="11" t="s">
        <v>111</v>
      </c>
      <c r="E148" s="11" t="s">
        <v>111</v>
      </c>
      <c r="F148" s="11" t="s">
        <v>111</v>
      </c>
      <c r="G148" s="11" t="s">
        <v>111</v>
      </c>
      <c r="H148" s="11" t="s">
        <v>111</v>
      </c>
      <c r="I148" s="11" t="s">
        <v>111</v>
      </c>
      <c r="J148" s="11" t="s">
        <v>111</v>
      </c>
      <c r="K148" s="11" t="s">
        <v>111</v>
      </c>
      <c r="L148" s="11" t="s">
        <v>111</v>
      </c>
      <c r="M148" s="11" t="s">
        <v>111</v>
      </c>
      <c r="N148" s="11" t="s">
        <v>111</v>
      </c>
      <c r="O148" s="10" t="s">
        <v>114</v>
      </c>
    </row>
    <row r="149" spans="2:15" ht="27" x14ac:dyDescent="0.25">
      <c r="B149" s="22"/>
      <c r="C149" s="11" t="s">
        <v>111</v>
      </c>
      <c r="D149" s="11" t="s">
        <v>111</v>
      </c>
      <c r="E149" s="11" t="s">
        <v>111</v>
      </c>
      <c r="F149" s="11" t="s">
        <v>111</v>
      </c>
      <c r="G149" s="11" t="s">
        <v>111</v>
      </c>
      <c r="H149" s="11" t="s">
        <v>111</v>
      </c>
      <c r="I149" s="11" t="s">
        <v>111</v>
      </c>
      <c r="J149" s="11" t="s">
        <v>111</v>
      </c>
      <c r="K149" s="11" t="s">
        <v>111</v>
      </c>
      <c r="L149" s="11" t="s">
        <v>111</v>
      </c>
      <c r="M149" s="11" t="s">
        <v>111</v>
      </c>
      <c r="N149" s="11" t="s">
        <v>111</v>
      </c>
      <c r="O149" s="10" t="s">
        <v>115</v>
      </c>
    </row>
    <row r="150" spans="2:15" ht="18" x14ac:dyDescent="0.25">
      <c r="B150" s="22"/>
      <c r="C150" s="11" t="s">
        <v>111</v>
      </c>
      <c r="D150" s="11" t="s">
        <v>111</v>
      </c>
      <c r="E150" s="11" t="s">
        <v>111</v>
      </c>
      <c r="F150" s="11" t="s">
        <v>111</v>
      </c>
      <c r="G150" s="11" t="s">
        <v>111</v>
      </c>
      <c r="H150" s="11" t="s">
        <v>111</v>
      </c>
      <c r="I150" s="11" t="s">
        <v>111</v>
      </c>
      <c r="J150" s="11" t="s">
        <v>111</v>
      </c>
      <c r="K150" s="11" t="s">
        <v>111</v>
      </c>
      <c r="L150" s="11" t="s">
        <v>111</v>
      </c>
      <c r="M150" s="11" t="s">
        <v>111</v>
      </c>
      <c r="N150" s="11" t="s">
        <v>111</v>
      </c>
      <c r="O150" s="10" t="s">
        <v>116</v>
      </c>
    </row>
    <row r="151" spans="2:15" ht="27" x14ac:dyDescent="0.25">
      <c r="B151" s="22"/>
      <c r="C151" s="11" t="s">
        <v>111</v>
      </c>
      <c r="D151" s="11" t="s">
        <v>111</v>
      </c>
      <c r="E151" s="11" t="s">
        <v>111</v>
      </c>
      <c r="F151" s="11" t="s">
        <v>111</v>
      </c>
      <c r="G151" s="11" t="s">
        <v>111</v>
      </c>
      <c r="H151" s="11" t="s">
        <v>111</v>
      </c>
      <c r="I151" s="11" t="s">
        <v>111</v>
      </c>
      <c r="J151" s="11" t="s">
        <v>111</v>
      </c>
      <c r="K151" s="11" t="s">
        <v>111</v>
      </c>
      <c r="L151" s="11" t="s">
        <v>111</v>
      </c>
      <c r="M151" s="11" t="s">
        <v>111</v>
      </c>
      <c r="N151" s="11" t="s">
        <v>111</v>
      </c>
      <c r="O151" s="10" t="s">
        <v>117</v>
      </c>
    </row>
    <row r="152" spans="2:15" ht="27" x14ac:dyDescent="0.25">
      <c r="B152" s="22"/>
      <c r="C152" s="11" t="s">
        <v>111</v>
      </c>
      <c r="D152" s="11" t="s">
        <v>111</v>
      </c>
      <c r="E152" s="11" t="s">
        <v>111</v>
      </c>
      <c r="F152" s="11" t="s">
        <v>111</v>
      </c>
      <c r="G152" s="11" t="s">
        <v>111</v>
      </c>
      <c r="H152" s="11" t="s">
        <v>111</v>
      </c>
      <c r="I152" s="11" t="s">
        <v>111</v>
      </c>
      <c r="J152" s="11" t="s">
        <v>111</v>
      </c>
      <c r="K152" s="11" t="s">
        <v>111</v>
      </c>
      <c r="L152" s="11" t="s">
        <v>111</v>
      </c>
      <c r="M152" s="11" t="s">
        <v>111</v>
      </c>
      <c r="N152" s="11" t="s">
        <v>111</v>
      </c>
      <c r="O152" s="10" t="s">
        <v>118</v>
      </c>
    </row>
    <row r="153" spans="2:15" ht="27" x14ac:dyDescent="0.25">
      <c r="B153" s="23"/>
      <c r="C153" s="13" t="s">
        <v>111</v>
      </c>
      <c r="D153" s="13" t="s">
        <v>111</v>
      </c>
      <c r="E153" s="13" t="s">
        <v>111</v>
      </c>
      <c r="F153" s="13" t="s">
        <v>111</v>
      </c>
      <c r="G153" s="13" t="s">
        <v>111</v>
      </c>
      <c r="H153" s="13" t="s">
        <v>111</v>
      </c>
      <c r="I153" s="13" t="s">
        <v>111</v>
      </c>
      <c r="J153" s="13" t="s">
        <v>111</v>
      </c>
      <c r="K153" s="13" t="s">
        <v>111</v>
      </c>
      <c r="L153" s="13" t="s">
        <v>111</v>
      </c>
      <c r="M153" s="13" t="s">
        <v>111</v>
      </c>
      <c r="N153" s="13" t="s">
        <v>111</v>
      </c>
      <c r="O153" s="10" t="s">
        <v>119</v>
      </c>
    </row>
    <row r="154" spans="2:15" ht="18" x14ac:dyDescent="0.25">
      <c r="B154" s="21" t="s">
        <v>126</v>
      </c>
      <c r="C154" s="9" t="s">
        <v>111</v>
      </c>
      <c r="D154" s="9" t="s">
        <v>111</v>
      </c>
      <c r="E154" s="9" t="s">
        <v>111</v>
      </c>
      <c r="F154" s="9" t="s">
        <v>111</v>
      </c>
      <c r="G154" s="9" t="s">
        <v>111</v>
      </c>
      <c r="H154" s="9" t="s">
        <v>111</v>
      </c>
      <c r="I154" s="9" t="s">
        <v>111</v>
      </c>
      <c r="J154" s="9" t="s">
        <v>111</v>
      </c>
      <c r="K154" s="9" t="s">
        <v>111</v>
      </c>
      <c r="L154" s="9" t="s">
        <v>111</v>
      </c>
      <c r="M154" s="9" t="s">
        <v>111</v>
      </c>
      <c r="N154" s="9" t="s">
        <v>111</v>
      </c>
      <c r="O154" s="10" t="s">
        <v>112</v>
      </c>
    </row>
    <row r="155" spans="2:15" ht="27" x14ac:dyDescent="0.25">
      <c r="B155" s="22"/>
      <c r="C155" s="11" t="s">
        <v>111</v>
      </c>
      <c r="D155" s="11" t="s">
        <v>111</v>
      </c>
      <c r="E155" s="11" t="s">
        <v>111</v>
      </c>
      <c r="F155" s="11" t="s">
        <v>111</v>
      </c>
      <c r="G155" s="11" t="s">
        <v>111</v>
      </c>
      <c r="H155" s="11" t="s">
        <v>111</v>
      </c>
      <c r="I155" s="11" t="s">
        <v>111</v>
      </c>
      <c r="J155" s="11" t="s">
        <v>111</v>
      </c>
      <c r="K155" s="11" t="s">
        <v>111</v>
      </c>
      <c r="L155" s="11" t="s">
        <v>111</v>
      </c>
      <c r="M155" s="11" t="s">
        <v>111</v>
      </c>
      <c r="N155" s="11" t="s">
        <v>111</v>
      </c>
      <c r="O155" s="10" t="s">
        <v>113</v>
      </c>
    </row>
    <row r="156" spans="2:15" ht="27" x14ac:dyDescent="0.25">
      <c r="B156" s="22"/>
      <c r="C156" s="11" t="s">
        <v>111</v>
      </c>
      <c r="D156" s="11" t="s">
        <v>111</v>
      </c>
      <c r="E156" s="11" t="s">
        <v>111</v>
      </c>
      <c r="F156" s="11" t="s">
        <v>111</v>
      </c>
      <c r="G156" s="11" t="s">
        <v>111</v>
      </c>
      <c r="H156" s="11" t="s">
        <v>111</v>
      </c>
      <c r="I156" s="11" t="s">
        <v>111</v>
      </c>
      <c r="J156" s="11" t="s">
        <v>111</v>
      </c>
      <c r="K156" s="11" t="s">
        <v>111</v>
      </c>
      <c r="L156" s="11" t="s">
        <v>111</v>
      </c>
      <c r="M156" s="11" t="s">
        <v>111</v>
      </c>
      <c r="N156" s="11" t="s">
        <v>111</v>
      </c>
      <c r="O156" s="10" t="s">
        <v>114</v>
      </c>
    </row>
    <row r="157" spans="2:15" ht="27" x14ac:dyDescent="0.25">
      <c r="B157" s="22"/>
      <c r="C157" s="11" t="s">
        <v>111</v>
      </c>
      <c r="D157" s="11" t="s">
        <v>111</v>
      </c>
      <c r="E157" s="11" t="s">
        <v>111</v>
      </c>
      <c r="F157" s="11" t="s">
        <v>111</v>
      </c>
      <c r="G157" s="11" t="s">
        <v>111</v>
      </c>
      <c r="H157" s="11" t="s">
        <v>111</v>
      </c>
      <c r="I157" s="11" t="s">
        <v>111</v>
      </c>
      <c r="J157" s="11" t="s">
        <v>111</v>
      </c>
      <c r="K157" s="11" t="s">
        <v>111</v>
      </c>
      <c r="L157" s="11" t="s">
        <v>111</v>
      </c>
      <c r="M157" s="11" t="s">
        <v>111</v>
      </c>
      <c r="N157" s="11" t="s">
        <v>111</v>
      </c>
      <c r="O157" s="10" t="s">
        <v>115</v>
      </c>
    </row>
    <row r="158" spans="2:15" ht="18" x14ac:dyDescent="0.25">
      <c r="B158" s="22"/>
      <c r="C158" s="11" t="s">
        <v>111</v>
      </c>
      <c r="D158" s="11" t="s">
        <v>111</v>
      </c>
      <c r="E158" s="11" t="s">
        <v>111</v>
      </c>
      <c r="F158" s="11" t="s">
        <v>111</v>
      </c>
      <c r="G158" s="11" t="s">
        <v>111</v>
      </c>
      <c r="H158" s="11" t="s">
        <v>111</v>
      </c>
      <c r="I158" s="11" t="s">
        <v>111</v>
      </c>
      <c r="J158" s="11" t="s">
        <v>111</v>
      </c>
      <c r="K158" s="11" t="s">
        <v>111</v>
      </c>
      <c r="L158" s="11" t="s">
        <v>111</v>
      </c>
      <c r="M158" s="11" t="s">
        <v>111</v>
      </c>
      <c r="N158" s="11" t="s">
        <v>111</v>
      </c>
      <c r="O158" s="10" t="s">
        <v>116</v>
      </c>
    </row>
    <row r="159" spans="2:15" ht="27" x14ac:dyDescent="0.25">
      <c r="B159" s="22"/>
      <c r="C159" s="11" t="s">
        <v>111</v>
      </c>
      <c r="D159" s="11" t="s">
        <v>111</v>
      </c>
      <c r="E159" s="11" t="s">
        <v>111</v>
      </c>
      <c r="F159" s="11" t="s">
        <v>111</v>
      </c>
      <c r="G159" s="11" t="s">
        <v>111</v>
      </c>
      <c r="H159" s="11" t="s">
        <v>111</v>
      </c>
      <c r="I159" s="11" t="s">
        <v>111</v>
      </c>
      <c r="J159" s="11" t="s">
        <v>111</v>
      </c>
      <c r="K159" s="11" t="s">
        <v>111</v>
      </c>
      <c r="L159" s="11" t="s">
        <v>111</v>
      </c>
      <c r="M159" s="11" t="s">
        <v>111</v>
      </c>
      <c r="N159" s="11" t="s">
        <v>111</v>
      </c>
      <c r="O159" s="10" t="s">
        <v>117</v>
      </c>
    </row>
    <row r="160" spans="2:15" ht="27" x14ac:dyDescent="0.25">
      <c r="B160" s="22"/>
      <c r="C160" s="11" t="s">
        <v>111</v>
      </c>
      <c r="D160" s="11" t="s">
        <v>111</v>
      </c>
      <c r="E160" s="11" t="s">
        <v>111</v>
      </c>
      <c r="F160" s="11" t="s">
        <v>111</v>
      </c>
      <c r="G160" s="11" t="s">
        <v>111</v>
      </c>
      <c r="H160" s="11" t="s">
        <v>111</v>
      </c>
      <c r="I160" s="11" t="s">
        <v>111</v>
      </c>
      <c r="J160" s="11" t="s">
        <v>111</v>
      </c>
      <c r="K160" s="11" t="s">
        <v>111</v>
      </c>
      <c r="L160" s="11" t="s">
        <v>111</v>
      </c>
      <c r="M160" s="11" t="s">
        <v>111</v>
      </c>
      <c r="N160" s="11" t="s">
        <v>111</v>
      </c>
      <c r="O160" s="10" t="s">
        <v>118</v>
      </c>
    </row>
    <row r="161" spans="2:15" ht="27" x14ac:dyDescent="0.25">
      <c r="B161" s="23"/>
      <c r="C161" s="13" t="s">
        <v>111</v>
      </c>
      <c r="D161" s="13" t="s">
        <v>111</v>
      </c>
      <c r="E161" s="13" t="s">
        <v>111</v>
      </c>
      <c r="F161" s="13" t="s">
        <v>111</v>
      </c>
      <c r="G161" s="13" t="s">
        <v>111</v>
      </c>
      <c r="H161" s="13" t="s">
        <v>111</v>
      </c>
      <c r="I161" s="13" t="s">
        <v>111</v>
      </c>
      <c r="J161" s="13" t="s">
        <v>111</v>
      </c>
      <c r="K161" s="13" t="s">
        <v>111</v>
      </c>
      <c r="L161" s="13" t="s">
        <v>111</v>
      </c>
      <c r="M161" s="13" t="s">
        <v>111</v>
      </c>
      <c r="N161" s="13" t="s">
        <v>111</v>
      </c>
      <c r="O161" s="10" t="s">
        <v>119</v>
      </c>
    </row>
  </sheetData>
  <mergeCells count="8">
    <mergeCell ref="B146:B153"/>
    <mergeCell ref="B154:B161"/>
    <mergeCell ref="B98:B105"/>
    <mergeCell ref="B106:B113"/>
    <mergeCell ref="B114:B121"/>
    <mergeCell ref="B122:B129"/>
    <mergeCell ref="B130:B137"/>
    <mergeCell ref="B138:B14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708C4-7C00-49BD-BEB2-766E7F9B3E60}">
  <dimension ref="A1:M20"/>
  <sheetViews>
    <sheetView tabSelected="1" workbookViewId="0">
      <selection activeCell="B24" sqref="B24"/>
    </sheetView>
  </sheetViews>
  <sheetFormatPr defaultRowHeight="12.5" x14ac:dyDescent="0.25"/>
  <cols>
    <col min="1" max="1" width="15.81640625" customWidth="1"/>
  </cols>
  <sheetData>
    <row r="1" spans="1:13" x14ac:dyDescent="0.25">
      <c r="B1" s="24" t="s">
        <v>135</v>
      </c>
      <c r="C1" s="24"/>
      <c r="D1" s="24"/>
      <c r="E1" s="24"/>
      <c r="F1" s="24" t="s">
        <v>136</v>
      </c>
      <c r="G1" s="24"/>
      <c r="H1" s="24"/>
      <c r="I1" s="24"/>
      <c r="J1" s="24" t="s">
        <v>137</v>
      </c>
      <c r="K1" s="24"/>
      <c r="L1" s="24"/>
      <c r="M1" s="24"/>
    </row>
    <row r="2" spans="1:13" x14ac:dyDescent="0.25">
      <c r="A2" t="s">
        <v>127</v>
      </c>
      <c r="B2" t="s">
        <v>131</v>
      </c>
      <c r="C2" t="s">
        <v>132</v>
      </c>
      <c r="D2" t="s">
        <v>133</v>
      </c>
      <c r="E2" t="s">
        <v>134</v>
      </c>
      <c r="F2" t="s">
        <v>131</v>
      </c>
      <c r="G2" t="s">
        <v>132</v>
      </c>
      <c r="H2" t="s">
        <v>133</v>
      </c>
      <c r="I2" t="s">
        <v>134</v>
      </c>
      <c r="J2" t="s">
        <v>131</v>
      </c>
      <c r="K2" t="s">
        <v>132</v>
      </c>
      <c r="L2" t="s">
        <v>133</v>
      </c>
      <c r="M2" t="s">
        <v>134</v>
      </c>
    </row>
    <row r="3" spans="1:13" x14ac:dyDescent="0.25">
      <c r="A3" t="s">
        <v>128</v>
      </c>
      <c r="B3">
        <f>AVERAGE('Raw Data'!J68:J70)</f>
        <v>49068.333333333336</v>
      </c>
      <c r="C3">
        <f>AVERAGE('Raw Data'!K68:K70)</f>
        <v>59957</v>
      </c>
      <c r="D3">
        <f>AVERAGE('Raw Data'!L68:L70)</f>
        <v>56576</v>
      </c>
      <c r="E3" s="19">
        <f>AVERAGE(B3:D3)</f>
        <v>55200.444444444445</v>
      </c>
      <c r="F3">
        <f>AVERAGE('Raw Data'!J72:J74)</f>
        <v>54264.666666666664</v>
      </c>
      <c r="G3">
        <f>AVERAGE('Raw Data'!K72:K74)</f>
        <v>54580</v>
      </c>
      <c r="H3">
        <f>AVERAGE('Raw Data'!L72:L74)</f>
        <v>56977</v>
      </c>
      <c r="I3" s="19">
        <f>AVERAGE(F3:H3)</f>
        <v>55273.888888888883</v>
      </c>
      <c r="J3">
        <f>AVERAGE('Raw Data'!J76:J78)</f>
        <v>50823</v>
      </c>
      <c r="K3">
        <f>AVERAGE('Raw Data'!K76:K78)</f>
        <v>51921.666666666664</v>
      </c>
      <c r="L3">
        <f>AVERAGE('Raw Data'!L76:L78)</f>
        <v>48061</v>
      </c>
      <c r="M3" s="19">
        <f>AVERAGE(J3:L3)</f>
        <v>50268.555555555555</v>
      </c>
    </row>
    <row r="4" spans="1:13" x14ac:dyDescent="0.25">
      <c r="A4" t="s">
        <v>129</v>
      </c>
      <c r="B4">
        <f>AVERAGE('Raw Data'!M68:M70)</f>
        <v>9436.6666666666661</v>
      </c>
      <c r="C4">
        <f>AVERAGE('Raw Data'!N68:N70)</f>
        <v>9443.6666666666661</v>
      </c>
      <c r="D4">
        <f>AVERAGE('Raw Data'!O68:O70)</f>
        <v>11821.333333333334</v>
      </c>
      <c r="E4" s="19">
        <f t="shared" ref="E4:E6" si="0">AVERAGE(B4:D4)</f>
        <v>10233.888888888889</v>
      </c>
      <c r="F4">
        <f>AVERAGE('Raw Data'!M72:M74)</f>
        <v>5096.666666666667</v>
      </c>
      <c r="G4">
        <f>AVERAGE('Raw Data'!N72:N74)</f>
        <v>5297</v>
      </c>
      <c r="H4">
        <f>AVERAGE('Raw Data'!O72:O74)</f>
        <v>4756</v>
      </c>
      <c r="I4" s="19">
        <f t="shared" ref="I4:I6" si="1">AVERAGE(F4:H4)</f>
        <v>5049.8888888888896</v>
      </c>
      <c r="J4">
        <f>AVERAGE('Raw Data'!M76:M78)</f>
        <v>3043.6666666666665</v>
      </c>
      <c r="K4">
        <f>AVERAGE('Raw Data'!N76:N78)</f>
        <v>3937.3333333333335</v>
      </c>
      <c r="L4">
        <f>AVERAGE('Raw Data'!O76:O78)</f>
        <v>3297.6666666666665</v>
      </c>
      <c r="M4" s="19">
        <f t="shared" ref="M4:M5" si="2">AVERAGE(J4:L4)</f>
        <v>3426.2222222222222</v>
      </c>
    </row>
    <row r="5" spans="1:13" x14ac:dyDescent="0.25">
      <c r="A5" t="s">
        <v>130</v>
      </c>
      <c r="B5">
        <f>AVERAGE('Raw Data'!J49:J51)</f>
        <v>50324.666666666664</v>
      </c>
      <c r="C5">
        <f>AVERAGE('Raw Data'!K49:K51)</f>
        <v>53637</v>
      </c>
      <c r="D5">
        <f>AVERAGE('Raw Data'!L49:L51)</f>
        <v>51739</v>
      </c>
      <c r="E5" s="20">
        <f t="shared" si="0"/>
        <v>51900.222222222219</v>
      </c>
      <c r="F5">
        <f>AVERAGE('Raw Data'!J53:J55)</f>
        <v>53247</v>
      </c>
      <c r="G5">
        <f>AVERAGE('Raw Data'!K53:K55)</f>
        <v>54329.333333333336</v>
      </c>
      <c r="H5">
        <f>AVERAGE('Raw Data'!L53:L55)</f>
        <v>54880</v>
      </c>
      <c r="I5" s="20">
        <f t="shared" si="1"/>
        <v>54152.111111111117</v>
      </c>
      <c r="J5">
        <f>AVERAGE('Raw Data'!J57:J59)</f>
        <v>51872</v>
      </c>
      <c r="K5">
        <f>AVERAGE('Raw Data'!K57:K59)</f>
        <v>53161.666666666664</v>
      </c>
      <c r="L5">
        <f>AVERAGE('Raw Data'!L57:L59)</f>
        <v>51292.333333333336</v>
      </c>
      <c r="M5" s="20">
        <f t="shared" si="2"/>
        <v>52108.666666666664</v>
      </c>
    </row>
    <row r="6" spans="1:13" x14ac:dyDescent="0.25">
      <c r="A6" t="s">
        <v>138</v>
      </c>
      <c r="B6">
        <f>AVERAGE('Raw Data'!M49:M51)</f>
        <v>20332.333333333332</v>
      </c>
      <c r="C6">
        <f>AVERAGE('Raw Data'!N49:N51)</f>
        <v>20449.333333333332</v>
      </c>
      <c r="D6">
        <f>AVERAGE('Raw Data'!O49:O51)</f>
        <v>20323.333333333332</v>
      </c>
      <c r="E6" s="20">
        <f t="shared" si="0"/>
        <v>20368.333333333332</v>
      </c>
      <c r="F6">
        <f>AVERAGE('Raw Data'!M53:M55)</f>
        <v>339</v>
      </c>
      <c r="G6">
        <f>AVERAGE('Raw Data'!N53:N55)</f>
        <v>380.66666666666669</v>
      </c>
      <c r="H6">
        <f>AVERAGE('Raw Data'!O53:O55)</f>
        <v>464.33333333333331</v>
      </c>
      <c r="I6" s="20">
        <f t="shared" si="1"/>
        <v>394.66666666666669</v>
      </c>
      <c r="J6">
        <f>AVERAGE('Raw Data'!M57:M59)</f>
        <v>368.33333333333331</v>
      </c>
      <c r="K6">
        <f>AVERAGE('Raw Data'!N57:N59)</f>
        <v>452.66666666666669</v>
      </c>
      <c r="L6">
        <f>AVERAGE('Raw Data'!O57:O59)</f>
        <v>388.33333333333331</v>
      </c>
      <c r="M6" s="20">
        <f>AVERAGE(J6:L6)</f>
        <v>403.11111111111109</v>
      </c>
    </row>
    <row r="9" spans="1:13" x14ac:dyDescent="0.25">
      <c r="A9" t="s">
        <v>139</v>
      </c>
      <c r="B9" t="s">
        <v>135</v>
      </c>
      <c r="C9" t="s">
        <v>136</v>
      </c>
      <c r="D9" t="s">
        <v>137</v>
      </c>
    </row>
    <row r="10" spans="1:13" x14ac:dyDescent="0.25">
      <c r="A10" t="s">
        <v>128</v>
      </c>
      <c r="B10">
        <f>E3/(MAX(E3,I3,M3))*100</f>
        <v>99.867126330495623</v>
      </c>
      <c r="C10">
        <f>I3/(MAX(E3,I3,M3))*100</f>
        <v>100</v>
      </c>
      <c r="D10">
        <f>M3/(MAX(E3,I3,M3))*100</f>
        <v>90.944488556983913</v>
      </c>
    </row>
    <row r="11" spans="1:13" x14ac:dyDescent="0.25">
      <c r="A11" t="s">
        <v>129</v>
      </c>
      <c r="B11">
        <f>E4/(MAX(E4,I4,M4))*100</f>
        <v>100</v>
      </c>
      <c r="C11">
        <f>I4/(MAX(E4,I4,M4))*100</f>
        <v>49.344769556484451</v>
      </c>
      <c r="D11">
        <f>M4/(MAX(E4,I4,M4))*100</f>
        <v>33.47918136908963</v>
      </c>
    </row>
    <row r="12" spans="1:13" x14ac:dyDescent="0.25">
      <c r="A12" t="s">
        <v>130</v>
      </c>
      <c r="B12">
        <f t="shared" ref="B12:B13" si="3">E5/(MAX(E5,I5,M5))*100</f>
        <v>95.841549216302212</v>
      </c>
      <c r="C12">
        <f t="shared" ref="C12:C13" si="4">I5/(MAX(E5,I5,M5))*100</f>
        <v>100</v>
      </c>
      <c r="D12">
        <f t="shared" ref="D12:D13" si="5">M5/(MAX(E5,I5,M5))*100</f>
        <v>96.226473165096664</v>
      </c>
    </row>
    <row r="13" spans="1:13" x14ac:dyDescent="0.25">
      <c r="A13" t="s">
        <v>138</v>
      </c>
      <c r="B13">
        <f t="shared" si="3"/>
        <v>100</v>
      </c>
      <c r="C13">
        <f t="shared" si="4"/>
        <v>1.9376483102855742</v>
      </c>
      <c r="D13">
        <f t="shared" si="5"/>
        <v>1.9791070016092518</v>
      </c>
    </row>
    <row r="15" spans="1:13" x14ac:dyDescent="0.25">
      <c r="B15" s="24" t="s">
        <v>135</v>
      </c>
      <c r="C15" s="24"/>
      <c r="D15" s="24"/>
      <c r="E15" s="24"/>
      <c r="F15" s="24" t="s">
        <v>136</v>
      </c>
      <c r="G15" s="24"/>
      <c r="H15" s="24"/>
      <c r="I15" s="24"/>
      <c r="J15" s="24" t="s">
        <v>137</v>
      </c>
      <c r="K15" s="24"/>
      <c r="L15" s="24"/>
      <c r="M15" s="24"/>
    </row>
    <row r="16" spans="1:13" x14ac:dyDescent="0.25">
      <c r="B16" t="s">
        <v>131</v>
      </c>
      <c r="C16" t="s">
        <v>132</v>
      </c>
      <c r="D16" t="s">
        <v>133</v>
      </c>
      <c r="E16" t="s">
        <v>140</v>
      </c>
      <c r="F16" t="s">
        <v>131</v>
      </c>
      <c r="G16" t="s">
        <v>132</v>
      </c>
      <c r="H16" t="s">
        <v>133</v>
      </c>
      <c r="I16" t="s">
        <v>140</v>
      </c>
      <c r="J16" t="s">
        <v>131</v>
      </c>
      <c r="K16" t="s">
        <v>132</v>
      </c>
      <c r="L16" t="s">
        <v>133</v>
      </c>
      <c r="M16" t="s">
        <v>140</v>
      </c>
    </row>
    <row r="17" spans="1:13" x14ac:dyDescent="0.25">
      <c r="A17" t="s">
        <v>128</v>
      </c>
      <c r="B17">
        <f>B3/I3*100</f>
        <v>88.773079513131592</v>
      </c>
      <c r="C17">
        <f>C3/I3*100</f>
        <v>108.47255585820108</v>
      </c>
      <c r="D17">
        <f>D3/I3*100</f>
        <v>102.35574362015419</v>
      </c>
      <c r="E17">
        <f>_xlfn.STDEV.P(B17:D17)</f>
        <v>8.2325473610654569</v>
      </c>
      <c r="F17">
        <f>F3/I3*100</f>
        <v>98.174142904525951</v>
      </c>
      <c r="G17">
        <f>G3/I3*100</f>
        <v>98.744635300975958</v>
      </c>
      <c r="H17">
        <f>H3/I3*100</f>
        <v>103.08122179449812</v>
      </c>
      <c r="I17">
        <f>_xlfn.STDEV.P(F17:H17)</f>
        <v>2.1911657785707641</v>
      </c>
      <c r="J17">
        <f>J3/I3*100</f>
        <v>91.947574201200084</v>
      </c>
      <c r="K17">
        <f>K3/I3*100</f>
        <v>93.935251726252105</v>
      </c>
      <c r="L17">
        <f>L3/I3*100</f>
        <v>86.950639743499551</v>
      </c>
      <c r="M17">
        <f>_xlfn.STDEV.P(J17:L17)</f>
        <v>2.9383483733357267</v>
      </c>
    </row>
    <row r="18" spans="1:13" x14ac:dyDescent="0.25">
      <c r="A18" t="s">
        <v>129</v>
      </c>
      <c r="B18">
        <f>B4/E4*100</f>
        <v>92.209977742793541</v>
      </c>
      <c r="C18">
        <f>C4/E4*100</f>
        <v>92.278377938222675</v>
      </c>
      <c r="D18">
        <f>D4/E4*100</f>
        <v>115.51164431898377</v>
      </c>
      <c r="E18">
        <f t="shared" ref="E18:E20" si="6">_xlfn.STDEV.P(B18:D18)</f>
        <v>10.96842443123832</v>
      </c>
      <c r="F18">
        <f>F4/E4*100</f>
        <v>49.80185657673308</v>
      </c>
      <c r="G18">
        <f>G4/E4*100</f>
        <v>51.759405026871505</v>
      </c>
      <c r="H18">
        <f>H4/E4*100</f>
        <v>46.47304706584876</v>
      </c>
      <c r="I18">
        <f t="shared" ref="I18:I20" si="7">_xlfn.STDEV.P(F18:H18)</f>
        <v>2.1822147054581906</v>
      </c>
      <c r="J18">
        <f>J4/E4*100</f>
        <v>29.741056403018295</v>
      </c>
      <c r="K18">
        <f>K4/E4*100</f>
        <v>38.473481352803866</v>
      </c>
      <c r="L18">
        <f>L4/E4*100</f>
        <v>32.22300635144672</v>
      </c>
      <c r="M18">
        <f t="shared" ref="M18:M20" si="8">_xlfn.STDEV.P(J18:L18)</f>
        <v>3.6739890339268153</v>
      </c>
    </row>
    <row r="19" spans="1:13" x14ac:dyDescent="0.25">
      <c r="A19" t="s">
        <v>130</v>
      </c>
      <c r="B19">
        <f>B5/I5*100</f>
        <v>92.93204943277064</v>
      </c>
      <c r="C19">
        <f>C5/I5*100</f>
        <v>99.048770028458918</v>
      </c>
      <c r="D19">
        <f>D5/I5*100</f>
        <v>95.543828187677093</v>
      </c>
      <c r="E19">
        <f t="shared" si="6"/>
        <v>2.5059989451438978</v>
      </c>
      <c r="F19">
        <f>F5/I5*100</f>
        <v>98.328576499531152</v>
      </c>
      <c r="G19">
        <f>G5/I5*100</f>
        <v>100.32726742981191</v>
      </c>
      <c r="H19">
        <f>H5/I5*100</f>
        <v>101.34415607065692</v>
      </c>
      <c r="I19">
        <f t="shared" si="7"/>
        <v>1.2526659611696283</v>
      </c>
      <c r="J19">
        <f>J5/I5*100</f>
        <v>95.789432647542199</v>
      </c>
      <c r="K19">
        <f>K5/I5*100</f>
        <v>98.170995693201647</v>
      </c>
      <c r="L19">
        <f>L5/I5*100</f>
        <v>94.718991154546146</v>
      </c>
      <c r="M19">
        <f t="shared" si="8"/>
        <v>1.4427605817119602</v>
      </c>
    </row>
    <row r="20" spans="1:13" x14ac:dyDescent="0.25">
      <c r="A20" t="s">
        <v>138</v>
      </c>
      <c r="B20">
        <f t="shared" ref="B20" si="9">B6/E6*100</f>
        <v>99.823255052778009</v>
      </c>
      <c r="C20">
        <f t="shared" ref="C20" si="10">C6/E6*100</f>
        <v>100.39767613124948</v>
      </c>
      <c r="D20">
        <f t="shared" ref="D20" si="11">D6/E6*100</f>
        <v>99.779068815972508</v>
      </c>
      <c r="E20">
        <f t="shared" si="6"/>
        <v>0.28177749484883158</v>
      </c>
      <c r="F20">
        <f t="shared" ref="F20" si="12">F6/E6*100</f>
        <v>1.664348253007119</v>
      </c>
      <c r="G20">
        <f t="shared" ref="G20" si="13">G6/E6*100</f>
        <v>1.8689141641436873</v>
      </c>
      <c r="H20">
        <f t="shared" ref="H20" si="14">H6/E6*100</f>
        <v>2.2796825137059162</v>
      </c>
      <c r="I20">
        <f t="shared" si="7"/>
        <v>0.25586760929801694</v>
      </c>
      <c r="J20">
        <f t="shared" ref="J20" si="15">J6/E6*100</f>
        <v>1.8083626544472629</v>
      </c>
      <c r="K20">
        <f t="shared" ref="K20" si="16">K6/E6*100</f>
        <v>2.222404058587677</v>
      </c>
      <c r="L20">
        <f t="shared" ref="L20" si="17">L6/E6*100</f>
        <v>1.9065542917928158</v>
      </c>
      <c r="M20">
        <f t="shared" si="8"/>
        <v>0.17664558275809866</v>
      </c>
    </row>
  </sheetData>
  <mergeCells count="6">
    <mergeCell ref="B1:E1"/>
    <mergeCell ref="F1:I1"/>
    <mergeCell ref="J1:M1"/>
    <mergeCell ref="B15:E15"/>
    <mergeCell ref="F15:I15"/>
    <mergeCell ref="J15:M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Raw Data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Momeni Lab</dc:creator>
  <cp:lastModifiedBy>Natalie Sandlin</cp:lastModifiedBy>
  <dcterms:created xsi:type="dcterms:W3CDTF">2011-01-18T20:51:17Z</dcterms:created>
  <dcterms:modified xsi:type="dcterms:W3CDTF">2023-10-23T16:02:19Z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