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embers\Natalie\2023\Paper data\pH paper data\Raw data\"/>
    </mc:Choice>
  </mc:AlternateContent>
  <xr:revisionPtr revIDLastSave="0" documentId="13_ncr:1_{8AD03A4F-D2AC-447D-9EE6-0A1C297657B9}" xr6:coauthVersionLast="36" xr6:coauthVersionMax="36" xr10:uidLastSave="{00000000-0000-0000-0000-000000000000}"/>
  <bookViews>
    <workbookView xWindow="0" yWindow="0" windowWidth="15200" windowHeight="7520" xr2:uid="{9FBCB1CB-1208-42E3-B390-30C0CF31C5A9}"/>
  </bookViews>
  <sheets>
    <sheet name="Layout" sheetId="4" r:id="rId1"/>
    <sheet name="180 min" sheetId="1" r:id="rId2"/>
    <sheet name="F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C8" i="3"/>
  <c r="A8" i="3"/>
  <c r="C6" i="3"/>
  <c r="B7" i="3"/>
  <c r="C7" i="3"/>
  <c r="A7" i="3"/>
  <c r="B6" i="3"/>
  <c r="A6" i="3"/>
  <c r="L46" i="1" l="1"/>
  <c r="L47" i="1"/>
  <c r="L48" i="1"/>
  <c r="L49" i="1"/>
  <c r="L50" i="1"/>
  <c r="L51" i="1"/>
  <c r="L45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B36" i="1"/>
  <c r="B37" i="1"/>
  <c r="B38" i="1"/>
  <c r="B39" i="1"/>
  <c r="B40" i="1"/>
  <c r="B41" i="1"/>
  <c r="B35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B26" i="1"/>
  <c r="B27" i="1"/>
  <c r="B28" i="1"/>
  <c r="B29" i="1"/>
  <c r="B30" i="1"/>
  <c r="B31" i="1"/>
  <c r="B25" i="1"/>
  <c r="E45" i="1" l="1"/>
  <c r="B48" i="1"/>
  <c r="I49" i="1"/>
  <c r="E47" i="1"/>
  <c r="J46" i="1"/>
  <c r="H46" i="1"/>
  <c r="F50" i="1"/>
  <c r="F45" i="1"/>
  <c r="D45" i="1"/>
  <c r="L22" i="1"/>
  <c r="L11" i="1"/>
  <c r="M11" i="1"/>
  <c r="M22" i="1"/>
  <c r="D51" i="1" l="1"/>
  <c r="K49" i="1"/>
  <c r="I50" i="1"/>
  <c r="F49" i="1"/>
  <c r="I51" i="1"/>
  <c r="B50" i="1"/>
  <c r="B49" i="1"/>
  <c r="K50" i="1"/>
  <c r="K47" i="1"/>
  <c r="E46" i="1"/>
  <c r="C45" i="1"/>
  <c r="I48" i="1"/>
  <c r="D50" i="1"/>
  <c r="J50" i="1"/>
  <c r="D47" i="1"/>
  <c r="H47" i="1"/>
  <c r="G45" i="1"/>
  <c r="I45" i="1"/>
  <c r="D49" i="1"/>
  <c r="K48" i="1"/>
  <c r="J49" i="1"/>
  <c r="B45" i="1"/>
  <c r="E49" i="1"/>
  <c r="F51" i="1"/>
  <c r="J47" i="1"/>
  <c r="E48" i="1"/>
  <c r="D48" i="1"/>
  <c r="E50" i="1"/>
  <c r="D46" i="1"/>
  <c r="H45" i="1"/>
  <c r="F48" i="1"/>
  <c r="C51" i="1"/>
  <c r="G51" i="1"/>
  <c r="J48" i="1"/>
  <c r="G47" i="1"/>
  <c r="F46" i="1"/>
  <c r="H51" i="1"/>
  <c r="G48" i="1"/>
  <c r="G49" i="1"/>
  <c r="B46" i="1"/>
  <c r="H48" i="1"/>
  <c r="K51" i="1"/>
  <c r="K46" i="1"/>
  <c r="C49" i="1"/>
  <c r="C48" i="1"/>
  <c r="H50" i="1"/>
  <c r="C47" i="1"/>
  <c r="B47" i="1"/>
  <c r="H49" i="1"/>
  <c r="C46" i="1"/>
  <c r="G46" i="1"/>
  <c r="J51" i="1"/>
  <c r="K45" i="1"/>
  <c r="E51" i="1"/>
  <c r="J45" i="1"/>
  <c r="I47" i="1"/>
  <c r="B51" i="1"/>
  <c r="F47" i="1"/>
  <c r="C50" i="1"/>
  <c r="G50" i="1"/>
  <c r="I46" i="1"/>
</calcChain>
</file>

<file path=xl/sharedStrings.xml><?xml version="1.0" encoding="utf-8"?>
<sst xmlns="http://schemas.openxmlformats.org/spreadsheetml/2006/main" count="237" uniqueCount="63">
  <si>
    <t>A</t>
  </si>
  <si>
    <t>B</t>
  </si>
  <si>
    <t>C</t>
  </si>
  <si>
    <t>D</t>
  </si>
  <si>
    <t>E</t>
  </si>
  <si>
    <t>F</t>
  </si>
  <si>
    <t>G</t>
  </si>
  <si>
    <t>2-AA</t>
  </si>
  <si>
    <t>G2</t>
  </si>
  <si>
    <t>B1</t>
  </si>
  <si>
    <t>B1 + S9</t>
  </si>
  <si>
    <t>G2 + S9</t>
  </si>
  <si>
    <t>pH9-G2+S9</t>
  </si>
  <si>
    <t>pH9-B1+S9</t>
  </si>
  <si>
    <t>diluent+S9</t>
  </si>
  <si>
    <t>H (control)</t>
  </si>
  <si>
    <t>420nm</t>
  </si>
  <si>
    <t>600nm</t>
  </si>
  <si>
    <t>Control/blanks</t>
  </si>
  <si>
    <t>no bac</t>
  </si>
  <si>
    <t>Growth factor</t>
  </si>
  <si>
    <t>B-galactosidase</t>
  </si>
  <si>
    <t>Induction factor</t>
  </si>
  <si>
    <t>IF</t>
  </si>
  <si>
    <t>Read 2:600 Read#19</t>
  </si>
  <si>
    <t>H</t>
  </si>
  <si>
    <t>Read 1:420 Read#19</t>
  </si>
  <si>
    <t>Rery-G2+S9</t>
  </si>
  <si>
    <t>Rery-B1+S9</t>
  </si>
  <si>
    <t>Rpyr-G2+S9</t>
  </si>
  <si>
    <t>Rpyr-B1+S9</t>
  </si>
  <si>
    <t>Read 1:380,440 - Time  1 (0:00:00)</t>
  </si>
  <si>
    <t>Time 1 (0:00:00)</t>
  </si>
  <si>
    <t>Read 1:380,440 Read#1</t>
  </si>
  <si>
    <t>Read 1:380,440 - Time  2 (0:00:30)</t>
  </si>
  <si>
    <t>Time 2 (0:00:30)</t>
  </si>
  <si>
    <t>Read 1:380,440 Read#2</t>
  </si>
  <si>
    <t>Read 1:380,440 - Time  3 (0:01:00)</t>
  </si>
  <si>
    <t>Time 3 (0:01:00)</t>
  </si>
  <si>
    <t>Read 1:380,440 Read#3</t>
  </si>
  <si>
    <t>Min Temperature:</t>
  </si>
  <si>
    <t>Max Temperature:</t>
  </si>
  <si>
    <t>Read 2:380,440 - Time  1 (0:00:07)</t>
  </si>
  <si>
    <t>Time 1 (0:00:07)</t>
  </si>
  <si>
    <t>Read 2:380,440 Read#1</t>
  </si>
  <si>
    <t>OVRFLW</t>
  </si>
  <si>
    <t>Read 2:380,440 - Time  2 (0:00:37)</t>
  </si>
  <si>
    <t>Time 2 (0:00:37)</t>
  </si>
  <si>
    <t>Read 2:380,440 Read#2</t>
  </si>
  <si>
    <t>Read 2:380,440 - Time  3 (0:01:07)</t>
  </si>
  <si>
    <t>Time 3 (0:01:07)</t>
  </si>
  <si>
    <t>Read 2:380,440 Read#3</t>
  </si>
  <si>
    <t>MeOH</t>
  </si>
  <si>
    <t>pH9-G2</t>
  </si>
  <si>
    <t>ERY-G2</t>
  </si>
  <si>
    <t>PYR-G2</t>
  </si>
  <si>
    <t>pH9-B1</t>
  </si>
  <si>
    <t>ERY-B1</t>
  </si>
  <si>
    <t>PYR-B1</t>
  </si>
  <si>
    <t>2-fold dilutions</t>
  </si>
  <si>
    <t>↓</t>
  </si>
  <si>
    <t>2-AA (positive control)</t>
  </si>
  <si>
    <r>
      <t xml:space="preserve">H (control) </t>
    </r>
    <r>
      <rPr>
        <sz val="11"/>
        <color theme="1"/>
        <rFont val="Calibri"/>
        <family val="2"/>
      </rPr>
      <t>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</si>
</sst>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'180 min'!$D$44</c:f>
              <c:strCache>
                <c:ptCount val="1"/>
                <c:pt idx="0">
                  <c:v>G2 + S9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'180 min'!$D$45:$D$51</c:f>
              <c:numCache>
                <c:formatCode>General</c:formatCode>
                <c:ptCount val="7"/>
                <c:pt idx="0">
                  <c:v>0.7765218192096115</c:v>
                </c:pt>
                <c:pt idx="1">
                  <c:v>0.73051581036968882</c:v>
                </c:pt>
                <c:pt idx="2">
                  <c:v>0.85587623843638971</c:v>
                </c:pt>
                <c:pt idx="3">
                  <c:v>0.96573042930846087</c:v>
                </c:pt>
                <c:pt idx="4">
                  <c:v>0.96161917068082114</c:v>
                </c:pt>
                <c:pt idx="5">
                  <c:v>0.88822878640891523</c:v>
                </c:pt>
                <c:pt idx="6">
                  <c:v>0.64110423274224282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9-47DA-8ECC-5DF420D6458A}"/>
            </c:ext>
          </c:extLst>
        </c:ser>
        <c:ser>
          <c:idx val="1"/>
          <c:order val="1"/>
          <c:tx>
            <c:strRef>
              <c:f>'180 min'!$G$44</c:f>
              <c:strCache>
                <c:ptCount val="1"/>
                <c:pt idx="0">
                  <c:v>pH9-G2+S9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'180 min'!$G$45:$G$51</c:f>
              <c:numCache>
                <c:formatCode>General</c:formatCode>
                <c:ptCount val="7"/>
                <c:pt idx="0">
                  <c:v>1.3937701750894009</c:v>
                </c:pt>
                <c:pt idx="1">
                  <c:v>0.77537775856720426</c:v>
                </c:pt>
                <c:pt idx="2">
                  <c:v>0.91864307922273525</c:v>
                </c:pt>
                <c:pt idx="3">
                  <c:v>0.95369643722722719</c:v>
                </c:pt>
                <c:pt idx="4">
                  <c:v>0.95819687250158203</c:v>
                </c:pt>
                <c:pt idx="5">
                  <c:v>0.95859215465187997</c:v>
                </c:pt>
                <c:pt idx="6">
                  <c:v>1.0900848572981852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A-4490-BF96-86124C8851C0}"/>
            </c:ext>
          </c:extLst>
        </c:ser>
        <c:ser>
          <c:idx val="2"/>
          <c:order val="2"/>
          <c:tx>
            <c:strRef>
              <c:f>'180 min'!$I$44</c:f>
              <c:strCache>
                <c:ptCount val="1"/>
                <c:pt idx="0">
                  <c:v>Rery-G2+S9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'180 min'!$I$45:$I$51</c:f>
              <c:numCache>
                <c:formatCode>General</c:formatCode>
                <c:ptCount val="7"/>
                <c:pt idx="0">
                  <c:v>0.80873637341670623</c:v>
                </c:pt>
                <c:pt idx="1">
                  <c:v>0.72876052959204618</c:v>
                </c:pt>
                <c:pt idx="2">
                  <c:v>0.84733007088630374</c:v>
                </c:pt>
                <c:pt idx="3">
                  <c:v>0.93037501396750055</c:v>
                </c:pt>
                <c:pt idx="4">
                  <c:v>1.0000686062864004</c:v>
                </c:pt>
                <c:pt idx="5">
                  <c:v>1.0115552869060014</c:v>
                </c:pt>
                <c:pt idx="6">
                  <c:v>1.1126022648750453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A-4490-BF96-86124C8851C0}"/>
            </c:ext>
          </c:extLst>
        </c:ser>
        <c:ser>
          <c:idx val="3"/>
          <c:order val="3"/>
          <c:tx>
            <c:strRef>
              <c:f>'180 min'!$K$44</c:f>
              <c:strCache>
                <c:ptCount val="1"/>
                <c:pt idx="0">
                  <c:v>Rpyr-G2+S9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'180 min'!$K$45:$K$51</c:f>
              <c:numCache>
                <c:formatCode>General</c:formatCode>
                <c:ptCount val="7"/>
                <c:pt idx="0">
                  <c:v>0.89844631079906911</c:v>
                </c:pt>
                <c:pt idx="1">
                  <c:v>0.74574816719337855</c:v>
                </c:pt>
                <c:pt idx="2">
                  <c:v>1.1006278721533493</c:v>
                </c:pt>
                <c:pt idx="3">
                  <c:v>0.86813458134764021</c:v>
                </c:pt>
                <c:pt idx="4">
                  <c:v>0.97289493409297556</c:v>
                </c:pt>
                <c:pt idx="5">
                  <c:v>1.1068129281920638</c:v>
                </c:pt>
                <c:pt idx="6">
                  <c:v>1.0464311116582343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A-4490-BF96-86124C88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468080"/>
        <c:axId val="784711808"/>
      </c:lineChart>
      <c:catAx>
        <c:axId val="7854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11808"/>
        <c:crosses val="autoZero"/>
        <c:auto val="1"/>
        <c:lblAlgn val="ctr"/>
        <c:lblOffset val="100"/>
        <c:noMultiLvlLbl val="0"/>
      </c:catAx>
      <c:valAx>
        <c:axId val="7847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6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'180 min'!$F$44</c:f>
              <c:strCache>
                <c:ptCount val="1"/>
                <c:pt idx="0">
                  <c:v>B1 + S9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'180 min'!$F$45:$F$51</c:f>
              <c:numCache>
                <c:formatCode>General</c:formatCode>
                <c:ptCount val="7"/>
                <c:pt idx="0">
                  <c:v>2.621501755155764</c:v>
                </c:pt>
                <c:pt idx="1">
                  <c:v>1.4585704989825985</c:v>
                </c:pt>
                <c:pt idx="2">
                  <c:v>1.1916223714680581</c:v>
                </c:pt>
                <c:pt idx="3">
                  <c:v>1.3610640492855497</c:v>
                </c:pt>
                <c:pt idx="4">
                  <c:v>1.1020076374166587</c:v>
                </c:pt>
                <c:pt idx="5">
                  <c:v>1.1694127073798601</c:v>
                </c:pt>
                <c:pt idx="6">
                  <c:v>0.91301248552182257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C-498E-B72A-4A1516DFF7A6}"/>
            </c:ext>
          </c:extLst>
        </c:ser>
        <c:ser>
          <c:idx val="1"/>
          <c:order val="1"/>
          <c:tx>
            <c:strRef>
              <c:f>'180 min'!$H$44</c:f>
              <c:strCache>
                <c:ptCount val="1"/>
                <c:pt idx="0">
                  <c:v>pH9-B1+S9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'180 min'!$H$45:$H$51</c:f>
              <c:numCache>
                <c:formatCode>General</c:formatCode>
                <c:ptCount val="7"/>
                <c:pt idx="0">
                  <c:v>1.5818379689831323</c:v>
                </c:pt>
                <c:pt idx="1">
                  <c:v>0.9369914692876804</c:v>
                </c:pt>
                <c:pt idx="2">
                  <c:v>0.98269188146567887</c:v>
                </c:pt>
                <c:pt idx="3">
                  <c:v>1.0629518693540274</c:v>
                </c:pt>
                <c:pt idx="4">
                  <c:v>1.0816214557819674</c:v>
                </c:pt>
                <c:pt idx="5">
                  <c:v>1.0143393340637665</c:v>
                </c:pt>
                <c:pt idx="6">
                  <c:v>1.0269541181043578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7-4F5A-BF11-5D367267DB2E}"/>
            </c:ext>
          </c:extLst>
        </c:ser>
        <c:ser>
          <c:idx val="2"/>
          <c:order val="2"/>
          <c:tx>
            <c:strRef>
              <c:f>'180 min'!$J$44</c:f>
              <c:strCache>
                <c:ptCount val="1"/>
                <c:pt idx="0">
                  <c:v>Rery-B1+S9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'180 min'!$J$45:$J$51</c:f>
              <c:numCache>
                <c:formatCode>General</c:formatCode>
                <c:ptCount val="7"/>
                <c:pt idx="0">
                  <c:v>0.75592835586446017</c:v>
                </c:pt>
                <c:pt idx="1">
                  <c:v>0.73705329505552564</c:v>
                </c:pt>
                <c:pt idx="2">
                  <c:v>1.2737996978696782</c:v>
                </c:pt>
                <c:pt idx="3">
                  <c:v>0.92454390783520191</c:v>
                </c:pt>
                <c:pt idx="4">
                  <c:v>1.0951075245322537</c:v>
                </c:pt>
                <c:pt idx="5">
                  <c:v>1.1233420538531613</c:v>
                </c:pt>
                <c:pt idx="6">
                  <c:v>1.1252363246623991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7-4F5A-BF11-5D367267DB2E}"/>
            </c:ext>
          </c:extLst>
        </c:ser>
        <c:ser>
          <c:idx val="3"/>
          <c:order val="3"/>
          <c:tx>
            <c:strRef>
              <c:f>'180 min'!$L$44</c:f>
              <c:strCache>
                <c:ptCount val="1"/>
                <c:pt idx="0">
                  <c:v>Rpyr-B1+S9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'180 min'!$L$45:$L$51</c:f>
              <c:numCache>
                <c:formatCode>General</c:formatCode>
                <c:ptCount val="7"/>
                <c:pt idx="0">
                  <c:v>0.79712081809444835</c:v>
                </c:pt>
                <c:pt idx="1">
                  <c:v>0.80164815371080456</c:v>
                </c:pt>
                <c:pt idx="2">
                  <c:v>1.0743769033586485</c:v>
                </c:pt>
                <c:pt idx="3">
                  <c:v>0.89867368655567881</c:v>
                </c:pt>
                <c:pt idx="4">
                  <c:v>1.1325935936814193</c:v>
                </c:pt>
                <c:pt idx="5">
                  <c:v>1.0014694572053866</c:v>
                </c:pt>
                <c:pt idx="6">
                  <c:v>1.0901476355169881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7-4F5A-BF11-5D367267D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247152"/>
        <c:axId val="790282944"/>
      </c:lineChart>
      <c:catAx>
        <c:axId val="31824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82944"/>
        <c:crosses val="autoZero"/>
        <c:auto val="1"/>
        <c:lblAlgn val="ctr"/>
        <c:lblOffset val="100"/>
        <c:noMultiLvlLbl val="0"/>
      </c:catAx>
      <c:valAx>
        <c:axId val="7902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'180 min'!$F$44</c:f>
              <c:strCache>
                <c:ptCount val="1"/>
                <c:pt idx="0">
                  <c:v>B1 + S9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'180 min'!$F$45:$F$51</c:f>
              <c:numCache>
                <c:formatCode>General</c:formatCode>
                <c:ptCount val="7"/>
                <c:pt idx="0">
                  <c:v>2.621501755155764</c:v>
                </c:pt>
                <c:pt idx="1">
                  <c:v>1.4585704989825985</c:v>
                </c:pt>
                <c:pt idx="2">
                  <c:v>1.1916223714680581</c:v>
                </c:pt>
                <c:pt idx="3">
                  <c:v>1.3610640492855497</c:v>
                </c:pt>
                <c:pt idx="4">
                  <c:v>1.1020076374166587</c:v>
                </c:pt>
                <c:pt idx="5">
                  <c:v>1.1694127073798601</c:v>
                </c:pt>
                <c:pt idx="6">
                  <c:v>0.91301248552182257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3-4923-BB0F-E14B2B3290C5}"/>
            </c:ext>
          </c:extLst>
        </c:ser>
        <c:ser>
          <c:idx val="1"/>
          <c:order val="1"/>
          <c:tx>
            <c:strRef>
              <c:f>'180 min'!$H$44</c:f>
              <c:strCache>
                <c:ptCount val="1"/>
                <c:pt idx="0">
                  <c:v>pH9-B1+S9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'180 min'!$H$45:$H$51</c:f>
              <c:numCache>
                <c:formatCode>General</c:formatCode>
                <c:ptCount val="7"/>
                <c:pt idx="0">
                  <c:v>1.5818379689831323</c:v>
                </c:pt>
                <c:pt idx="1">
                  <c:v>0.9369914692876804</c:v>
                </c:pt>
                <c:pt idx="2">
                  <c:v>0.98269188146567887</c:v>
                </c:pt>
                <c:pt idx="3">
                  <c:v>1.0629518693540274</c:v>
                </c:pt>
                <c:pt idx="4">
                  <c:v>1.0816214557819674</c:v>
                </c:pt>
                <c:pt idx="5">
                  <c:v>1.0143393340637665</c:v>
                </c:pt>
                <c:pt idx="6">
                  <c:v>1.0269541181043578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3-4923-BB0F-E14B2B329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185488"/>
        <c:axId val="1819045824"/>
      </c:lineChart>
      <c:catAx>
        <c:axId val="190318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45824"/>
        <c:crosses val="autoZero"/>
        <c:auto val="1"/>
        <c:lblAlgn val="ctr"/>
        <c:lblOffset val="100"/>
        <c:noMultiLvlLbl val="0"/>
      </c:catAx>
      <c:valAx>
        <c:axId val="1819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454025</xdr:colOff>
      <xdr:row>35</xdr:row>
      <xdr:rowOff>63500</xdr:rowOff>
    </xdr:from>
    <xdr:to>
      <xdr:col>21</xdr:col>
      <xdr:colOff>149225</xdr:colOff>
      <xdr:row>50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40DC9-67EF-4A5E-BFC8-E3743516C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460375</xdr:colOff>
      <xdr:row>50</xdr:row>
      <xdr:rowOff>165100</xdr:rowOff>
    </xdr:from>
    <xdr:to>
      <xdr:col>21</xdr:col>
      <xdr:colOff>155575</xdr:colOff>
      <xdr:row>65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6D110A-ECC1-4AE9-9DBE-0056783B7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220265</xdr:colOff>
      <xdr:row>54</xdr:row>
      <xdr:rowOff>116681</xdr:rowOff>
    </xdr:from>
    <xdr:to>
      <xdr:col>9</xdr:col>
      <xdr:colOff>541734</xdr:colOff>
      <xdr:row>69</xdr:row>
      <xdr:rowOff>2381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5E109C-5D2F-4079-BB2A-85807547C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8E9E-9233-43EC-8A8B-F5B201E7F169}">
  <dimension ref="B3:N11"/>
  <sheetViews>
    <sheetView tabSelected="1" workbookViewId="0">
      <selection activeCell="G16" sqref="G16"/>
    </sheetView>
  </sheetViews>
  <sheetFormatPr defaultRowHeight="14.5" x14ac:dyDescent="0.35"/>
  <sheetData>
    <row r="3" spans="2:14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2:14" x14ac:dyDescent="0.35">
      <c r="B4" t="s">
        <v>0</v>
      </c>
      <c r="C4" t="s">
        <v>61</v>
      </c>
      <c r="D4" t="s">
        <v>8</v>
      </c>
      <c r="E4" t="s">
        <v>11</v>
      </c>
      <c r="F4" t="s">
        <v>9</v>
      </c>
      <c r="G4" t="s">
        <v>10</v>
      </c>
      <c r="H4" t="s">
        <v>12</v>
      </c>
      <c r="I4" t="s">
        <v>13</v>
      </c>
      <c r="J4" t="s">
        <v>27</v>
      </c>
      <c r="K4" t="s">
        <v>28</v>
      </c>
      <c r="L4" t="s">
        <v>29</v>
      </c>
      <c r="M4" t="s">
        <v>30</v>
      </c>
      <c r="N4" t="s">
        <v>14</v>
      </c>
    </row>
    <row r="5" spans="2:14" x14ac:dyDescent="0.35">
      <c r="B5" t="s">
        <v>1</v>
      </c>
      <c r="C5" t="s">
        <v>59</v>
      </c>
    </row>
    <row r="6" spans="2:14" x14ac:dyDescent="0.35">
      <c r="B6" t="s">
        <v>2</v>
      </c>
      <c r="C6" s="1" t="s">
        <v>60</v>
      </c>
    </row>
    <row r="7" spans="2:14" x14ac:dyDescent="0.35">
      <c r="B7" t="s">
        <v>3</v>
      </c>
    </row>
    <row r="8" spans="2:14" x14ac:dyDescent="0.35">
      <c r="B8" t="s">
        <v>4</v>
      </c>
    </row>
    <row r="9" spans="2:14" x14ac:dyDescent="0.35">
      <c r="B9" t="s">
        <v>5</v>
      </c>
    </row>
    <row r="10" spans="2:14" x14ac:dyDescent="0.35">
      <c r="B10" t="s">
        <v>6</v>
      </c>
    </row>
    <row r="11" spans="2:14" x14ac:dyDescent="0.35">
      <c r="B11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F5FC-234A-4A7A-87C1-3882DF770F5E}">
  <dimension ref="A1:Q51"/>
  <sheetViews>
    <sheetView topLeftCell="A37" zoomScale="80" workbookViewId="0">
      <selection activeCell="A45" sqref="A45:A46"/>
    </sheetView>
  </sheetViews>
  <sheetFormatPr defaultRowHeight="14.5" x14ac:dyDescent="0.35"/>
  <cols>
    <col min="1" max="1" width="12" customWidth="1"/>
  </cols>
  <sheetData>
    <row r="1" spans="1:17" x14ac:dyDescent="0.35">
      <c r="B1" t="s">
        <v>7</v>
      </c>
      <c r="C1" t="s">
        <v>8</v>
      </c>
      <c r="D1" t="s">
        <v>11</v>
      </c>
      <c r="E1" t="s">
        <v>9</v>
      </c>
      <c r="F1" t="s">
        <v>10</v>
      </c>
      <c r="G1" t="s">
        <v>12</v>
      </c>
      <c r="H1" t="s">
        <v>13</v>
      </c>
      <c r="I1" t="s">
        <v>27</v>
      </c>
      <c r="J1" t="s">
        <v>28</v>
      </c>
      <c r="K1" t="s">
        <v>29</v>
      </c>
      <c r="L1" t="s">
        <v>30</v>
      </c>
      <c r="M1" t="s">
        <v>14</v>
      </c>
    </row>
    <row r="2" spans="1:17" x14ac:dyDescent="0.35">
      <c r="A2" t="s">
        <v>17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7" x14ac:dyDescent="0.35">
      <c r="A3" t="s">
        <v>0</v>
      </c>
      <c r="B3">
        <v>0.16</v>
      </c>
      <c r="C3">
        <v>0.22600000000000001</v>
      </c>
      <c r="D3">
        <v>0.223</v>
      </c>
      <c r="E3">
        <v>0.184</v>
      </c>
      <c r="F3">
        <v>0.5</v>
      </c>
      <c r="G3">
        <v>0.313</v>
      </c>
      <c r="H3">
        <v>0.34399999999999997</v>
      </c>
      <c r="I3">
        <v>0.22800000000000001</v>
      </c>
      <c r="J3">
        <v>0.22600000000000001</v>
      </c>
      <c r="K3">
        <v>0.25900000000000001</v>
      </c>
      <c r="L3">
        <v>0.23499999999999999</v>
      </c>
      <c r="M3">
        <v>0.24399999999999999</v>
      </c>
      <c r="N3" t="s">
        <v>24</v>
      </c>
    </row>
    <row r="4" spans="1:17" x14ac:dyDescent="0.35">
      <c r="A4" t="s">
        <v>1</v>
      </c>
      <c r="B4">
        <v>0.25800000000000001</v>
      </c>
      <c r="C4">
        <v>0.19700000000000001</v>
      </c>
      <c r="D4">
        <v>0.20399999999999999</v>
      </c>
      <c r="E4">
        <v>0.14399999999999999</v>
      </c>
      <c r="F4">
        <v>0.30499999999999999</v>
      </c>
      <c r="G4">
        <v>0.20799999999999999</v>
      </c>
      <c r="H4">
        <v>0.22500000000000001</v>
      </c>
      <c r="I4">
        <v>0.20100000000000001</v>
      </c>
      <c r="J4">
        <v>0.21199999999999999</v>
      </c>
      <c r="K4">
        <v>0.218</v>
      </c>
      <c r="L4">
        <v>0.23300000000000001</v>
      </c>
      <c r="M4">
        <v>0.245</v>
      </c>
      <c r="N4" t="s">
        <v>24</v>
      </c>
      <c r="P4" t="s">
        <v>18</v>
      </c>
    </row>
    <row r="5" spans="1:17" x14ac:dyDescent="0.35">
      <c r="A5" t="s">
        <v>2</v>
      </c>
      <c r="B5">
        <v>0.36099999999999999</v>
      </c>
      <c r="C5">
        <v>0.23799999999999999</v>
      </c>
      <c r="D5">
        <v>0.23100000000000001</v>
      </c>
      <c r="E5">
        <v>0.20499999999999999</v>
      </c>
      <c r="F5">
        <v>0.30199999999999999</v>
      </c>
      <c r="G5">
        <v>0.255</v>
      </c>
      <c r="H5">
        <v>0.25600000000000001</v>
      </c>
      <c r="I5">
        <v>0.23799999999999999</v>
      </c>
      <c r="J5">
        <v>0.22</v>
      </c>
      <c r="K5">
        <v>0.216</v>
      </c>
      <c r="L5">
        <v>0.22</v>
      </c>
      <c r="M5">
        <v>0.251</v>
      </c>
      <c r="N5" t="s">
        <v>24</v>
      </c>
    </row>
    <row r="6" spans="1:17" x14ac:dyDescent="0.35">
      <c r="A6" t="s">
        <v>3</v>
      </c>
      <c r="B6">
        <v>0.40899999999999997</v>
      </c>
      <c r="C6">
        <v>0.218</v>
      </c>
      <c r="D6">
        <v>0.255</v>
      </c>
      <c r="E6">
        <v>0.21099999999999999</v>
      </c>
      <c r="F6">
        <v>0.33600000000000002</v>
      </c>
      <c r="G6">
        <v>0.26</v>
      </c>
      <c r="H6">
        <v>0.27700000000000002</v>
      </c>
      <c r="I6">
        <v>0.255</v>
      </c>
      <c r="J6">
        <v>0.27</v>
      </c>
      <c r="K6">
        <v>0.26</v>
      </c>
      <c r="L6">
        <v>0.26600000000000001</v>
      </c>
      <c r="M6">
        <v>0.26</v>
      </c>
      <c r="N6" t="s">
        <v>24</v>
      </c>
      <c r="P6" t="s">
        <v>14</v>
      </c>
      <c r="Q6">
        <v>0.26685714285714285</v>
      </c>
    </row>
    <row r="7" spans="1:17" x14ac:dyDescent="0.35">
      <c r="A7" t="s">
        <v>4</v>
      </c>
      <c r="B7">
        <v>0.25900000000000001</v>
      </c>
      <c r="C7">
        <v>0.23100000000000001</v>
      </c>
      <c r="D7">
        <v>0.26400000000000001</v>
      </c>
      <c r="E7">
        <v>0.23499999999999999</v>
      </c>
      <c r="F7">
        <v>0.28999999999999998</v>
      </c>
      <c r="G7">
        <v>0.26500000000000001</v>
      </c>
      <c r="H7">
        <v>0.28399999999999997</v>
      </c>
      <c r="I7">
        <v>0.27300000000000002</v>
      </c>
      <c r="J7">
        <v>0.309</v>
      </c>
      <c r="K7">
        <v>0.27800000000000002</v>
      </c>
      <c r="L7">
        <v>0.33200000000000002</v>
      </c>
      <c r="M7">
        <v>0.315</v>
      </c>
      <c r="N7" t="s">
        <v>24</v>
      </c>
      <c r="P7" t="s">
        <v>19</v>
      </c>
      <c r="Q7">
        <v>9.6833333333333327E-2</v>
      </c>
    </row>
    <row r="8" spans="1:17" x14ac:dyDescent="0.35">
      <c r="A8" t="s">
        <v>5</v>
      </c>
      <c r="B8">
        <v>0.27900000000000003</v>
      </c>
      <c r="C8">
        <v>0.23799999999999999</v>
      </c>
      <c r="D8">
        <v>0.23799999999999999</v>
      </c>
      <c r="E8">
        <v>0.23499999999999999</v>
      </c>
      <c r="F8">
        <v>0.30299999999999999</v>
      </c>
      <c r="G8">
        <v>0.26500000000000001</v>
      </c>
      <c r="H8">
        <v>0.27500000000000002</v>
      </c>
      <c r="I8">
        <v>0.27700000000000002</v>
      </c>
      <c r="J8">
        <v>0.28999999999999998</v>
      </c>
      <c r="K8">
        <v>0.28899999999999998</v>
      </c>
      <c r="L8">
        <v>0.27100000000000002</v>
      </c>
      <c r="M8">
        <v>0.27800000000000002</v>
      </c>
      <c r="N8" t="s">
        <v>24</v>
      </c>
    </row>
    <row r="9" spans="1:17" x14ac:dyDescent="0.35">
      <c r="A9" t="s">
        <v>6</v>
      </c>
      <c r="B9">
        <v>0.218</v>
      </c>
      <c r="C9">
        <v>0.23400000000000001</v>
      </c>
      <c r="D9">
        <v>0.125</v>
      </c>
      <c r="E9">
        <v>0.185</v>
      </c>
      <c r="F9">
        <v>0.25</v>
      </c>
      <c r="G9">
        <v>0.27300000000000002</v>
      </c>
      <c r="H9">
        <v>0.26800000000000002</v>
      </c>
      <c r="I9">
        <v>0.28299999999999997</v>
      </c>
      <c r="J9">
        <v>0.28999999999999998</v>
      </c>
      <c r="K9">
        <v>0.28199999999999997</v>
      </c>
      <c r="L9">
        <v>0.28799999999999998</v>
      </c>
      <c r="M9">
        <v>0.27500000000000002</v>
      </c>
      <c r="N9" t="s">
        <v>24</v>
      </c>
    </row>
    <row r="10" spans="1:17" x14ac:dyDescent="0.35">
      <c r="A10" t="s">
        <v>15</v>
      </c>
      <c r="B10">
        <v>9.4E-2</v>
      </c>
      <c r="C10">
        <v>9.2999999999999999E-2</v>
      </c>
      <c r="D10">
        <v>9.4E-2</v>
      </c>
      <c r="E10">
        <v>0.09</v>
      </c>
      <c r="F10">
        <v>9.5000000000000001E-2</v>
      </c>
      <c r="G10">
        <v>9.6000000000000002E-2</v>
      </c>
      <c r="H10">
        <v>0.10100000000000001</v>
      </c>
      <c r="I10">
        <v>9.8000000000000004E-2</v>
      </c>
      <c r="J10">
        <v>9.7000000000000003E-2</v>
      </c>
      <c r="K10">
        <v>0.107</v>
      </c>
      <c r="L10">
        <v>9.8000000000000004E-2</v>
      </c>
      <c r="M10">
        <v>9.9000000000000005E-2</v>
      </c>
      <c r="N10" t="s">
        <v>24</v>
      </c>
    </row>
    <row r="11" spans="1:17" x14ac:dyDescent="0.35">
      <c r="L11">
        <f>AVERAGE(B10:M10)</f>
        <v>9.6833333333333327E-2</v>
      </c>
      <c r="M11">
        <f>AVERAGE(M3:M9)</f>
        <v>0.26685714285714285</v>
      </c>
    </row>
    <row r="13" spans="1:17" x14ac:dyDescent="0.35">
      <c r="A13" t="s">
        <v>16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</row>
    <row r="14" spans="1:17" x14ac:dyDescent="0.35">
      <c r="A14" t="s">
        <v>0</v>
      </c>
      <c r="B14">
        <v>1.9570000000000001</v>
      </c>
      <c r="C14">
        <v>0.99299999999999999</v>
      </c>
      <c r="D14">
        <v>2.4300000000000002</v>
      </c>
      <c r="E14">
        <v>0.96499999999999997</v>
      </c>
      <c r="F14">
        <v>2.31</v>
      </c>
      <c r="G14">
        <v>2.3279999999999998</v>
      </c>
      <c r="H14">
        <v>2.3439999999999999</v>
      </c>
      <c r="I14">
        <v>2.4260000000000002</v>
      </c>
      <c r="J14">
        <v>2.5459999999999998</v>
      </c>
      <c r="K14">
        <v>2.6789999999999998</v>
      </c>
      <c r="L14">
        <v>2.58</v>
      </c>
      <c r="M14">
        <v>2.641</v>
      </c>
      <c r="N14" t="s">
        <v>26</v>
      </c>
    </row>
    <row r="15" spans="1:17" x14ac:dyDescent="0.35">
      <c r="A15" t="s">
        <v>1</v>
      </c>
      <c r="B15">
        <v>2.0089999999999999</v>
      </c>
      <c r="C15">
        <v>0.93400000000000005</v>
      </c>
      <c r="D15">
        <v>2.2120000000000002</v>
      </c>
      <c r="E15">
        <v>0.70499999999999996</v>
      </c>
      <c r="F15">
        <v>2.157</v>
      </c>
      <c r="G15">
        <v>2.1659999999999999</v>
      </c>
      <c r="H15">
        <v>2.0750000000000002</v>
      </c>
      <c r="I15">
        <v>2.16</v>
      </c>
      <c r="J15">
        <v>2.3439999999999999</v>
      </c>
      <c r="K15">
        <v>2.4300000000000002</v>
      </c>
      <c r="L15">
        <v>2.532</v>
      </c>
      <c r="M15">
        <v>2.5590000000000002</v>
      </c>
      <c r="N15" t="s">
        <v>26</v>
      </c>
    </row>
    <row r="16" spans="1:17" x14ac:dyDescent="0.35">
      <c r="A16" t="s">
        <v>2</v>
      </c>
      <c r="B16">
        <v>2.2349999999999999</v>
      </c>
      <c r="C16">
        <v>1.04</v>
      </c>
      <c r="D16">
        <v>2.351</v>
      </c>
      <c r="E16">
        <v>0.92200000000000004</v>
      </c>
      <c r="F16">
        <v>2.5640000000000001</v>
      </c>
      <c r="G16">
        <v>2.5640000000000001</v>
      </c>
      <c r="H16">
        <v>2.423</v>
      </c>
      <c r="I16">
        <v>2.4870000000000001</v>
      </c>
      <c r="J16">
        <v>1.5209999999999999</v>
      </c>
      <c r="K16">
        <v>1.681</v>
      </c>
      <c r="L16">
        <v>1.7689999999999999</v>
      </c>
      <c r="M16">
        <v>1.84</v>
      </c>
      <c r="N16" t="s">
        <v>26</v>
      </c>
      <c r="P16" t="s">
        <v>18</v>
      </c>
    </row>
    <row r="17" spans="1:17" x14ac:dyDescent="0.35">
      <c r="A17" t="s">
        <v>3</v>
      </c>
      <c r="B17">
        <v>2.2930000000000001</v>
      </c>
      <c r="C17">
        <v>0.999</v>
      </c>
      <c r="D17">
        <v>2.448</v>
      </c>
      <c r="E17">
        <v>0.95699999999999996</v>
      </c>
      <c r="F17">
        <v>2.613</v>
      </c>
      <c r="G17">
        <v>2.5489999999999999</v>
      </c>
      <c r="H17">
        <v>2.5270000000000001</v>
      </c>
      <c r="I17">
        <v>2.5339999999999998</v>
      </c>
      <c r="J17">
        <v>2.7730000000000001</v>
      </c>
      <c r="K17">
        <v>2.782</v>
      </c>
      <c r="L17">
        <v>2.786</v>
      </c>
      <c r="M17">
        <v>2.7</v>
      </c>
      <c r="N17" t="s">
        <v>26</v>
      </c>
    </row>
    <row r="18" spans="1:17" x14ac:dyDescent="0.35">
      <c r="A18" t="s">
        <v>4</v>
      </c>
      <c r="B18">
        <v>2.2210000000000001</v>
      </c>
      <c r="C18">
        <v>1.0109999999999999</v>
      </c>
      <c r="D18">
        <v>2.5870000000000002</v>
      </c>
      <c r="E18">
        <v>1.0109999999999999</v>
      </c>
      <c r="F18">
        <v>2.6070000000000002</v>
      </c>
      <c r="G18">
        <v>2.61</v>
      </c>
      <c r="H18">
        <v>2.5760000000000001</v>
      </c>
      <c r="I18">
        <v>2.6190000000000002</v>
      </c>
      <c r="J18">
        <v>2.8620000000000001</v>
      </c>
      <c r="K18">
        <v>2.758</v>
      </c>
      <c r="L18">
        <v>3.0539999999999998</v>
      </c>
      <c r="M18">
        <v>2.7410000000000001</v>
      </c>
      <c r="N18" t="s">
        <v>26</v>
      </c>
      <c r="P18" t="s">
        <v>14</v>
      </c>
      <c r="Q18">
        <v>2.5342857142857143</v>
      </c>
    </row>
    <row r="19" spans="1:17" x14ac:dyDescent="0.35">
      <c r="A19" t="s">
        <v>5</v>
      </c>
      <c r="B19">
        <v>2.13</v>
      </c>
      <c r="C19">
        <v>1.0149999999999999</v>
      </c>
      <c r="D19">
        <v>2.3809999999999998</v>
      </c>
      <c r="E19">
        <v>0.998</v>
      </c>
      <c r="F19">
        <v>2.621</v>
      </c>
      <c r="G19">
        <v>2.609</v>
      </c>
      <c r="H19">
        <v>2.6120000000000001</v>
      </c>
      <c r="I19">
        <v>2.6459999999999999</v>
      </c>
      <c r="J19">
        <v>2.5609999999999999</v>
      </c>
      <c r="K19">
        <v>2.5840000000000001</v>
      </c>
      <c r="L19">
        <v>2.5880000000000001</v>
      </c>
      <c r="M19">
        <v>2.625</v>
      </c>
      <c r="N19" t="s">
        <v>26</v>
      </c>
      <c r="P19" t="s">
        <v>19</v>
      </c>
      <c r="Q19">
        <v>0.1849166666666667</v>
      </c>
    </row>
    <row r="20" spans="1:17" x14ac:dyDescent="0.35">
      <c r="A20" t="s">
        <v>6</v>
      </c>
      <c r="B20">
        <v>0.98499999999999999</v>
      </c>
      <c r="C20">
        <v>0.97199999999999998</v>
      </c>
      <c r="D20">
        <v>0.79200000000000004</v>
      </c>
      <c r="E20">
        <v>0.871</v>
      </c>
      <c r="F20">
        <v>2.5030000000000001</v>
      </c>
      <c r="G20">
        <v>2.4180000000000001</v>
      </c>
      <c r="H20">
        <v>2.488</v>
      </c>
      <c r="I20">
        <v>2.4969999999999999</v>
      </c>
      <c r="J20">
        <v>2.5569999999999999</v>
      </c>
      <c r="K20">
        <v>2.63</v>
      </c>
      <c r="L20">
        <v>2.6080000000000001</v>
      </c>
      <c r="M20">
        <v>2.6339999999999999</v>
      </c>
      <c r="N20" t="s">
        <v>26</v>
      </c>
    </row>
    <row r="21" spans="1:17" x14ac:dyDescent="0.35">
      <c r="A21" t="s">
        <v>25</v>
      </c>
      <c r="B21">
        <v>0.18099999999999999</v>
      </c>
      <c r="C21">
        <v>0.186</v>
      </c>
      <c r="D21">
        <v>0.191</v>
      </c>
      <c r="E21">
        <v>0.18</v>
      </c>
      <c r="F21">
        <v>0.189</v>
      </c>
      <c r="G21">
        <v>0.183</v>
      </c>
      <c r="H21">
        <v>0.186</v>
      </c>
      <c r="I21">
        <v>0.184</v>
      </c>
      <c r="J21">
        <v>0.183</v>
      </c>
      <c r="K21">
        <v>0.19500000000000001</v>
      </c>
      <c r="L21">
        <v>0.18</v>
      </c>
      <c r="M21">
        <v>0.18099999999999999</v>
      </c>
      <c r="N21" t="s">
        <v>26</v>
      </c>
    </row>
    <row r="22" spans="1:17" x14ac:dyDescent="0.35">
      <c r="L22">
        <f>AVERAGE(B21:M21)</f>
        <v>0.1849166666666667</v>
      </c>
      <c r="M22">
        <f>AVERAGE(M14:M20)</f>
        <v>2.5342857142857143</v>
      </c>
    </row>
    <row r="23" spans="1:17" x14ac:dyDescent="0.35">
      <c r="A23" t="s">
        <v>20</v>
      </c>
    </row>
    <row r="24" spans="1:17" x14ac:dyDescent="0.35">
      <c r="A24" t="s">
        <v>6</v>
      </c>
      <c r="B24" t="s">
        <v>7</v>
      </c>
      <c r="C24" t="s">
        <v>8</v>
      </c>
      <c r="D24" t="s">
        <v>11</v>
      </c>
      <c r="E24" t="s">
        <v>9</v>
      </c>
      <c r="F24" t="s">
        <v>10</v>
      </c>
      <c r="G24" t="s">
        <v>12</v>
      </c>
      <c r="H24" t="s">
        <v>13</v>
      </c>
      <c r="I24" t="s">
        <v>27</v>
      </c>
      <c r="J24" t="s">
        <v>28</v>
      </c>
      <c r="K24" t="s">
        <v>29</v>
      </c>
      <c r="L24" t="s">
        <v>30</v>
      </c>
    </row>
    <row r="25" spans="1:17" x14ac:dyDescent="0.35">
      <c r="B25">
        <f>(B14-$Q$19)/($Q$18-$Q$19)</f>
        <v>0.75428053124699135</v>
      </c>
      <c r="C25">
        <f t="shared" ref="C25:L25" si="0">(C14-$Q$19)/($Q$18-$Q$19)</f>
        <v>0.34395759753125205</v>
      </c>
      <c r="D25">
        <f t="shared" si="0"/>
        <v>0.95561118233365605</v>
      </c>
      <c r="E25">
        <f t="shared" si="0"/>
        <v>0.33203950402083637</v>
      </c>
      <c r="F25">
        <f t="shared" si="0"/>
        <v>0.90453363871758885</v>
      </c>
      <c r="G25">
        <f t="shared" si="0"/>
        <v>0.9121952702599988</v>
      </c>
      <c r="H25">
        <f t="shared" si="0"/>
        <v>0.91900560940880782</v>
      </c>
      <c r="I25">
        <f t="shared" si="0"/>
        <v>0.95390859754645374</v>
      </c>
      <c r="J25">
        <f t="shared" si="0"/>
        <v>1.0049861411625207</v>
      </c>
      <c r="K25">
        <f t="shared" si="0"/>
        <v>1.0615970853369951</v>
      </c>
      <c r="L25">
        <f t="shared" si="0"/>
        <v>1.0194581118537398</v>
      </c>
    </row>
    <row r="26" spans="1:17" x14ac:dyDescent="0.35">
      <c r="B26">
        <f t="shared" ref="B26:L31" si="1">(B15-$Q$19)/($Q$18-$Q$19)</f>
        <v>0.77641413348062038</v>
      </c>
      <c r="C26">
        <f t="shared" si="1"/>
        <v>0.31884447192001902</v>
      </c>
      <c r="D26">
        <f t="shared" si="1"/>
        <v>0.86282031143113413</v>
      </c>
      <c r="E26">
        <f t="shared" si="1"/>
        <v>0.22137149285269089</v>
      </c>
      <c r="F26">
        <f t="shared" si="1"/>
        <v>0.8394097706071032</v>
      </c>
      <c r="G26">
        <f t="shared" si="1"/>
        <v>0.84324058637830823</v>
      </c>
      <c r="H26">
        <f t="shared" si="1"/>
        <v>0.80450678246945739</v>
      </c>
      <c r="I26">
        <f t="shared" si="1"/>
        <v>0.84068670919750499</v>
      </c>
      <c r="J26">
        <f t="shared" si="1"/>
        <v>0.91900560940880782</v>
      </c>
      <c r="K26">
        <f t="shared" si="1"/>
        <v>0.95561118233365605</v>
      </c>
      <c r="L26">
        <f t="shared" si="1"/>
        <v>0.99902709440731308</v>
      </c>
    </row>
    <row r="27" spans="1:17" x14ac:dyDescent="0.35">
      <c r="B27">
        <f t="shared" si="1"/>
        <v>0.87261017395754681</v>
      </c>
      <c r="C27">
        <f t="shared" si="1"/>
        <v>0.36396296878087836</v>
      </c>
      <c r="D27">
        <f t="shared" si="1"/>
        <v>0.92198513278641181</v>
      </c>
      <c r="E27">
        <f t="shared" si="1"/>
        <v>0.31373671755841231</v>
      </c>
      <c r="F27">
        <f t="shared" si="1"/>
        <v>1.012647772704931</v>
      </c>
      <c r="G27">
        <f t="shared" si="1"/>
        <v>1.012647772704931</v>
      </c>
      <c r="H27">
        <f t="shared" si="1"/>
        <v>0.95263165895605206</v>
      </c>
      <c r="I27">
        <f t="shared" si="1"/>
        <v>0.97987301555128792</v>
      </c>
      <c r="J27">
        <f t="shared" si="1"/>
        <v>0.56869878944194741</v>
      </c>
      <c r="K27">
        <f t="shared" si="1"/>
        <v>0.63680218093003693</v>
      </c>
      <c r="L27">
        <f t="shared" si="1"/>
        <v>0.67425904624848609</v>
      </c>
    </row>
    <row r="28" spans="1:17" x14ac:dyDescent="0.35">
      <c r="B28">
        <f t="shared" si="1"/>
        <v>0.89729765337197942</v>
      </c>
      <c r="C28">
        <f t="shared" si="1"/>
        <v>0.3465114747120554</v>
      </c>
      <c r="D28">
        <f t="shared" si="1"/>
        <v>0.963272813876066</v>
      </c>
      <c r="E28">
        <f t="shared" si="1"/>
        <v>0.32863433444643186</v>
      </c>
      <c r="F28">
        <f t="shared" si="1"/>
        <v>1.0335044363481583</v>
      </c>
      <c r="G28">
        <f t="shared" si="1"/>
        <v>1.0062630797529224</v>
      </c>
      <c r="H28">
        <f t="shared" si="1"/>
        <v>0.99689886342331024</v>
      </c>
      <c r="I28">
        <f t="shared" si="1"/>
        <v>0.99987838680091401</v>
      </c>
      <c r="J28">
        <f t="shared" si="1"/>
        <v>1.101607827836248</v>
      </c>
      <c r="K28">
        <f t="shared" si="1"/>
        <v>1.1054386436074528</v>
      </c>
      <c r="L28">
        <f t="shared" si="1"/>
        <v>1.1071412283946551</v>
      </c>
    </row>
    <row r="29" spans="1:17" x14ac:dyDescent="0.35">
      <c r="B29">
        <f t="shared" si="1"/>
        <v>0.86665112720233906</v>
      </c>
      <c r="C29">
        <f t="shared" si="1"/>
        <v>0.35161922907366205</v>
      </c>
      <c r="D29">
        <f t="shared" si="1"/>
        <v>1.0224376352313438</v>
      </c>
      <c r="E29">
        <f t="shared" si="1"/>
        <v>0.35161922907366205</v>
      </c>
      <c r="F29">
        <f t="shared" si="1"/>
        <v>1.0309505591673551</v>
      </c>
      <c r="G29">
        <f t="shared" si="1"/>
        <v>1.0322274977577566</v>
      </c>
      <c r="H29">
        <f t="shared" si="1"/>
        <v>1.0177555270665377</v>
      </c>
      <c r="I29">
        <f t="shared" si="1"/>
        <v>1.0360583135289618</v>
      </c>
      <c r="J29">
        <f t="shared" si="1"/>
        <v>1.1394903393514977</v>
      </c>
      <c r="K29">
        <f t="shared" si="1"/>
        <v>1.0952231348842394</v>
      </c>
      <c r="L29">
        <f t="shared" si="1"/>
        <v>1.221214409137205</v>
      </c>
    </row>
    <row r="30" spans="1:17" x14ac:dyDescent="0.35">
      <c r="B30">
        <f t="shared" si="1"/>
        <v>0.82791732329348811</v>
      </c>
      <c r="C30">
        <f t="shared" si="1"/>
        <v>0.35332181386086431</v>
      </c>
      <c r="D30">
        <f t="shared" si="1"/>
        <v>0.93475451869042847</v>
      </c>
      <c r="E30">
        <f t="shared" si="1"/>
        <v>0.34608582851525482</v>
      </c>
      <c r="F30">
        <f t="shared" si="1"/>
        <v>1.0369096059225629</v>
      </c>
      <c r="G30">
        <f t="shared" si="1"/>
        <v>1.0318018515609562</v>
      </c>
      <c r="H30">
        <f t="shared" si="1"/>
        <v>1.0330787901513578</v>
      </c>
      <c r="I30">
        <f t="shared" si="1"/>
        <v>1.0475507608425767</v>
      </c>
      <c r="J30">
        <f t="shared" si="1"/>
        <v>1.0113708341145293</v>
      </c>
      <c r="K30">
        <f t="shared" si="1"/>
        <v>1.0211606966409421</v>
      </c>
      <c r="L30">
        <f t="shared" si="1"/>
        <v>1.0228632814281444</v>
      </c>
    </row>
    <row r="31" spans="1:17" x14ac:dyDescent="0.35">
      <c r="B31">
        <f t="shared" si="1"/>
        <v>0.34055242795684754</v>
      </c>
      <c r="C31">
        <f t="shared" si="1"/>
        <v>0.33501902739844025</v>
      </c>
      <c r="D31">
        <f t="shared" si="1"/>
        <v>0.25840271197433962</v>
      </c>
      <c r="E31">
        <f t="shared" si="1"/>
        <v>0.2920287615215838</v>
      </c>
      <c r="F31">
        <f t="shared" si="1"/>
        <v>0.98668335470009683</v>
      </c>
      <c r="G31">
        <f t="shared" si="1"/>
        <v>0.95050342797204934</v>
      </c>
      <c r="H31">
        <f t="shared" si="1"/>
        <v>0.98029866174808844</v>
      </c>
      <c r="I31">
        <f t="shared" si="1"/>
        <v>0.98412947751929336</v>
      </c>
      <c r="J31">
        <f t="shared" si="1"/>
        <v>1.009668249327327</v>
      </c>
      <c r="K31">
        <f t="shared" si="1"/>
        <v>1.0407404216937679</v>
      </c>
      <c r="L31">
        <f t="shared" si="1"/>
        <v>1.0313762053641555</v>
      </c>
    </row>
    <row r="33" spans="1:12" x14ac:dyDescent="0.35">
      <c r="A33" t="s">
        <v>21</v>
      </c>
    </row>
    <row r="34" spans="1:12" x14ac:dyDescent="0.35">
      <c r="A34" t="s">
        <v>1</v>
      </c>
      <c r="B34" t="s">
        <v>7</v>
      </c>
      <c r="C34" t="s">
        <v>8</v>
      </c>
      <c r="D34" t="s">
        <v>11</v>
      </c>
      <c r="E34" t="s">
        <v>9</v>
      </c>
      <c r="F34" t="s">
        <v>10</v>
      </c>
      <c r="G34" t="s">
        <v>12</v>
      </c>
      <c r="H34" t="s">
        <v>13</v>
      </c>
      <c r="I34" t="s">
        <v>27</v>
      </c>
      <c r="J34" t="s">
        <v>28</v>
      </c>
      <c r="K34" t="s">
        <v>29</v>
      </c>
      <c r="L34" t="s">
        <v>30</v>
      </c>
    </row>
    <row r="35" spans="1:12" x14ac:dyDescent="0.35">
      <c r="B35">
        <f>(B3-$Q$7)/($Q$6-$Q$7)</f>
        <v>0.37151659431452183</v>
      </c>
      <c r="C35">
        <f t="shared" ref="C35:L35" si="2">(C3-$Q$7)/($Q$6-$Q$7)</f>
        <v>0.75969752135555257</v>
      </c>
      <c r="D35">
        <f t="shared" si="2"/>
        <v>0.74205293376277837</v>
      </c>
      <c r="E35">
        <f t="shared" si="2"/>
        <v>0.51267329505671477</v>
      </c>
      <c r="F35">
        <f t="shared" si="2"/>
        <v>2.3712365214955891</v>
      </c>
      <c r="G35">
        <f t="shared" si="2"/>
        <v>1.2713905615460019</v>
      </c>
      <c r="H35">
        <f t="shared" si="2"/>
        <v>1.4537179666713345</v>
      </c>
      <c r="I35">
        <f t="shared" si="2"/>
        <v>0.77146057975073534</v>
      </c>
      <c r="J35">
        <f t="shared" si="2"/>
        <v>0.75969752135555257</v>
      </c>
      <c r="K35">
        <f t="shared" si="2"/>
        <v>0.95378798487606786</v>
      </c>
      <c r="L35">
        <f t="shared" si="2"/>
        <v>0.81263128413387475</v>
      </c>
    </row>
    <row r="36" spans="1:12" x14ac:dyDescent="0.35">
      <c r="B36">
        <f t="shared" ref="B36:L41" si="3">(B4-$Q$7)/($Q$6-$Q$7)</f>
        <v>0.94790645567847653</v>
      </c>
      <c r="C36">
        <f t="shared" si="3"/>
        <v>0.58913317462540271</v>
      </c>
      <c r="D36">
        <f t="shared" si="3"/>
        <v>0.63030387900854223</v>
      </c>
      <c r="E36">
        <f t="shared" si="3"/>
        <v>0.2774121271530598</v>
      </c>
      <c r="F36">
        <f t="shared" si="3"/>
        <v>1.2243383279652711</v>
      </c>
      <c r="G36">
        <f t="shared" si="3"/>
        <v>0.65382999579890766</v>
      </c>
      <c r="H36">
        <f t="shared" si="3"/>
        <v>0.75381599215796113</v>
      </c>
      <c r="I36">
        <f t="shared" si="3"/>
        <v>0.61265929141576825</v>
      </c>
      <c r="J36">
        <f t="shared" si="3"/>
        <v>0.6773561125892732</v>
      </c>
      <c r="K36">
        <f t="shared" si="3"/>
        <v>0.7126452877748215</v>
      </c>
      <c r="L36">
        <f t="shared" si="3"/>
        <v>0.80086822573869221</v>
      </c>
    </row>
    <row r="37" spans="1:12" x14ac:dyDescent="0.35">
      <c r="B37">
        <f t="shared" si="3"/>
        <v>1.5537039630303879</v>
      </c>
      <c r="C37">
        <f t="shared" si="3"/>
        <v>0.83027587172664896</v>
      </c>
      <c r="D37">
        <f t="shared" si="3"/>
        <v>0.78910516734350944</v>
      </c>
      <c r="E37">
        <f t="shared" si="3"/>
        <v>0.63618540820613356</v>
      </c>
      <c r="F37">
        <f t="shared" si="3"/>
        <v>1.2066937403724969</v>
      </c>
      <c r="G37">
        <f t="shared" si="3"/>
        <v>0.93026186808570233</v>
      </c>
      <c r="H37">
        <f t="shared" si="3"/>
        <v>0.93614339728329377</v>
      </c>
      <c r="I37">
        <f t="shared" si="3"/>
        <v>0.83027587172664896</v>
      </c>
      <c r="J37">
        <f t="shared" si="3"/>
        <v>0.72440834617000427</v>
      </c>
      <c r="K37">
        <f t="shared" si="3"/>
        <v>0.70088222937963873</v>
      </c>
      <c r="L37">
        <f t="shared" si="3"/>
        <v>0.72440834617000427</v>
      </c>
    </row>
    <row r="38" spans="1:12" x14ac:dyDescent="0.35">
      <c r="B38">
        <f t="shared" si="3"/>
        <v>1.8360173645147737</v>
      </c>
      <c r="C38">
        <f t="shared" si="3"/>
        <v>0.7126452877748215</v>
      </c>
      <c r="D38">
        <f t="shared" si="3"/>
        <v>0.93026186808570233</v>
      </c>
      <c r="E38">
        <f t="shared" si="3"/>
        <v>0.67147458339168187</v>
      </c>
      <c r="F38">
        <f t="shared" si="3"/>
        <v>1.4066657330906038</v>
      </c>
      <c r="G38">
        <f t="shared" si="3"/>
        <v>0.9596695140736593</v>
      </c>
      <c r="H38">
        <f t="shared" si="3"/>
        <v>1.0596555104327128</v>
      </c>
      <c r="I38">
        <f t="shared" si="3"/>
        <v>0.93026186808570233</v>
      </c>
      <c r="J38">
        <f t="shared" si="3"/>
        <v>1.018484806049573</v>
      </c>
      <c r="K38">
        <f t="shared" si="3"/>
        <v>0.9596695140736593</v>
      </c>
      <c r="L38">
        <f t="shared" si="3"/>
        <v>0.9949586892592075</v>
      </c>
    </row>
    <row r="39" spans="1:12" x14ac:dyDescent="0.35">
      <c r="B39">
        <f t="shared" si="3"/>
        <v>0.95378798487606786</v>
      </c>
      <c r="C39">
        <f t="shared" si="3"/>
        <v>0.78910516734350944</v>
      </c>
      <c r="D39">
        <f t="shared" si="3"/>
        <v>0.98319563086402473</v>
      </c>
      <c r="E39">
        <f t="shared" si="3"/>
        <v>0.81263128413387475</v>
      </c>
      <c r="F39">
        <f t="shared" si="3"/>
        <v>1.1361153900014003</v>
      </c>
      <c r="G39">
        <f t="shared" si="3"/>
        <v>0.98907716006161617</v>
      </c>
      <c r="H39">
        <f t="shared" si="3"/>
        <v>1.1008262148158521</v>
      </c>
      <c r="I39">
        <f t="shared" si="3"/>
        <v>1.0361293936423472</v>
      </c>
      <c r="J39">
        <f t="shared" si="3"/>
        <v>1.2478644447556364</v>
      </c>
      <c r="K39">
        <f t="shared" si="3"/>
        <v>1.0655370396303041</v>
      </c>
      <c r="L39">
        <f t="shared" si="3"/>
        <v>1.3831396163002383</v>
      </c>
    </row>
    <row r="40" spans="1:12" x14ac:dyDescent="0.35">
      <c r="B40">
        <f t="shared" si="3"/>
        <v>1.0714185688278954</v>
      </c>
      <c r="C40">
        <f t="shared" si="3"/>
        <v>0.83027587172664896</v>
      </c>
      <c r="D40">
        <f t="shared" si="3"/>
        <v>0.83027587172664896</v>
      </c>
      <c r="E40">
        <f t="shared" si="3"/>
        <v>0.81263128413387475</v>
      </c>
      <c r="F40">
        <f t="shared" si="3"/>
        <v>1.2125752695700882</v>
      </c>
      <c r="G40">
        <f t="shared" si="3"/>
        <v>0.98907716006161617</v>
      </c>
      <c r="H40">
        <f t="shared" si="3"/>
        <v>1.0478924520375299</v>
      </c>
      <c r="I40">
        <f t="shared" si="3"/>
        <v>1.0596555104327128</v>
      </c>
      <c r="J40">
        <f t="shared" si="3"/>
        <v>1.1361153900014003</v>
      </c>
      <c r="K40">
        <f t="shared" si="3"/>
        <v>1.1302338608038089</v>
      </c>
      <c r="L40">
        <f t="shared" si="3"/>
        <v>1.0243663352471644</v>
      </c>
    </row>
    <row r="41" spans="1:12" x14ac:dyDescent="0.35">
      <c r="B41">
        <f t="shared" si="3"/>
        <v>0.7126452877748215</v>
      </c>
      <c r="C41">
        <f t="shared" si="3"/>
        <v>0.80674975493628354</v>
      </c>
      <c r="D41">
        <f t="shared" si="3"/>
        <v>0.16566307239882375</v>
      </c>
      <c r="E41">
        <f t="shared" si="3"/>
        <v>0.5185548242543061</v>
      </c>
      <c r="F41">
        <f t="shared" si="3"/>
        <v>0.90085422209774546</v>
      </c>
      <c r="G41">
        <f t="shared" si="3"/>
        <v>1.0361293936423472</v>
      </c>
      <c r="H41">
        <f t="shared" si="3"/>
        <v>1.0067217476543904</v>
      </c>
      <c r="I41">
        <f t="shared" si="3"/>
        <v>1.0949446856182607</v>
      </c>
      <c r="J41">
        <f t="shared" si="3"/>
        <v>1.1361153900014003</v>
      </c>
      <c r="K41">
        <f t="shared" si="3"/>
        <v>1.0890631564206692</v>
      </c>
      <c r="L41">
        <f t="shared" si="3"/>
        <v>1.1243523316062176</v>
      </c>
    </row>
    <row r="43" spans="1:12" x14ac:dyDescent="0.35">
      <c r="A43" t="s">
        <v>22</v>
      </c>
    </row>
    <row r="44" spans="1:12" x14ac:dyDescent="0.35">
      <c r="A44" t="s">
        <v>23</v>
      </c>
      <c r="B44" t="s">
        <v>7</v>
      </c>
      <c r="C44" t="s">
        <v>8</v>
      </c>
      <c r="D44" t="s">
        <v>11</v>
      </c>
      <c r="E44" t="s">
        <v>9</v>
      </c>
      <c r="F44" t="s">
        <v>10</v>
      </c>
      <c r="G44" t="s">
        <v>12</v>
      </c>
      <c r="H44" t="s">
        <v>13</v>
      </c>
      <c r="I44" t="s">
        <v>27</v>
      </c>
      <c r="J44" t="s">
        <v>28</v>
      </c>
      <c r="K44" t="s">
        <v>29</v>
      </c>
      <c r="L44" t="s">
        <v>30</v>
      </c>
    </row>
    <row r="45" spans="1:12" x14ac:dyDescent="0.35">
      <c r="A45" t="s">
        <v>59</v>
      </c>
      <c r="B45">
        <f>B35/B25</f>
        <v>0.4925443239272308</v>
      </c>
      <c r="C45">
        <f t="shared" ref="C45:L45" si="4">C35/C25</f>
        <v>2.2086952775814943</v>
      </c>
      <c r="D45">
        <f t="shared" si="4"/>
        <v>0.7765218192096115</v>
      </c>
      <c r="E45">
        <f t="shared" si="4"/>
        <v>1.544012952821852</v>
      </c>
      <c r="F45">
        <f t="shared" si="4"/>
        <v>2.621501755155764</v>
      </c>
      <c r="G45">
        <f t="shared" si="4"/>
        <v>1.3937701750894009</v>
      </c>
      <c r="H45">
        <f t="shared" si="4"/>
        <v>1.5818379689831323</v>
      </c>
      <c r="I45">
        <f t="shared" si="4"/>
        <v>0.80873637341670623</v>
      </c>
      <c r="J45">
        <f t="shared" si="4"/>
        <v>0.75592835586446017</v>
      </c>
      <c r="K45">
        <f t="shared" si="4"/>
        <v>0.89844631079906911</v>
      </c>
      <c r="L45">
        <f t="shared" si="4"/>
        <v>0.79712081809444835</v>
      </c>
    </row>
    <row r="46" spans="1:12" x14ac:dyDescent="0.35">
      <c r="A46" s="1" t="s">
        <v>60</v>
      </c>
      <c r="B46">
        <f t="shared" ref="B46:L50" si="5">B36/B26</f>
        <v>1.2208773833483244</v>
      </c>
      <c r="C46">
        <f t="shared" si="5"/>
        <v>1.8477133101218848</v>
      </c>
      <c r="D46">
        <f t="shared" si="5"/>
        <v>0.73051581036968882</v>
      </c>
      <c r="E46">
        <f t="shared" si="5"/>
        <v>1.2531519916056242</v>
      </c>
      <c r="F46">
        <f t="shared" si="5"/>
        <v>1.4585704989825985</v>
      </c>
      <c r="G46">
        <f t="shared" si="5"/>
        <v>0.77537775856720426</v>
      </c>
      <c r="H46">
        <f t="shared" si="5"/>
        <v>0.9369914692876804</v>
      </c>
      <c r="I46">
        <f t="shared" si="5"/>
        <v>0.72876052959204618</v>
      </c>
      <c r="J46">
        <f t="shared" si="5"/>
        <v>0.73705329505552564</v>
      </c>
      <c r="K46">
        <f t="shared" si="5"/>
        <v>0.74574816719337855</v>
      </c>
      <c r="L46">
        <f t="shared" si="5"/>
        <v>0.80164815371080456</v>
      </c>
    </row>
    <row r="47" spans="1:12" x14ac:dyDescent="0.35">
      <c r="B47">
        <f t="shared" si="5"/>
        <v>1.780524694072587</v>
      </c>
      <c r="C47">
        <f t="shared" si="5"/>
        <v>2.2812097464412964</v>
      </c>
      <c r="D47">
        <f t="shared" si="5"/>
        <v>0.85587623843638971</v>
      </c>
      <c r="E47">
        <f t="shared" si="5"/>
        <v>2.0277684204676709</v>
      </c>
      <c r="F47">
        <f t="shared" si="5"/>
        <v>1.1916223714680581</v>
      </c>
      <c r="G47">
        <f t="shared" si="5"/>
        <v>0.91864307922273525</v>
      </c>
      <c r="H47">
        <f t="shared" si="5"/>
        <v>0.98269188146567887</v>
      </c>
      <c r="I47">
        <f t="shared" si="5"/>
        <v>0.84733007088630374</v>
      </c>
      <c r="J47">
        <f t="shared" si="5"/>
        <v>1.2737996978696782</v>
      </c>
      <c r="K47">
        <f t="shared" si="5"/>
        <v>1.1006278721533493</v>
      </c>
      <c r="L47">
        <f t="shared" si="5"/>
        <v>1.0743769033586485</v>
      </c>
    </row>
    <row r="48" spans="1:12" x14ac:dyDescent="0.35">
      <c r="B48">
        <f t="shared" si="5"/>
        <v>2.0461631183533733</v>
      </c>
      <c r="C48">
        <f t="shared" si="5"/>
        <v>2.056628249806205</v>
      </c>
      <c r="D48">
        <f t="shared" si="5"/>
        <v>0.96573042930846087</v>
      </c>
      <c r="E48">
        <f t="shared" si="5"/>
        <v>2.0432271160064492</v>
      </c>
      <c r="F48">
        <f t="shared" si="5"/>
        <v>1.3610640492855497</v>
      </c>
      <c r="G48">
        <f t="shared" si="5"/>
        <v>0.95369643722722719</v>
      </c>
      <c r="H48">
        <f t="shared" si="5"/>
        <v>1.0629518693540274</v>
      </c>
      <c r="I48">
        <f t="shared" si="5"/>
        <v>0.93037501396750055</v>
      </c>
      <c r="J48">
        <f t="shared" si="5"/>
        <v>0.92454390783520191</v>
      </c>
      <c r="K48">
        <f t="shared" si="5"/>
        <v>0.86813458134764021</v>
      </c>
      <c r="L48">
        <f t="shared" si="5"/>
        <v>0.89867368655567881</v>
      </c>
    </row>
    <row r="49" spans="2:12" x14ac:dyDescent="0.35">
      <c r="B49">
        <f t="shared" si="5"/>
        <v>1.100544330860121</v>
      </c>
      <c r="C49">
        <f t="shared" si="5"/>
        <v>2.2442036785712784</v>
      </c>
      <c r="D49">
        <f t="shared" si="5"/>
        <v>0.96161917068082114</v>
      </c>
      <c r="E49">
        <f t="shared" si="5"/>
        <v>2.3111116143299246</v>
      </c>
      <c r="F49">
        <f t="shared" si="5"/>
        <v>1.1020076374166587</v>
      </c>
      <c r="G49">
        <f t="shared" si="5"/>
        <v>0.95819687250158203</v>
      </c>
      <c r="H49">
        <f t="shared" si="5"/>
        <v>1.0816214557819674</v>
      </c>
      <c r="I49">
        <f t="shared" si="5"/>
        <v>1.0000686062864004</v>
      </c>
      <c r="J49">
        <f t="shared" si="5"/>
        <v>1.0951075245322537</v>
      </c>
      <c r="K49">
        <f t="shared" si="5"/>
        <v>0.97289493409297556</v>
      </c>
      <c r="L49">
        <f t="shared" si="5"/>
        <v>1.1325935936814193</v>
      </c>
    </row>
    <row r="50" spans="2:12" x14ac:dyDescent="0.35">
      <c r="B50">
        <f t="shared" si="5"/>
        <v>1.2941129973772618</v>
      </c>
      <c r="C50">
        <f t="shared" si="5"/>
        <v>2.3499139853663431</v>
      </c>
      <c r="D50">
        <f t="shared" si="5"/>
        <v>0.88822878640891523</v>
      </c>
      <c r="E50">
        <f t="shared" si="5"/>
        <v>2.3480628710518134</v>
      </c>
      <c r="F50">
        <f t="shared" si="5"/>
        <v>1.1694127073798601</v>
      </c>
      <c r="G50">
        <f t="shared" si="5"/>
        <v>0.95859215465187997</v>
      </c>
      <c r="H50">
        <f t="shared" si="5"/>
        <v>1.0143393340637665</v>
      </c>
      <c r="I50">
        <f t="shared" si="5"/>
        <v>1.0115552869060014</v>
      </c>
      <c r="J50">
        <f t="shared" si="5"/>
        <v>1.1233420538531613</v>
      </c>
      <c r="K50">
        <f t="shared" si="5"/>
        <v>1.1068129281920638</v>
      </c>
      <c r="L50">
        <f t="shared" si="5"/>
        <v>1.0014694572053866</v>
      </c>
    </row>
    <row r="51" spans="2:12" x14ac:dyDescent="0.35">
      <c r="B51">
        <f>B41/B31</f>
        <v>2.0926154955063865</v>
      </c>
      <c r="C51">
        <f t="shared" ref="C51:L51" si="6">C41/C31</f>
        <v>2.4080714495562394</v>
      </c>
      <c r="D51">
        <f t="shared" si="6"/>
        <v>0.64110423274224282</v>
      </c>
      <c r="E51">
        <f t="shared" si="6"/>
        <v>1.7756977824801679</v>
      </c>
      <c r="F51">
        <f t="shared" si="6"/>
        <v>0.91301248552182257</v>
      </c>
      <c r="G51">
        <f t="shared" si="6"/>
        <v>1.0900848572981852</v>
      </c>
      <c r="H51">
        <f t="shared" si="6"/>
        <v>1.0269541181043578</v>
      </c>
      <c r="I51">
        <f t="shared" si="6"/>
        <v>1.1126022648750453</v>
      </c>
      <c r="J51">
        <f t="shared" si="6"/>
        <v>1.1252363246623991</v>
      </c>
      <c r="K51">
        <f t="shared" si="6"/>
        <v>1.0464311116582343</v>
      </c>
      <c r="L51">
        <f t="shared" si="6"/>
        <v>1.0901476355169881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8974-BF07-4086-B1F9-981F91009869}">
  <dimension ref="A1:U76"/>
  <sheetViews>
    <sheetView workbookViewId="0">
      <selection activeCell="C10" sqref="C10"/>
    </sheetView>
  </sheetViews>
  <sheetFormatPr defaultRowHeight="14.5" x14ac:dyDescent="0.35"/>
  <cols>
    <col min="9" max="17" width="0" hidden="1" customWidth="1"/>
  </cols>
  <sheetData>
    <row r="1" spans="1:21" x14ac:dyDescent="0.35">
      <c r="A1" t="s">
        <v>52</v>
      </c>
      <c r="B1" t="s">
        <v>8</v>
      </c>
      <c r="C1" t="s">
        <v>9</v>
      </c>
      <c r="H1" t="s">
        <v>31</v>
      </c>
    </row>
    <row r="2" spans="1:21" x14ac:dyDescent="0.35">
      <c r="A2" t="s">
        <v>53</v>
      </c>
      <c r="B2" t="s">
        <v>54</v>
      </c>
      <c r="C2" t="s">
        <v>55</v>
      </c>
      <c r="H2" t="s">
        <v>32</v>
      </c>
    </row>
    <row r="3" spans="1:21" x14ac:dyDescent="0.35">
      <c r="A3" t="s">
        <v>56</v>
      </c>
      <c r="B3" t="s">
        <v>57</v>
      </c>
      <c r="C3" t="s">
        <v>58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12</v>
      </c>
    </row>
    <row r="4" spans="1:21" x14ac:dyDescent="0.35">
      <c r="H4" t="s">
        <v>0</v>
      </c>
      <c r="U4" t="s">
        <v>33</v>
      </c>
    </row>
    <row r="5" spans="1:21" x14ac:dyDescent="0.35">
      <c r="H5" t="s">
        <v>1</v>
      </c>
      <c r="U5" t="s">
        <v>33</v>
      </c>
    </row>
    <row r="6" spans="1:21" x14ac:dyDescent="0.35">
      <c r="A6">
        <f>AVERAGE(R8,R20,R32)</f>
        <v>45.333333333333336</v>
      </c>
      <c r="B6">
        <f>AVERAGE(S8,S20,S32)</f>
        <v>25222.333333333332</v>
      </c>
      <c r="C6">
        <f>AVERAGE(T49,T61,T73)</f>
        <v>7104.333333333333</v>
      </c>
      <c r="H6" t="s">
        <v>2</v>
      </c>
      <c r="U6" t="s">
        <v>33</v>
      </c>
    </row>
    <row r="7" spans="1:21" x14ac:dyDescent="0.35">
      <c r="A7">
        <f>AVERAGE(R9,R21,R33)</f>
        <v>910</v>
      </c>
      <c r="B7">
        <f t="shared" ref="B7:C7" si="0">AVERAGE(S9,S21,S33)</f>
        <v>209</v>
      </c>
      <c r="C7">
        <f t="shared" si="0"/>
        <v>199.33333333333334</v>
      </c>
      <c r="H7" t="s">
        <v>3</v>
      </c>
      <c r="U7" t="s">
        <v>33</v>
      </c>
    </row>
    <row r="8" spans="1:21" x14ac:dyDescent="0.35">
      <c r="A8">
        <f>AVERAGE(R51,R63,R75)</f>
        <v>2812.6666666666665</v>
      </c>
      <c r="B8">
        <f t="shared" ref="B8:C8" si="1">AVERAGE(S51,S63,S75)</f>
        <v>1157.6666666666667</v>
      </c>
      <c r="C8">
        <f t="shared" si="1"/>
        <v>1278.6666666666667</v>
      </c>
      <c r="H8" t="s">
        <v>4</v>
      </c>
      <c r="R8">
        <v>73</v>
      </c>
      <c r="S8">
        <v>25118</v>
      </c>
      <c r="T8">
        <v>846</v>
      </c>
      <c r="U8" t="s">
        <v>33</v>
      </c>
    </row>
    <row r="9" spans="1:21" x14ac:dyDescent="0.35">
      <c r="H9" t="s">
        <v>5</v>
      </c>
      <c r="R9">
        <v>902</v>
      </c>
      <c r="S9">
        <v>211</v>
      </c>
      <c r="T9">
        <v>214</v>
      </c>
      <c r="U9" t="s">
        <v>33</v>
      </c>
    </row>
    <row r="10" spans="1:21" x14ac:dyDescent="0.35">
      <c r="H10" t="s">
        <v>6</v>
      </c>
      <c r="R10">
        <v>357</v>
      </c>
      <c r="S10">
        <v>154</v>
      </c>
      <c r="T10">
        <v>177</v>
      </c>
      <c r="U10" t="s">
        <v>33</v>
      </c>
    </row>
    <row r="11" spans="1:21" x14ac:dyDescent="0.35">
      <c r="H11" t="s">
        <v>25</v>
      </c>
      <c r="U11" t="s">
        <v>33</v>
      </c>
    </row>
    <row r="13" spans="1:21" x14ac:dyDescent="0.35">
      <c r="H13" t="s">
        <v>34</v>
      </c>
    </row>
    <row r="14" spans="1:21" x14ac:dyDescent="0.35">
      <c r="H14" t="s">
        <v>35</v>
      </c>
    </row>
    <row r="15" spans="1:21" x14ac:dyDescent="0.35">
      <c r="I15">
        <v>1</v>
      </c>
      <c r="J15">
        <v>2</v>
      </c>
      <c r="K15">
        <v>3</v>
      </c>
      <c r="L15">
        <v>4</v>
      </c>
      <c r="M15">
        <v>5</v>
      </c>
      <c r="N15">
        <v>6</v>
      </c>
      <c r="O15">
        <v>7</v>
      </c>
      <c r="P15">
        <v>8</v>
      </c>
      <c r="Q15">
        <v>9</v>
      </c>
      <c r="R15">
        <v>10</v>
      </c>
      <c r="S15">
        <v>11</v>
      </c>
      <c r="T15">
        <v>12</v>
      </c>
    </row>
    <row r="16" spans="1:21" x14ac:dyDescent="0.35">
      <c r="H16" t="s">
        <v>0</v>
      </c>
      <c r="U16" t="s">
        <v>36</v>
      </c>
    </row>
    <row r="17" spans="8:21" x14ac:dyDescent="0.35">
      <c r="H17" t="s">
        <v>1</v>
      </c>
      <c r="U17" t="s">
        <v>36</v>
      </c>
    </row>
    <row r="18" spans="8:21" x14ac:dyDescent="0.35">
      <c r="H18" t="s">
        <v>2</v>
      </c>
      <c r="U18" t="s">
        <v>36</v>
      </c>
    </row>
    <row r="19" spans="8:21" x14ac:dyDescent="0.35">
      <c r="H19" t="s">
        <v>3</v>
      </c>
      <c r="U19" t="s">
        <v>36</v>
      </c>
    </row>
    <row r="20" spans="8:21" x14ac:dyDescent="0.35">
      <c r="H20" t="s">
        <v>4</v>
      </c>
      <c r="R20">
        <v>40</v>
      </c>
      <c r="S20">
        <v>25387</v>
      </c>
      <c r="T20">
        <v>891</v>
      </c>
      <c r="U20" t="s">
        <v>36</v>
      </c>
    </row>
    <row r="21" spans="8:21" x14ac:dyDescent="0.35">
      <c r="H21" t="s">
        <v>5</v>
      </c>
      <c r="R21">
        <v>923</v>
      </c>
      <c r="S21">
        <v>217</v>
      </c>
      <c r="T21">
        <v>204</v>
      </c>
      <c r="U21" t="s">
        <v>36</v>
      </c>
    </row>
    <row r="22" spans="8:21" x14ac:dyDescent="0.35">
      <c r="H22" t="s">
        <v>6</v>
      </c>
      <c r="R22">
        <v>339</v>
      </c>
      <c r="S22">
        <v>143</v>
      </c>
      <c r="T22">
        <v>196</v>
      </c>
      <c r="U22" t="s">
        <v>36</v>
      </c>
    </row>
    <row r="23" spans="8:21" x14ac:dyDescent="0.35">
      <c r="H23" t="s">
        <v>25</v>
      </c>
      <c r="U23" t="s">
        <v>36</v>
      </c>
    </row>
    <row r="25" spans="8:21" x14ac:dyDescent="0.35">
      <c r="H25" t="s">
        <v>37</v>
      </c>
    </row>
    <row r="26" spans="8:21" x14ac:dyDescent="0.35">
      <c r="H26" t="s">
        <v>38</v>
      </c>
    </row>
    <row r="27" spans="8:21" x14ac:dyDescent="0.35">
      <c r="I27">
        <v>1</v>
      </c>
      <c r="J27">
        <v>2</v>
      </c>
      <c r="K27">
        <v>3</v>
      </c>
      <c r="L27">
        <v>4</v>
      </c>
      <c r="M27">
        <v>5</v>
      </c>
      <c r="N27">
        <v>6</v>
      </c>
      <c r="O27">
        <v>7</v>
      </c>
      <c r="P27">
        <v>8</v>
      </c>
      <c r="Q27">
        <v>9</v>
      </c>
      <c r="R27">
        <v>10</v>
      </c>
      <c r="S27">
        <v>11</v>
      </c>
      <c r="T27">
        <v>12</v>
      </c>
    </row>
    <row r="28" spans="8:21" x14ac:dyDescent="0.35">
      <c r="H28" t="s">
        <v>0</v>
      </c>
      <c r="U28" t="s">
        <v>39</v>
      </c>
    </row>
    <row r="29" spans="8:21" x14ac:dyDescent="0.35">
      <c r="H29" t="s">
        <v>1</v>
      </c>
      <c r="U29" t="s">
        <v>39</v>
      </c>
    </row>
    <row r="30" spans="8:21" x14ac:dyDescent="0.35">
      <c r="H30" t="s">
        <v>2</v>
      </c>
      <c r="U30" t="s">
        <v>39</v>
      </c>
    </row>
    <row r="31" spans="8:21" x14ac:dyDescent="0.35">
      <c r="H31" t="s">
        <v>3</v>
      </c>
      <c r="U31" t="s">
        <v>39</v>
      </c>
    </row>
    <row r="32" spans="8:21" x14ac:dyDescent="0.35">
      <c r="H32" t="s">
        <v>4</v>
      </c>
      <c r="R32">
        <v>23</v>
      </c>
      <c r="S32">
        <v>25162</v>
      </c>
      <c r="T32">
        <v>974</v>
      </c>
      <c r="U32" t="s">
        <v>39</v>
      </c>
    </row>
    <row r="33" spans="8:21" x14ac:dyDescent="0.35">
      <c r="H33" t="s">
        <v>5</v>
      </c>
      <c r="R33">
        <v>905</v>
      </c>
      <c r="S33">
        <v>199</v>
      </c>
      <c r="T33">
        <v>180</v>
      </c>
      <c r="U33" t="s">
        <v>39</v>
      </c>
    </row>
    <row r="34" spans="8:21" x14ac:dyDescent="0.35">
      <c r="H34" t="s">
        <v>6</v>
      </c>
      <c r="R34">
        <v>376</v>
      </c>
      <c r="S34">
        <v>148</v>
      </c>
      <c r="T34">
        <v>173</v>
      </c>
      <c r="U34" t="s">
        <v>39</v>
      </c>
    </row>
    <row r="35" spans="8:21" x14ac:dyDescent="0.35">
      <c r="H35" t="s">
        <v>25</v>
      </c>
      <c r="U35" t="s">
        <v>39</v>
      </c>
    </row>
    <row r="39" spans="8:21" x14ac:dyDescent="0.35">
      <c r="H39" t="s">
        <v>40</v>
      </c>
      <c r="I39">
        <v>21.4</v>
      </c>
    </row>
    <row r="40" spans="8:21" x14ac:dyDescent="0.35">
      <c r="H40" t="s">
        <v>41</v>
      </c>
      <c r="I40">
        <v>21.4</v>
      </c>
    </row>
    <row r="42" spans="8:21" x14ac:dyDescent="0.35">
      <c r="H42" t="s">
        <v>42</v>
      </c>
    </row>
    <row r="43" spans="8:21" x14ac:dyDescent="0.35">
      <c r="H43" t="s">
        <v>43</v>
      </c>
    </row>
    <row r="44" spans="8:21" x14ac:dyDescent="0.35">
      <c r="I44">
        <v>1</v>
      </c>
      <c r="J44">
        <v>2</v>
      </c>
      <c r="K44">
        <v>3</v>
      </c>
      <c r="L44">
        <v>4</v>
      </c>
      <c r="M44">
        <v>5</v>
      </c>
      <c r="N44">
        <v>6</v>
      </c>
      <c r="O44">
        <v>7</v>
      </c>
      <c r="P44">
        <v>8</v>
      </c>
      <c r="Q44">
        <v>9</v>
      </c>
      <c r="R44">
        <v>10</v>
      </c>
      <c r="S44">
        <v>11</v>
      </c>
      <c r="T44">
        <v>12</v>
      </c>
    </row>
    <row r="45" spans="8:21" x14ac:dyDescent="0.35">
      <c r="H45" t="s">
        <v>0</v>
      </c>
      <c r="U45" t="s">
        <v>44</v>
      </c>
    </row>
    <row r="46" spans="8:21" x14ac:dyDescent="0.35">
      <c r="H46" t="s">
        <v>1</v>
      </c>
      <c r="U46" t="s">
        <v>44</v>
      </c>
    </row>
    <row r="47" spans="8:21" x14ac:dyDescent="0.35">
      <c r="H47" t="s">
        <v>2</v>
      </c>
      <c r="U47" t="s">
        <v>44</v>
      </c>
    </row>
    <row r="48" spans="8:21" x14ac:dyDescent="0.35">
      <c r="H48" t="s">
        <v>3</v>
      </c>
      <c r="U48" t="s">
        <v>44</v>
      </c>
    </row>
    <row r="49" spans="8:21" x14ac:dyDescent="0.35">
      <c r="H49" t="s">
        <v>4</v>
      </c>
      <c r="R49">
        <v>400</v>
      </c>
      <c r="S49" t="s">
        <v>45</v>
      </c>
      <c r="T49">
        <v>6763</v>
      </c>
      <c r="U49" t="s">
        <v>44</v>
      </c>
    </row>
    <row r="50" spans="8:21" x14ac:dyDescent="0.35">
      <c r="H50" t="s">
        <v>5</v>
      </c>
      <c r="R50">
        <v>7081</v>
      </c>
      <c r="S50">
        <v>1549</v>
      </c>
      <c r="T50">
        <v>1487</v>
      </c>
      <c r="U50" t="s">
        <v>44</v>
      </c>
    </row>
    <row r="51" spans="8:21" x14ac:dyDescent="0.35">
      <c r="H51" t="s">
        <v>6</v>
      </c>
      <c r="R51">
        <v>2797</v>
      </c>
      <c r="S51">
        <v>1168</v>
      </c>
      <c r="T51">
        <v>1269</v>
      </c>
      <c r="U51" t="s">
        <v>44</v>
      </c>
    </row>
    <row r="52" spans="8:21" x14ac:dyDescent="0.35">
      <c r="H52" t="s">
        <v>25</v>
      </c>
      <c r="U52" t="s">
        <v>44</v>
      </c>
    </row>
    <row r="54" spans="8:21" x14ac:dyDescent="0.35">
      <c r="H54" t="s">
        <v>46</v>
      </c>
    </row>
    <row r="55" spans="8:21" x14ac:dyDescent="0.35">
      <c r="H55" t="s">
        <v>47</v>
      </c>
    </row>
    <row r="56" spans="8:21" x14ac:dyDescent="0.35">
      <c r="I56">
        <v>1</v>
      </c>
      <c r="J56">
        <v>2</v>
      </c>
      <c r="K56">
        <v>3</v>
      </c>
      <c r="L56">
        <v>4</v>
      </c>
      <c r="M56">
        <v>5</v>
      </c>
      <c r="N56">
        <v>6</v>
      </c>
      <c r="O56">
        <v>7</v>
      </c>
      <c r="P56">
        <v>8</v>
      </c>
      <c r="Q56">
        <v>9</v>
      </c>
      <c r="R56">
        <v>10</v>
      </c>
      <c r="S56">
        <v>11</v>
      </c>
      <c r="T56">
        <v>12</v>
      </c>
    </row>
    <row r="57" spans="8:21" x14ac:dyDescent="0.35">
      <c r="H57" t="s">
        <v>0</v>
      </c>
      <c r="U57" t="s">
        <v>48</v>
      </c>
    </row>
    <row r="58" spans="8:21" x14ac:dyDescent="0.35">
      <c r="H58" t="s">
        <v>1</v>
      </c>
      <c r="U58" t="s">
        <v>48</v>
      </c>
    </row>
    <row r="59" spans="8:21" x14ac:dyDescent="0.35">
      <c r="H59" t="s">
        <v>2</v>
      </c>
      <c r="U59" t="s">
        <v>48</v>
      </c>
    </row>
    <row r="60" spans="8:21" x14ac:dyDescent="0.35">
      <c r="H60" t="s">
        <v>3</v>
      </c>
      <c r="U60" t="s">
        <v>48</v>
      </c>
    </row>
    <row r="61" spans="8:21" x14ac:dyDescent="0.35">
      <c r="H61" t="s">
        <v>4</v>
      </c>
      <c r="R61">
        <v>379</v>
      </c>
      <c r="S61" t="s">
        <v>45</v>
      </c>
      <c r="T61">
        <v>7114</v>
      </c>
      <c r="U61" t="s">
        <v>48</v>
      </c>
    </row>
    <row r="62" spans="8:21" x14ac:dyDescent="0.35">
      <c r="H62" t="s">
        <v>5</v>
      </c>
      <c r="R62">
        <v>7149</v>
      </c>
      <c r="S62">
        <v>1569</v>
      </c>
      <c r="T62">
        <v>1539</v>
      </c>
      <c r="U62" t="s">
        <v>48</v>
      </c>
    </row>
    <row r="63" spans="8:21" x14ac:dyDescent="0.35">
      <c r="H63" t="s">
        <v>6</v>
      </c>
      <c r="R63">
        <v>2810</v>
      </c>
      <c r="S63">
        <v>1165</v>
      </c>
      <c r="T63">
        <v>1292</v>
      </c>
      <c r="U63" t="s">
        <v>48</v>
      </c>
    </row>
    <row r="64" spans="8:21" x14ac:dyDescent="0.35">
      <c r="H64" t="s">
        <v>25</v>
      </c>
      <c r="U64" t="s">
        <v>48</v>
      </c>
    </row>
    <row r="66" spans="8:21" x14ac:dyDescent="0.35">
      <c r="H66" t="s">
        <v>49</v>
      </c>
    </row>
    <row r="67" spans="8:21" x14ac:dyDescent="0.35">
      <c r="H67" t="s">
        <v>50</v>
      </c>
    </row>
    <row r="68" spans="8:21" x14ac:dyDescent="0.35">
      <c r="I68">
        <v>1</v>
      </c>
      <c r="J68">
        <v>2</v>
      </c>
      <c r="K68">
        <v>3</v>
      </c>
      <c r="L68">
        <v>4</v>
      </c>
      <c r="M68">
        <v>5</v>
      </c>
      <c r="N68">
        <v>6</v>
      </c>
      <c r="O68">
        <v>7</v>
      </c>
      <c r="P68">
        <v>8</v>
      </c>
      <c r="Q68">
        <v>9</v>
      </c>
      <c r="R68">
        <v>10</v>
      </c>
      <c r="S68">
        <v>11</v>
      </c>
      <c r="T68">
        <v>12</v>
      </c>
    </row>
    <row r="69" spans="8:21" x14ac:dyDescent="0.35">
      <c r="H69" t="s">
        <v>0</v>
      </c>
      <c r="U69" t="s">
        <v>51</v>
      </c>
    </row>
    <row r="70" spans="8:21" x14ac:dyDescent="0.35">
      <c r="H70" t="s">
        <v>1</v>
      </c>
      <c r="U70" t="s">
        <v>51</v>
      </c>
    </row>
    <row r="71" spans="8:21" x14ac:dyDescent="0.35">
      <c r="H71" t="s">
        <v>2</v>
      </c>
      <c r="U71" t="s">
        <v>51</v>
      </c>
    </row>
    <row r="72" spans="8:21" x14ac:dyDescent="0.35">
      <c r="H72" t="s">
        <v>3</v>
      </c>
      <c r="U72" t="s">
        <v>51</v>
      </c>
    </row>
    <row r="73" spans="8:21" x14ac:dyDescent="0.35">
      <c r="H73" t="s">
        <v>4</v>
      </c>
      <c r="R73">
        <v>390</v>
      </c>
      <c r="S73" t="s">
        <v>45</v>
      </c>
      <c r="T73">
        <v>7436</v>
      </c>
      <c r="U73" t="s">
        <v>51</v>
      </c>
    </row>
    <row r="74" spans="8:21" x14ac:dyDescent="0.35">
      <c r="H74" t="s">
        <v>5</v>
      </c>
      <c r="R74">
        <v>7091</v>
      </c>
      <c r="S74">
        <v>1597</v>
      </c>
      <c r="T74">
        <v>1522</v>
      </c>
      <c r="U74" t="s">
        <v>51</v>
      </c>
    </row>
    <row r="75" spans="8:21" x14ac:dyDescent="0.35">
      <c r="H75" t="s">
        <v>6</v>
      </c>
      <c r="R75">
        <v>2831</v>
      </c>
      <c r="S75">
        <v>1140</v>
      </c>
      <c r="T75">
        <v>1275</v>
      </c>
      <c r="U75" t="s">
        <v>51</v>
      </c>
    </row>
    <row r="76" spans="8:21" x14ac:dyDescent="0.35">
      <c r="H76" t="s">
        <v>25</v>
      </c>
      <c r="U76" t="s">
        <v>51</v>
      </c>
    </row>
  </sheetData>
  <pageMargins left="0.7" right="0.7" top="0.75" bottom="0.75" header="0.3" footer="0.3"/>
  <ignoredErrors>
    <ignoredError sqref="C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180 min</vt:lpstr>
      <vt:lpstr>FL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Sandlin</dc:creator>
  <cp:lastModifiedBy>Natalie Sandlin</cp:lastModifiedBy>
  <dcterms:created xsi:type="dcterms:W3CDTF">2023-05-08T19:03:52Z</dcterms:created>
  <dcterms:modified xsi:type="dcterms:W3CDTF">2023-10-23T15:57:13Z</dcterms:modified>
</cp:coreProperties>
</file>