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<sst xmlns="http://schemas.openxmlformats.org/spreadsheetml/2006/main" count="29" uniqueCount="28">
  <si>
    <t>Schedule of Real Estate Owned</t>
  </si>
  <si>
    <t>John Doe &lt;replace with your name here&gt;</t>
  </si>
  <si>
    <t>Share of Total</t>
  </si>
  <si>
    <t>Gross Total</t>
  </si>
  <si>
    <t>Property Address</t>
  </si>
  <si>
    <t>City</t>
  </si>
  <si>
    <t>State</t>
  </si>
  <si>
    <t>Property Type</t>
  </si>
  <si>
    <t>Units or SF</t>
  </si>
  <si>
    <t>Acq. Date</t>
  </si>
  <si>
    <t>% Owned</t>
  </si>
  <si>
    <t>Vesting</t>
  </si>
  <si>
    <t>Cost Basis</t>
  </si>
  <si>
    <t>Market Value</t>
  </si>
  <si>
    <t>Annual Gross Income</t>
  </si>
  <si>
    <t>Net Operating Income</t>
  </si>
  <si>
    <t>Lender</t>
  </si>
  <si>
    <t>Outstanding Balance</t>
  </si>
  <si>
    <t>Recourse</t>
  </si>
  <si>
    <t>Maturity Date</t>
  </si>
  <si>
    <t>Annual Debt Service</t>
  </si>
  <si>
    <t>Net Cash Flow</t>
  </si>
  <si>
    <t>123 Anywhere St</t>
  </si>
  <si>
    <t>Sometown</t>
  </si>
  <si>
    <t>CA</t>
  </si>
  <si>
    <t>Apartment</t>
  </si>
  <si>
    <t>123 Anywhere Apartments, LLC</t>
  </si>
  <si>
    <t>First Bank USA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</si>
</sst>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m/d/yyyy"/>
  </numFmts>
  <fonts count="4">
    <font>
      <sz val="10.0"/>
      <color rgb="FF000000"/>
      <name val="Arial"/>
    </font>
    <font>
      <sz val="14.0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3" numFmtId="0" xfId="0" applyAlignment="1" applyBorder="1" applyFont="1">
      <alignment horizontal="right" readingOrder="0"/>
    </xf>
    <xf borderId="1" fillId="0" fontId="3" numFmtId="164" xfId="0" applyAlignment="1" applyBorder="1" applyFont="1" applyNumberFormat="1">
      <alignment readingOrder="0"/>
    </xf>
    <xf borderId="1" fillId="2" fontId="3" numFmtId="164" xfId="0" applyAlignment="1" applyBorder="1" applyFill="1" applyFont="1" applyNumberFormat="1">
      <alignment readingOrder="0"/>
    </xf>
    <xf borderId="1" fillId="2" fontId="3" numFmtId="0" xfId="0" applyAlignment="1" applyBorder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165" xfId="0" applyAlignment="1" applyFont="1" applyNumberFormat="1">
      <alignment readingOrder="0"/>
    </xf>
    <xf borderId="0" fillId="0" fontId="3" numFmtId="9" xfId="0" applyAlignment="1" applyFont="1" applyNumberFormat="1">
      <alignment readingOrder="0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75"/>
  <cols>
    <col customWidth="1" min="1" max="1" width="30.29"/>
    <col customWidth="1" min="2" max="2" width="12.71"/>
    <col customWidth="1" min="3" max="3" width="5.71"/>
    <col customWidth="1" min="4" max="4" width="23.0"/>
    <col customWidth="1" min="5" max="5" width="11.14"/>
    <col customWidth="1" min="6" max="6" width="9.71"/>
    <col customWidth="1" min="7" max="7" width="9.14"/>
    <col customWidth="1" min="8" max="8" width="21.14"/>
    <col customWidth="1" min="9" max="9" width="10.29"/>
    <col customWidth="1" min="10" max="10" width="14.43"/>
    <col customWidth="1" min="11" max="11" width="20.29"/>
    <col customWidth="1" min="12" max="12" width="19.29"/>
    <col customWidth="1" min="13" max="13" width="21.71"/>
    <col customWidth="1" min="14" max="14" width="18.43"/>
    <col customWidth="1" min="15" max="15" width="11.86"/>
    <col customWidth="1" min="16" max="16" width="12.29"/>
    <col customWidth="1" min="17" max="17" width="18.14"/>
    <col customWidth="1" min="18" max="18" width="13.29"/>
  </cols>
  <sheetData>
    <row r="1">
      <c r="A1" s="1" t="s">
        <v>0</v>
      </c>
    </row>
    <row r="2">
      <c r="A2" s="2" t="s">
        <v>1</v>
      </c>
    </row>
    <row r="3">
      <c r="A3" s="3"/>
      <c r="B3" s="3"/>
      <c r="C3" s="3"/>
      <c r="D3" s="3"/>
      <c r="E3" s="3"/>
      <c r="F3" s="3"/>
      <c r="G3" s="3"/>
      <c r="H3" s="4" t="s">
        <v>2</v>
      </c>
      <c r="I3" s="5">
        <f t="shared" ref="I3:L3" si="1">sumproduct($G6:$G1002,I6:I1002)</f>
        <v>2150000</v>
      </c>
      <c r="J3" s="5">
        <f t="shared" si="1"/>
        <v>8600000</v>
      </c>
      <c r="K3" s="5">
        <f t="shared" si="1"/>
        <v>903000</v>
      </c>
      <c r="L3" s="5">
        <f t="shared" si="1"/>
        <v>586950</v>
      </c>
      <c r="M3" s="6"/>
      <c r="N3" s="5">
        <f>sumproduct($G6:$G1002,N6:N1002)</f>
        <v>1030000</v>
      </c>
      <c r="O3" s="6"/>
      <c r="P3" s="6"/>
      <c r="Q3" s="5">
        <f t="shared" ref="Q3:R3" si="2">sumproduct($G6:$G1002,Q6:Q1002)</f>
        <v>102202.0202</v>
      </c>
      <c r="R3" s="5">
        <f t="shared" si="2"/>
        <v>484747.9798</v>
      </c>
    </row>
    <row r="4">
      <c r="A4" s="3"/>
      <c r="B4" s="3"/>
      <c r="C4" s="3"/>
      <c r="D4" s="3"/>
      <c r="E4" s="3"/>
      <c r="F4" s="3"/>
      <c r="G4" s="3"/>
      <c r="H4" s="4" t="s">
        <v>3</v>
      </c>
      <c r="I4" s="5">
        <f t="shared" ref="I4:L4" si="3">sum(I6:I1002)</f>
        <v>2150000</v>
      </c>
      <c r="J4" s="5">
        <f t="shared" si="3"/>
        <v>8600000</v>
      </c>
      <c r="K4" s="5">
        <f t="shared" si="3"/>
        <v>903000</v>
      </c>
      <c r="L4" s="5">
        <f t="shared" si="3"/>
        <v>586950</v>
      </c>
      <c r="M4" s="7"/>
      <c r="N4" s="5">
        <f>sum(N6:N1002)</f>
        <v>1030000</v>
      </c>
      <c r="O4" s="7"/>
      <c r="P4" s="7"/>
      <c r="Q4" s="5">
        <f t="shared" ref="Q4:R4" si="4">sum(Q6:Q1002)</f>
        <v>102202.0202</v>
      </c>
      <c r="R4" s="5">
        <f t="shared" si="4"/>
        <v>484747.9798</v>
      </c>
    </row>
    <row r="5">
      <c r="A5" s="8" t="s">
        <v>4</v>
      </c>
      <c r="B5" s="8" t="s">
        <v>5</v>
      </c>
      <c r="C5" s="8" t="s">
        <v>6</v>
      </c>
      <c r="D5" s="8" t="s">
        <v>7</v>
      </c>
      <c r="E5" s="8" t="s">
        <v>8</v>
      </c>
      <c r="F5" s="8" t="s">
        <v>9</v>
      </c>
      <c r="G5" s="8" t="s">
        <v>10</v>
      </c>
      <c r="H5" s="8" t="s">
        <v>11</v>
      </c>
      <c r="I5" s="8" t="s">
        <v>12</v>
      </c>
      <c r="J5" s="8" t="s">
        <v>13</v>
      </c>
      <c r="K5" s="8" t="s">
        <v>14</v>
      </c>
      <c r="L5" s="8" t="s">
        <v>15</v>
      </c>
      <c r="M5" s="8" t="s">
        <v>16</v>
      </c>
      <c r="N5" s="8" t="s">
        <v>17</v>
      </c>
      <c r="O5" s="8" t="s">
        <v>18</v>
      </c>
      <c r="P5" s="8" t="s">
        <v>19</v>
      </c>
      <c r="Q5" s="8" t="s">
        <v>20</v>
      </c>
      <c r="R5" s="8" t="s">
        <v>21</v>
      </c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</row>
    <row r="6">
      <c r="A6" s="3" t="s">
        <v>22</v>
      </c>
      <c r="B6" s="3" t="s">
        <v>23</v>
      </c>
      <c r="C6" s="3" t="s">
        <v>24</v>
      </c>
      <c r="D6" s="3" t="s">
        <v>25</v>
      </c>
      <c r="E6" s="3">
        <v>43.0</v>
      </c>
      <c r="F6" s="10">
        <v>34357.0</v>
      </c>
      <c r="G6" s="11">
        <v>1.0</v>
      </c>
      <c r="H6" s="3" t="s">
        <v>26</v>
      </c>
      <c r="I6" s="12">
        <f>43*50000</f>
        <v>2150000</v>
      </c>
      <c r="J6" s="12">
        <f>43*200000</f>
        <v>8600000</v>
      </c>
      <c r="K6" s="12">
        <f>43*1750*12</f>
        <v>903000</v>
      </c>
      <c r="L6" s="12">
        <f>903000*65%</f>
        <v>586950</v>
      </c>
      <c r="M6" s="3" t="s">
        <v>27</v>
      </c>
      <c r="N6" s="12">
        <v>1030000.0</v>
      </c>
      <c r="O6" s="3" t="s">
        <v>18</v>
      </c>
      <c r="P6" s="10">
        <v>49310.0</v>
      </c>
      <c r="Q6" s="12">
        <f>pmt(5.5%/12,30*12,-1500000)*12</f>
        <v>102202.0202</v>
      </c>
      <c r="R6" s="12">
        <f>L6-Q6</f>
        <v>484747.9798</v>
      </c>
    </row>
    <row r="995">
      <c r="A995" s="3"/>
      <c r="B995" s="3"/>
      <c r="C995" s="3"/>
      <c r="D995" s="3"/>
      <c r="E995" s="3"/>
      <c r="F995" s="10"/>
      <c r="G995" s="11"/>
      <c r="H995" s="3"/>
      <c r="I995" s="12"/>
      <c r="J995" s="12"/>
      <c r="K995" s="12"/>
      <c r="L995" s="12"/>
      <c r="M995" s="3"/>
      <c r="N995" s="12"/>
      <c r="O995" s="3"/>
      <c r="P995" s="10"/>
      <c r="Q995" s="12"/>
      <c r="R995" s="12"/>
    </row>
  </sheetData>
  <dataValidations>
    <dataValidation type="list" allowBlank="1" sqref="D6:D1002">
      <formula1>"Apartment,Single Family,Retail,Industrial,Office,Hotel,Self-Storage,Manufactured Housing,Other"</formula1>
    </dataValidation>
    <dataValidation type="list" allowBlank="1" sqref="O6:O1002">
      <formula1>"Recourse,Partial,Non-Recourse"</formula1>
    </dataValidation>
  </dataValidations>
  <drawing r:id="rId1"/>
</worksheet>
</file>