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d51ed5066dba0b/2021_04_19_ddb_clase_18/"/>
    </mc:Choice>
  </mc:AlternateContent>
  <xr:revisionPtr revIDLastSave="214" documentId="8_{EC2229D2-DAF4-4281-9A07-EDC19B8E11B0}" xr6:coauthVersionLast="46" xr6:coauthVersionMax="46" xr10:uidLastSave="{FFAFC822-D5FD-4F0C-B2A2-3CF2B70FC289}"/>
  <bookViews>
    <workbookView xWindow="-120" yWindow="-120" windowWidth="20730" windowHeight="11160" firstSheet="1" activeTab="4" xr2:uid="{1D9FDF6E-8C17-46E0-B156-63834A1297CE}"/>
  </bookViews>
  <sheets>
    <sheet name="MATRIZ_USO" sheetId="1" r:id="rId1"/>
    <sheet name="inicio" sheetId="4" r:id="rId2"/>
    <sheet name="HOJA_CERO" sheetId="5" r:id="rId3"/>
    <sheet name="HOJA_DOBLE_CERO" sheetId="6" r:id="rId4"/>
    <sheet name="MATRIZ_CLUSTER" sheetId="2" r:id="rId5"/>
    <sheet name="MATRIZ_CLUSTER_0" sheetId="7" r:id="rId6"/>
    <sheet name="PARTICION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1" i="2" l="1"/>
  <c r="K41" i="2"/>
  <c r="M30" i="2"/>
  <c r="L34" i="2"/>
  <c r="L33" i="2"/>
  <c r="L32" i="2"/>
  <c r="L31" i="2"/>
  <c r="L30" i="2"/>
  <c r="K30" i="2"/>
  <c r="K24" i="2"/>
  <c r="M19" i="2"/>
  <c r="L23" i="2"/>
  <c r="L22" i="2"/>
  <c r="L21" i="2"/>
  <c r="L20" i="2"/>
  <c r="L19" i="2"/>
  <c r="K23" i="2"/>
  <c r="K22" i="2"/>
  <c r="K21" i="2"/>
  <c r="K20" i="2"/>
  <c r="K19" i="2"/>
  <c r="M20" i="2"/>
  <c r="L76" i="7"/>
  <c r="K76" i="7"/>
  <c r="J76" i="7"/>
  <c r="L75" i="7"/>
  <c r="K75" i="7"/>
  <c r="K77" i="7" s="1"/>
  <c r="J75" i="7"/>
  <c r="L74" i="7"/>
  <c r="K74" i="7"/>
  <c r="J74" i="7"/>
  <c r="J77" i="7" s="1"/>
  <c r="L73" i="7"/>
  <c r="L77" i="7" s="1"/>
  <c r="K73" i="7"/>
  <c r="J73" i="7"/>
  <c r="L70" i="7"/>
  <c r="L68" i="7"/>
  <c r="K68" i="7"/>
  <c r="K70" i="7" s="1"/>
  <c r="J68" i="7"/>
  <c r="J70" i="7" s="1"/>
  <c r="L67" i="7"/>
  <c r="K67" i="7"/>
  <c r="J67" i="7"/>
  <c r="L61" i="7"/>
  <c r="K61" i="7"/>
  <c r="J61" i="7"/>
  <c r="L60" i="7"/>
  <c r="K60" i="7"/>
  <c r="J60" i="7"/>
  <c r="L59" i="7"/>
  <c r="K59" i="7"/>
  <c r="J59" i="7"/>
  <c r="L58" i="7"/>
  <c r="L62" i="7" s="1"/>
  <c r="K58" i="7"/>
  <c r="K62" i="7" s="1"/>
  <c r="J58" i="7"/>
  <c r="J62" i="7" s="1"/>
  <c r="L53" i="7"/>
  <c r="K53" i="7"/>
  <c r="J53" i="7"/>
  <c r="L52" i="7"/>
  <c r="L55" i="7" s="1"/>
  <c r="K52" i="7"/>
  <c r="K55" i="7" s="1"/>
  <c r="J52" i="7"/>
  <c r="J55" i="7" s="1"/>
  <c r="D44" i="7"/>
  <c r="C44" i="7"/>
  <c r="A44" i="7"/>
  <c r="D43" i="7"/>
  <c r="B43" i="7"/>
  <c r="F42" i="7"/>
  <c r="K42" i="7" s="1"/>
  <c r="E42" i="7"/>
  <c r="C42" i="7"/>
  <c r="F41" i="7"/>
  <c r="D41" i="7"/>
  <c r="E40" i="7"/>
  <c r="D40" i="7"/>
  <c r="A40" i="7"/>
  <c r="F33" i="7"/>
  <c r="F44" i="7" s="1"/>
  <c r="K44" i="7" s="1"/>
  <c r="E33" i="7"/>
  <c r="E44" i="7" s="1"/>
  <c r="D33" i="7"/>
  <c r="C33" i="7"/>
  <c r="B33" i="7"/>
  <c r="B44" i="7" s="1"/>
  <c r="A33" i="7"/>
  <c r="L33" i="7" s="1"/>
  <c r="F32" i="7"/>
  <c r="F43" i="7" s="1"/>
  <c r="K43" i="7" s="1"/>
  <c r="E32" i="7"/>
  <c r="E43" i="7" s="1"/>
  <c r="D32" i="7"/>
  <c r="C32" i="7"/>
  <c r="C43" i="7" s="1"/>
  <c r="B32" i="7"/>
  <c r="A32" i="7"/>
  <c r="A43" i="7" s="1"/>
  <c r="J31" i="7"/>
  <c r="F31" i="7"/>
  <c r="E31" i="7"/>
  <c r="K31" i="7" s="1"/>
  <c r="D31" i="7"/>
  <c r="D42" i="7" s="1"/>
  <c r="C31" i="7"/>
  <c r="B31" i="7"/>
  <c r="B42" i="7" s="1"/>
  <c r="A31" i="7"/>
  <c r="A42" i="7" s="1"/>
  <c r="F30" i="7"/>
  <c r="E30" i="7"/>
  <c r="E41" i="7" s="1"/>
  <c r="D30" i="7"/>
  <c r="C30" i="7"/>
  <c r="C41" i="7" s="1"/>
  <c r="B30" i="7"/>
  <c r="B41" i="7" s="1"/>
  <c r="A30" i="7"/>
  <c r="J30" i="7" s="1"/>
  <c r="F29" i="7"/>
  <c r="F40" i="7" s="1"/>
  <c r="E29" i="7"/>
  <c r="D29" i="7"/>
  <c r="C29" i="7"/>
  <c r="C40" i="7" s="1"/>
  <c r="A29" i="7"/>
  <c r="F28" i="7"/>
  <c r="F39" i="7" s="1"/>
  <c r="E28" i="7"/>
  <c r="E39" i="7" s="1"/>
  <c r="D28" i="7"/>
  <c r="D39" i="7" s="1"/>
  <c r="C28" i="7"/>
  <c r="C39" i="7" s="1"/>
  <c r="L22" i="7"/>
  <c r="K22" i="7"/>
  <c r="J22" i="7"/>
  <c r="L21" i="7"/>
  <c r="K21" i="7"/>
  <c r="J21" i="7"/>
  <c r="L20" i="7"/>
  <c r="K20" i="7"/>
  <c r="K23" i="7" s="1"/>
  <c r="J20" i="7"/>
  <c r="L19" i="7"/>
  <c r="K19" i="7"/>
  <c r="J19" i="7"/>
  <c r="L11" i="7"/>
  <c r="K11" i="7"/>
  <c r="J11" i="7"/>
  <c r="L10" i="7"/>
  <c r="K10" i="7"/>
  <c r="J10" i="7"/>
  <c r="L8" i="7"/>
  <c r="L37" i="7" s="1"/>
  <c r="K8" i="7"/>
  <c r="K37" i="7" s="1"/>
  <c r="J8" i="7"/>
  <c r="J37" i="7" s="1"/>
  <c r="L7" i="7"/>
  <c r="L26" i="7" s="1"/>
  <c r="K7" i="7"/>
  <c r="K26" i="7" s="1"/>
  <c r="J7" i="7"/>
  <c r="J26" i="7" s="1"/>
  <c r="L6" i="7"/>
  <c r="L15" i="7" s="1"/>
  <c r="K6" i="7"/>
  <c r="K15" i="7" s="1"/>
  <c r="J6" i="7"/>
  <c r="J15" i="7" s="1"/>
  <c r="G39" i="6"/>
  <c r="F38" i="6"/>
  <c r="E37" i="6"/>
  <c r="W18" i="6"/>
  <c r="W19" i="6"/>
  <c r="W20" i="6"/>
  <c r="W17" i="6"/>
  <c r="V18" i="6"/>
  <c r="V19" i="6"/>
  <c r="V20" i="6"/>
  <c r="U18" i="6"/>
  <c r="U19" i="6"/>
  <c r="U20" i="6"/>
  <c r="V17" i="6"/>
  <c r="U17" i="6"/>
  <c r="S18" i="6"/>
  <c r="S19" i="6"/>
  <c r="S20" i="6"/>
  <c r="S17" i="6"/>
  <c r="R18" i="6"/>
  <c r="R19" i="6"/>
  <c r="R20" i="6"/>
  <c r="Q18" i="6"/>
  <c r="Q19" i="6"/>
  <c r="Q20" i="6"/>
  <c r="R17" i="6"/>
  <c r="Q17" i="6"/>
  <c r="O18" i="6"/>
  <c r="O19" i="6"/>
  <c r="O20" i="6"/>
  <c r="O17" i="6"/>
  <c r="N18" i="6"/>
  <c r="N19" i="6"/>
  <c r="N20" i="6"/>
  <c r="M18" i="6"/>
  <c r="M19" i="6"/>
  <c r="M20" i="6"/>
  <c r="N17" i="6"/>
  <c r="M17" i="6"/>
  <c r="K18" i="6"/>
  <c r="K19" i="6"/>
  <c r="K20" i="6"/>
  <c r="K17" i="6"/>
  <c r="J18" i="6"/>
  <c r="J19" i="6"/>
  <c r="J20" i="6"/>
  <c r="J17" i="6"/>
  <c r="I18" i="6"/>
  <c r="I19" i="6"/>
  <c r="I20" i="6"/>
  <c r="I17" i="6"/>
  <c r="F39" i="6"/>
  <c r="E39" i="6"/>
  <c r="D39" i="6"/>
  <c r="E38" i="6"/>
  <c r="D38" i="6"/>
  <c r="D37" i="6"/>
  <c r="I28" i="6"/>
  <c r="I27" i="6"/>
  <c r="I26" i="6"/>
  <c r="I25" i="6"/>
  <c r="F39" i="5"/>
  <c r="E39" i="5"/>
  <c r="E38" i="5"/>
  <c r="D39" i="5"/>
  <c r="D38" i="5"/>
  <c r="D37" i="5"/>
  <c r="AD18" i="5"/>
  <c r="AD19" i="5"/>
  <c r="AD20" i="5"/>
  <c r="AD17" i="5"/>
  <c r="AC18" i="5"/>
  <c r="AC19" i="5"/>
  <c r="AC20" i="5"/>
  <c r="AB18" i="5"/>
  <c r="AB19" i="5"/>
  <c r="AB20" i="5"/>
  <c r="AC17" i="5"/>
  <c r="AB17" i="5"/>
  <c r="AA18" i="5"/>
  <c r="AA19" i="5"/>
  <c r="AA20" i="5"/>
  <c r="AA17" i="5"/>
  <c r="Z18" i="5"/>
  <c r="Z19" i="5"/>
  <c r="Z20" i="5"/>
  <c r="Y18" i="5"/>
  <c r="Y19" i="5"/>
  <c r="Y20" i="5"/>
  <c r="Z17" i="5"/>
  <c r="Y17" i="5"/>
  <c r="W18" i="5"/>
  <c r="W19" i="5"/>
  <c r="W20" i="5"/>
  <c r="W17" i="5"/>
  <c r="V18" i="5"/>
  <c r="V19" i="5"/>
  <c r="V20" i="5"/>
  <c r="V17" i="5"/>
  <c r="U18" i="5"/>
  <c r="U19" i="5"/>
  <c r="U20" i="5"/>
  <c r="U17" i="5"/>
  <c r="S18" i="5"/>
  <c r="S19" i="5"/>
  <c r="S20" i="5"/>
  <c r="S17" i="5"/>
  <c r="R18" i="5"/>
  <c r="R19" i="5"/>
  <c r="R20" i="5"/>
  <c r="R17" i="5"/>
  <c r="Q18" i="5"/>
  <c r="Q19" i="5"/>
  <c r="Q20" i="5"/>
  <c r="Q17" i="5"/>
  <c r="O18" i="5"/>
  <c r="O19" i="5"/>
  <c r="O20" i="5"/>
  <c r="O17" i="5"/>
  <c r="N18" i="5"/>
  <c r="N19" i="5"/>
  <c r="N20" i="5"/>
  <c r="M18" i="5"/>
  <c r="M19" i="5"/>
  <c r="M20" i="5"/>
  <c r="N17" i="5"/>
  <c r="M17" i="5"/>
  <c r="K20" i="5"/>
  <c r="K18" i="5"/>
  <c r="K19" i="5"/>
  <c r="K17" i="5"/>
  <c r="J18" i="5"/>
  <c r="J19" i="5"/>
  <c r="J20" i="5"/>
  <c r="J17" i="5"/>
  <c r="I18" i="5"/>
  <c r="I19" i="5"/>
  <c r="I20" i="5"/>
  <c r="I17" i="5"/>
  <c r="I28" i="5"/>
  <c r="I27" i="5"/>
  <c r="I26" i="5"/>
  <c r="I25" i="5"/>
  <c r="AA18" i="4"/>
  <c r="AA19" i="4"/>
  <c r="AA20" i="4"/>
  <c r="AA17" i="4"/>
  <c r="Z18" i="4"/>
  <c r="Z19" i="4"/>
  <c r="Z20" i="4"/>
  <c r="Z17" i="4"/>
  <c r="Y18" i="4"/>
  <c r="Y19" i="4"/>
  <c r="Y20" i="4"/>
  <c r="Y17" i="4"/>
  <c r="W18" i="4"/>
  <c r="W19" i="4"/>
  <c r="W20" i="4"/>
  <c r="W17" i="4"/>
  <c r="V18" i="4"/>
  <c r="V19" i="4"/>
  <c r="V20" i="4"/>
  <c r="U18" i="4"/>
  <c r="U19" i="4"/>
  <c r="U20" i="4"/>
  <c r="V17" i="4"/>
  <c r="U17" i="4"/>
  <c r="S18" i="4"/>
  <c r="S19" i="4"/>
  <c r="S20" i="4"/>
  <c r="S17" i="4"/>
  <c r="R18" i="4"/>
  <c r="R19" i="4"/>
  <c r="R20" i="4"/>
  <c r="R17" i="4"/>
  <c r="Q18" i="4"/>
  <c r="Q19" i="4"/>
  <c r="Q20" i="4"/>
  <c r="Q17" i="4"/>
  <c r="O18" i="4"/>
  <c r="O19" i="4"/>
  <c r="O20" i="4"/>
  <c r="O17" i="4"/>
  <c r="N18" i="4"/>
  <c r="N19" i="4"/>
  <c r="N20" i="4"/>
  <c r="N17" i="4"/>
  <c r="M18" i="4"/>
  <c r="M19" i="4"/>
  <c r="M20" i="4"/>
  <c r="M17" i="4"/>
  <c r="K18" i="4"/>
  <c r="K19" i="4"/>
  <c r="K20" i="4"/>
  <c r="K17" i="4"/>
  <c r="I18" i="4"/>
  <c r="I19" i="4"/>
  <c r="I20" i="4"/>
  <c r="I17" i="4"/>
  <c r="J18" i="4"/>
  <c r="J19" i="4"/>
  <c r="J20" i="4"/>
  <c r="J17" i="4"/>
  <c r="I28" i="4"/>
  <c r="I27" i="4"/>
  <c r="I26" i="4"/>
  <c r="I25" i="4"/>
  <c r="K32" i="7" l="1"/>
  <c r="J23" i="7"/>
  <c r="K30" i="7"/>
  <c r="L23" i="7"/>
  <c r="J44" i="7"/>
  <c r="L42" i="7"/>
  <c r="J42" i="7"/>
  <c r="K41" i="7"/>
  <c r="K45" i="7" s="1"/>
  <c r="J63" i="7"/>
  <c r="L43" i="7"/>
  <c r="J43" i="7"/>
  <c r="J34" i="7"/>
  <c r="J78" i="7"/>
  <c r="L30" i="7"/>
  <c r="J32" i="7"/>
  <c r="L31" i="7"/>
  <c r="J33" i="7"/>
  <c r="L32" i="7"/>
  <c r="K33" i="7"/>
  <c r="L44" i="7"/>
  <c r="A41" i="7"/>
  <c r="J56" i="3"/>
  <c r="N57" i="3" s="1"/>
  <c r="I56" i="3"/>
  <c r="J48" i="3"/>
  <c r="I48" i="3"/>
  <c r="J46" i="3"/>
  <c r="N47" i="3" s="1"/>
  <c r="I46" i="3"/>
  <c r="J38" i="3"/>
  <c r="J37" i="3"/>
  <c r="J36" i="3"/>
  <c r="N37" i="3" s="1"/>
  <c r="J28" i="3"/>
  <c r="J27" i="3"/>
  <c r="N27" i="3" s="1"/>
  <c r="R12" i="3"/>
  <c r="J15" i="3" s="1"/>
  <c r="N15" i="3" s="1"/>
  <c r="M74" i="2"/>
  <c r="M75" i="2"/>
  <c r="M76" i="2"/>
  <c r="M73" i="2"/>
  <c r="M77" i="2" s="1"/>
  <c r="L74" i="2"/>
  <c r="L75" i="2"/>
  <c r="L76" i="2"/>
  <c r="L73" i="2"/>
  <c r="L77" i="2" s="1"/>
  <c r="K74" i="2"/>
  <c r="K75" i="2"/>
  <c r="K76" i="2"/>
  <c r="K73" i="2"/>
  <c r="K77" i="2" s="1"/>
  <c r="K78" i="2" s="1"/>
  <c r="M62" i="2"/>
  <c r="K62" i="2"/>
  <c r="M59" i="2"/>
  <c r="M60" i="2"/>
  <c r="M61" i="2"/>
  <c r="M58" i="2"/>
  <c r="L59" i="2"/>
  <c r="L60" i="2"/>
  <c r="L61" i="2"/>
  <c r="L58" i="2"/>
  <c r="L62" i="2" s="1"/>
  <c r="K59" i="2"/>
  <c r="K60" i="2"/>
  <c r="K61" i="2"/>
  <c r="K58" i="2"/>
  <c r="K67" i="2"/>
  <c r="M53" i="2"/>
  <c r="L53" i="2"/>
  <c r="K53" i="2"/>
  <c r="M52" i="2"/>
  <c r="M55" i="2" s="1"/>
  <c r="L52" i="2"/>
  <c r="L55" i="2" s="1"/>
  <c r="K52" i="2"/>
  <c r="K55" i="2" s="1"/>
  <c r="M68" i="2"/>
  <c r="M70" i="2" s="1"/>
  <c r="L68" i="2"/>
  <c r="L70" i="2" s="1"/>
  <c r="K68" i="2"/>
  <c r="K70" i="2" s="1"/>
  <c r="M67" i="2"/>
  <c r="L67" i="2"/>
  <c r="F44" i="2"/>
  <c r="B44" i="2"/>
  <c r="D43" i="2"/>
  <c r="F42" i="2"/>
  <c r="D42" i="2"/>
  <c r="B42" i="2"/>
  <c r="M42" i="2" s="1"/>
  <c r="D41" i="2"/>
  <c r="B41" i="2"/>
  <c r="M41" i="2" s="1"/>
  <c r="F40" i="2"/>
  <c r="B29" i="2"/>
  <c r="B40" i="2" s="1"/>
  <c r="D29" i="2"/>
  <c r="D40" i="2" s="1"/>
  <c r="E29" i="2"/>
  <c r="E40" i="2" s="1"/>
  <c r="F29" i="2"/>
  <c r="G29" i="2"/>
  <c r="G40" i="2" s="1"/>
  <c r="B30" i="2"/>
  <c r="C30" i="2"/>
  <c r="C41" i="2" s="1"/>
  <c r="D30" i="2"/>
  <c r="E30" i="2"/>
  <c r="E41" i="2" s="1"/>
  <c r="F30" i="2"/>
  <c r="F41" i="2" s="1"/>
  <c r="G30" i="2"/>
  <c r="G41" i="2" s="1"/>
  <c r="B31" i="2"/>
  <c r="C31" i="2"/>
  <c r="C42" i="2" s="1"/>
  <c r="D31" i="2"/>
  <c r="E31" i="2"/>
  <c r="E42" i="2" s="1"/>
  <c r="F31" i="2"/>
  <c r="G31" i="2"/>
  <c r="G42" i="2" s="1"/>
  <c r="L42" i="2" s="1"/>
  <c r="B32" i="2"/>
  <c r="B43" i="2" s="1"/>
  <c r="C32" i="2"/>
  <c r="C43" i="2" s="1"/>
  <c r="D32" i="2"/>
  <c r="E32" i="2"/>
  <c r="E43" i="2" s="1"/>
  <c r="F32" i="2"/>
  <c r="G32" i="2"/>
  <c r="G43" i="2" s="1"/>
  <c r="L43" i="2" s="1"/>
  <c r="B33" i="2"/>
  <c r="C33" i="2"/>
  <c r="C44" i="2" s="1"/>
  <c r="D33" i="2"/>
  <c r="D44" i="2" s="1"/>
  <c r="E33" i="2"/>
  <c r="E44" i="2" s="1"/>
  <c r="F33" i="2"/>
  <c r="G33" i="2"/>
  <c r="G44" i="2" s="1"/>
  <c r="L44" i="2" s="1"/>
  <c r="D28" i="2"/>
  <c r="D39" i="2" s="1"/>
  <c r="E28" i="2"/>
  <c r="E39" i="2" s="1"/>
  <c r="F28" i="2"/>
  <c r="F39" i="2" s="1"/>
  <c r="G28" i="2"/>
  <c r="G39" i="2" s="1"/>
  <c r="M21" i="2"/>
  <c r="M22" i="2"/>
  <c r="M23" i="2"/>
  <c r="K6" i="2"/>
  <c r="K15" i="2" s="1"/>
  <c r="M11" i="2"/>
  <c r="M10" i="2"/>
  <c r="M7" i="2"/>
  <c r="M26" i="2" s="1"/>
  <c r="M8" i="2"/>
  <c r="M37" i="2" s="1"/>
  <c r="M6" i="2"/>
  <c r="M15" i="2" s="1"/>
  <c r="L11" i="2"/>
  <c r="L10" i="2"/>
  <c r="L7" i="2"/>
  <c r="L26" i="2" s="1"/>
  <c r="L8" i="2"/>
  <c r="L37" i="2" s="1"/>
  <c r="L6" i="2"/>
  <c r="L15" i="2" s="1"/>
  <c r="K11" i="2"/>
  <c r="K10" i="2"/>
  <c r="K7" i="2"/>
  <c r="K26" i="2" s="1"/>
  <c r="K8" i="2"/>
  <c r="K37" i="2" s="1"/>
  <c r="K34" i="7" l="1"/>
  <c r="J35" i="7" s="1"/>
  <c r="G7" i="7" s="1"/>
  <c r="J24" i="7"/>
  <c r="G6" i="7" s="1"/>
  <c r="G52" i="7"/>
  <c r="G10" i="7"/>
  <c r="L34" i="7"/>
  <c r="L41" i="7"/>
  <c r="L45" i="7" s="1"/>
  <c r="J41" i="7"/>
  <c r="J45" i="7" s="1"/>
  <c r="J46" i="7" s="1"/>
  <c r="G8" i="7" s="1"/>
  <c r="G11" i="7"/>
  <c r="G53" i="7"/>
  <c r="H11" i="2"/>
  <c r="H53" i="2"/>
  <c r="M43" i="2"/>
  <c r="M45" i="2" s="1"/>
  <c r="K43" i="2"/>
  <c r="K44" i="2"/>
  <c r="K63" i="2"/>
  <c r="M33" i="2"/>
  <c r="K33" i="2"/>
  <c r="K42" i="2"/>
  <c r="F43" i="2"/>
  <c r="M44" i="2"/>
  <c r="M31" i="2"/>
  <c r="M34" i="2" s="1"/>
  <c r="K31" i="2"/>
  <c r="K34" i="2" s="1"/>
  <c r="H6" i="2"/>
  <c r="M32" i="2"/>
  <c r="K32" i="2"/>
  <c r="L45" i="2"/>
  <c r="K35" i="2" l="1"/>
  <c r="H7" i="2" s="1"/>
  <c r="H10" i="2"/>
  <c r="H52" i="2"/>
  <c r="K45" i="2"/>
  <c r="K46" i="2"/>
  <c r="H8" i="2" s="1"/>
  <c r="J17" i="1"/>
  <c r="J18" i="1"/>
  <c r="J19" i="1"/>
  <c r="J20" i="1"/>
  <c r="J16" i="1"/>
  <c r="I16" i="1" a="1"/>
  <c r="I16" i="1" s="1"/>
  <c r="L21" i="1"/>
  <c r="I28" i="1" l="1"/>
  <c r="I27" i="1"/>
  <c r="I26" i="1"/>
  <c r="I2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<sst xmlns="http://schemas.openxmlformats.org/spreadsheetml/2006/main" count="806" uniqueCount="97">
  <si>
    <t xml:space="preserve">fragmentación vertical </t>
  </si>
  <si>
    <t xml:space="preserve">1.- </t>
  </si>
  <si>
    <t>identificar los atributos asignarles una etiqueta</t>
  </si>
  <si>
    <t>A1</t>
  </si>
  <si>
    <t>PNO</t>
  </si>
  <si>
    <t>A2</t>
  </si>
  <si>
    <t>PNAME</t>
  </si>
  <si>
    <t>A3</t>
  </si>
  <si>
    <t>BUDGET</t>
  </si>
  <si>
    <t xml:space="preserve">A4 </t>
  </si>
  <si>
    <t xml:space="preserve">LOC </t>
  </si>
  <si>
    <t>DETERMINAR LAS MATRIZ DE USO DE ATRIBUTOS</t>
  </si>
  <si>
    <t>q1</t>
  </si>
  <si>
    <t>q2</t>
  </si>
  <si>
    <t>q3</t>
  </si>
  <si>
    <t>q4</t>
  </si>
  <si>
    <t>A4</t>
  </si>
  <si>
    <t>DETERMINAR LAS FRECUENCIAS DE ACCESO DE CADA QUERY</t>
  </si>
  <si>
    <t>acc1 (q1) =</t>
  </si>
  <si>
    <t>acc1 (q2) =</t>
  </si>
  <si>
    <t>acc1 (q3) =</t>
  </si>
  <si>
    <t>acc1 (q4) =</t>
  </si>
  <si>
    <t>acc2 (q2) =</t>
  </si>
  <si>
    <t>acc2 (q3) =</t>
  </si>
  <si>
    <t>acc2 (q4) =</t>
  </si>
  <si>
    <t>acc3 (q3) =</t>
  </si>
  <si>
    <t>acc3 (q4) =</t>
  </si>
  <si>
    <t>totales</t>
  </si>
  <si>
    <t xml:space="preserve">CALCULAR LA MATRIZ DE AFINIDAD DE ATRIBUTOS </t>
  </si>
  <si>
    <t>acc2 (q1) =</t>
  </si>
  <si>
    <t>acc3 (q1) =</t>
  </si>
  <si>
    <t>acc3 (q2) =</t>
  </si>
  <si>
    <t xml:space="preserve">operaciines </t>
  </si>
  <si>
    <t>aik</t>
  </si>
  <si>
    <t>akj</t>
  </si>
  <si>
    <t>aij</t>
  </si>
  <si>
    <t>i = 1</t>
  </si>
  <si>
    <t>aj</t>
  </si>
  <si>
    <t>aj= 0</t>
  </si>
  <si>
    <t>ak=3</t>
  </si>
  <si>
    <t>a13</t>
  </si>
  <si>
    <t>a30</t>
  </si>
  <si>
    <t>a10</t>
  </si>
  <si>
    <t>A0</t>
  </si>
  <si>
    <t>cont(A1,A4,A2) = 2bond(A1,A4) +2bond(A4,A2)−2bond(A1,A2)</t>
  </si>
  <si>
    <t>ai</t>
  </si>
  <si>
    <t>ak</t>
  </si>
  <si>
    <t>ik</t>
  </si>
  <si>
    <t>kj</t>
  </si>
  <si>
    <t>ij</t>
  </si>
  <si>
    <t>i</t>
  </si>
  <si>
    <t>j</t>
  </si>
  <si>
    <t>k</t>
  </si>
  <si>
    <t>multi por 2 y sumando</t>
  </si>
  <si>
    <t>total aportadiones</t>
  </si>
  <si>
    <t xml:space="preserve">aportaciones </t>
  </si>
  <si>
    <t>Las aportaciones mayors son de la combinacion 0,1,3</t>
  </si>
  <si>
    <t xml:space="preserve">por lo que fijamos la primera columna y enseguida la tercera </t>
  </si>
  <si>
    <t>antes de la columna dos</t>
  </si>
  <si>
    <t xml:space="preserve">Reordenando los renglones de acuerdo al orden de las columnas </t>
  </si>
  <si>
    <t>aux</t>
  </si>
  <si>
    <t>cont(A1,A3,A2)                   = 2bond(A1,A3) +2bond(A3,A2)−2bond(A1,A2)</t>
  </si>
  <si>
    <t>Cálculo de las aportaciones utilizando el algoritmo del BEA para determinar la fragmentación Vertical</t>
  </si>
  <si>
    <t>pag 104 Libro Principles  of Distributed Database de Tamer Ozsu &amp; Patrick Valduriez 3a. Edición, Springer</t>
  </si>
  <si>
    <t>de acuerdo a las consultas definidas por el usuario</t>
  </si>
  <si>
    <t>Reorganizando la matriz de uso con el orden de atributos de la cluster</t>
  </si>
  <si>
    <t>Cluster</t>
  </si>
  <si>
    <t>Matriz de uso</t>
  </si>
  <si>
    <t xml:space="preserve">Matriz Frec </t>
  </si>
  <si>
    <t>S1</t>
  </si>
  <si>
    <t>S2</t>
  </si>
  <si>
    <t>S3</t>
  </si>
  <si>
    <t>Suma</t>
  </si>
  <si>
    <t>Z= CTQ*CBQ-(COQ)*2</t>
  </si>
  <si>
    <t>TQ =</t>
  </si>
  <si>
    <t>vacio</t>
  </si>
  <si>
    <t>CTQ</t>
  </si>
  <si>
    <t>BQ =</t>
  </si>
  <si>
    <t>q1,q2,q3,q4</t>
  </si>
  <si>
    <t>CBQ</t>
  </si>
  <si>
    <t>45+5+75+3</t>
  </si>
  <si>
    <t>Z    =</t>
  </si>
  <si>
    <t>OQ =</t>
  </si>
  <si>
    <t>COQ</t>
  </si>
  <si>
    <t>VACIO</t>
  </si>
  <si>
    <t>q2,q3,q4</t>
  </si>
  <si>
    <t>5+75+3</t>
  </si>
  <si>
    <t>Z= CTQ+CBQ-(COQ)*2</t>
  </si>
  <si>
    <t>q2,q4</t>
  </si>
  <si>
    <t>5+3</t>
  </si>
  <si>
    <t>q1,q2</t>
  </si>
  <si>
    <t>q3,q4</t>
  </si>
  <si>
    <t>Cálculo de  Z   CTQ * CBQ +(COQ) AL CUADRADO</t>
  </si>
  <si>
    <t>Matriz ded agrupamiento</t>
  </si>
  <si>
    <t>Matriz de Cluster</t>
  </si>
  <si>
    <t>COINCIDENCIA</t>
  </si>
  <si>
    <t>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</si>
</sst>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double">
        <color auto="1"/>
      </left>
      <right style="dashed">
        <color auto="1"/>
      </right>
      <top style="double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ouble">
        <color auto="1"/>
      </top>
      <bottom style="dashed">
        <color auto="1"/>
      </bottom>
      <diagonal/>
    </border>
    <border>
      <left style="dashed">
        <color auto="1"/>
      </left>
      <right style="double">
        <color auto="1"/>
      </right>
      <top style="double">
        <color auto="1"/>
      </top>
      <bottom style="dashed">
        <color auto="1"/>
      </bottom>
      <diagonal/>
    </border>
    <border>
      <left style="double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ouble">
        <color auto="1"/>
      </right>
      <top style="dashed">
        <color auto="1"/>
      </top>
      <bottom style="dashed">
        <color auto="1"/>
      </bottom>
      <diagonal/>
    </border>
    <border>
      <left style="double">
        <color auto="1"/>
      </left>
      <right style="dashed">
        <color auto="1"/>
      </right>
      <top style="dashed">
        <color auto="1"/>
      </top>
      <bottom style="double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ouble">
        <color auto="1"/>
      </bottom>
      <diagonal/>
    </border>
    <border>
      <left style="dashed">
        <color auto="1"/>
      </left>
      <right style="double">
        <color auto="1"/>
      </right>
      <top style="dashed">
        <color auto="1"/>
      </top>
      <bottom style="double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2" fillId="0" borderId="0" xfId="0" applyFont="1" applyBorder="1" applyAlignment="1"/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/>
    <xf numFmtId="0" fontId="0" fillId="4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2" borderId="0" xfId="0" applyFill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4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6" borderId="1" xfId="0" quotePrefix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5" xfId="0" quotePrefix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6" borderId="9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F98D-AE4A-49E7-A07D-46D4AA14CD75}">
  <dimension ref="B1:P76"/>
  <sheetViews>
    <sheetView topLeftCell="A13" zoomScaleNormal="100" workbookViewId="0">
      <selection activeCell="A14" sqref="A1:XFD1048576"/>
    </sheetView>
  </sheetViews>
  <sheetFormatPr baseColWidth="10" defaultRowHeight="15" x14ac:dyDescent="0.25"/>
  <cols>
    <col min="4" max="4" width="7.7109375" customWidth="1"/>
    <col min="5" max="5" width="7.140625" customWidth="1"/>
    <col min="6" max="6" width="9" customWidth="1"/>
    <col min="7" max="7" width="7.7109375" customWidth="1"/>
    <col min="10" max="10" width="12.140625" bestFit="1" customWidth="1"/>
  </cols>
  <sheetData>
    <row r="1" spans="2:10" x14ac:dyDescent="0.25">
      <c r="B1" t="s">
        <v>62</v>
      </c>
    </row>
    <row r="2" spans="2:10" x14ac:dyDescent="0.25">
      <c r="B2" t="s">
        <v>63</v>
      </c>
    </row>
    <row r="3" spans="2:10" x14ac:dyDescent="0.25">
      <c r="B3" t="s">
        <v>0</v>
      </c>
    </row>
    <row r="5" spans="2:10" x14ac:dyDescent="0.25">
      <c r="B5" t="s">
        <v>1</v>
      </c>
      <c r="C5" t="s">
        <v>64</v>
      </c>
    </row>
    <row r="6" spans="2:10" x14ac:dyDescent="0.25">
      <c r="C6" t="s">
        <v>2</v>
      </c>
    </row>
    <row r="8" spans="2:10" x14ac:dyDescent="0.25">
      <c r="C8" t="s">
        <v>3</v>
      </c>
      <c r="D8" t="s">
        <v>4</v>
      </c>
    </row>
    <row r="9" spans="2:10" x14ac:dyDescent="0.25">
      <c r="C9" t="s">
        <v>5</v>
      </c>
      <c r="D9" t="s">
        <v>6</v>
      </c>
    </row>
    <row r="10" spans="2:10" x14ac:dyDescent="0.25">
      <c r="C10" t="s">
        <v>7</v>
      </c>
      <c r="D10" t="s">
        <v>8</v>
      </c>
    </row>
    <row r="11" spans="2:10" x14ac:dyDescent="0.25">
      <c r="C11" t="s">
        <v>9</v>
      </c>
      <c r="D11" t="s">
        <v>10</v>
      </c>
    </row>
    <row r="14" spans="2:10" x14ac:dyDescent="0.25">
      <c r="C14" t="s">
        <v>11</v>
      </c>
    </row>
    <row r="16" spans="2:10" x14ac:dyDescent="0.25">
      <c r="D16" t="s">
        <v>3</v>
      </c>
      <c r="E16" t="s">
        <v>5</v>
      </c>
      <c r="F16" t="s">
        <v>7</v>
      </c>
      <c r="G16" t="s">
        <v>16</v>
      </c>
      <c r="I16" t="str" cm="1">
        <f t="array" ref="I16:I20">G16:G20</f>
        <v>A4</v>
      </c>
      <c r="J16" t="str">
        <f>G16</f>
        <v>A4</v>
      </c>
    </row>
    <row r="17" spans="3:12" x14ac:dyDescent="0.25">
      <c r="C17" t="s">
        <v>12</v>
      </c>
      <c r="D17" s="1">
        <v>1</v>
      </c>
      <c r="E17" s="1">
        <v>0</v>
      </c>
      <c r="F17" s="2">
        <v>1</v>
      </c>
      <c r="G17" s="2">
        <v>0</v>
      </c>
      <c r="I17" s="5">
        <v>0</v>
      </c>
      <c r="J17">
        <f t="shared" ref="J17:J20" si="0">G17</f>
        <v>0</v>
      </c>
    </row>
    <row r="18" spans="3:12" x14ac:dyDescent="0.25">
      <c r="C18" t="s">
        <v>13</v>
      </c>
      <c r="D18" s="1">
        <v>0</v>
      </c>
      <c r="E18" s="1">
        <v>1</v>
      </c>
      <c r="F18" s="2">
        <v>1</v>
      </c>
      <c r="G18" s="2">
        <v>0</v>
      </c>
      <c r="I18" s="5">
        <v>0</v>
      </c>
      <c r="J18">
        <f t="shared" si="0"/>
        <v>0</v>
      </c>
    </row>
    <row r="19" spans="3:12" x14ac:dyDescent="0.25">
      <c r="C19" t="s">
        <v>14</v>
      </c>
      <c r="D19" s="1">
        <v>0</v>
      </c>
      <c r="E19" s="1">
        <v>1</v>
      </c>
      <c r="F19" s="2">
        <v>0</v>
      </c>
      <c r="G19" s="2">
        <v>1</v>
      </c>
      <c r="I19" s="5">
        <v>1</v>
      </c>
      <c r="J19">
        <f t="shared" si="0"/>
        <v>1</v>
      </c>
      <c r="L19">
        <v>75</v>
      </c>
    </row>
    <row r="20" spans="3:12" x14ac:dyDescent="0.25">
      <c r="C20" t="s">
        <v>15</v>
      </c>
      <c r="D20" s="1">
        <v>0</v>
      </c>
      <c r="E20" s="1">
        <v>0</v>
      </c>
      <c r="F20" s="2">
        <v>1</v>
      </c>
      <c r="G20" s="2">
        <v>1</v>
      </c>
      <c r="I20" s="5">
        <v>1</v>
      </c>
      <c r="J20">
        <f t="shared" si="0"/>
        <v>1</v>
      </c>
      <c r="L20">
        <v>3</v>
      </c>
    </row>
    <row r="21" spans="3:12" x14ac:dyDescent="0.25">
      <c r="L21">
        <f>SUM(L17:L20)</f>
        <v>78</v>
      </c>
    </row>
    <row r="23" spans="3:12" x14ac:dyDescent="0.25">
      <c r="C23" t="s">
        <v>17</v>
      </c>
    </row>
    <row r="24" spans="3:12" x14ac:dyDescent="0.25">
      <c r="I24" t="s">
        <v>27</v>
      </c>
    </row>
    <row r="25" spans="3:12" x14ac:dyDescent="0.25">
      <c r="C25" t="s">
        <v>18</v>
      </c>
      <c r="D25">
        <v>15</v>
      </c>
      <c r="E25" t="s">
        <v>29</v>
      </c>
      <c r="F25">
        <v>20</v>
      </c>
      <c r="G25" t="s">
        <v>30</v>
      </c>
      <c r="H25">
        <v>10</v>
      </c>
      <c r="I25">
        <f>D25+F25+H25</f>
        <v>45</v>
      </c>
    </row>
    <row r="26" spans="3:12" x14ac:dyDescent="0.25">
      <c r="C26" t="s">
        <v>19</v>
      </c>
      <c r="D26">
        <v>5</v>
      </c>
      <c r="E26" t="s">
        <v>22</v>
      </c>
      <c r="F26">
        <v>0</v>
      </c>
      <c r="G26" t="s">
        <v>31</v>
      </c>
      <c r="H26">
        <v>0</v>
      </c>
      <c r="I26">
        <f>D26+F26+H26</f>
        <v>5</v>
      </c>
    </row>
    <row r="27" spans="3:12" x14ac:dyDescent="0.25">
      <c r="C27" t="s">
        <v>20</v>
      </c>
      <c r="D27">
        <v>25</v>
      </c>
      <c r="E27" t="s">
        <v>23</v>
      </c>
      <c r="F27">
        <v>25</v>
      </c>
      <c r="G27" t="s">
        <v>25</v>
      </c>
      <c r="H27">
        <v>25</v>
      </c>
      <c r="I27">
        <f>D27+F27+H27</f>
        <v>75</v>
      </c>
    </row>
    <row r="28" spans="3:12" x14ac:dyDescent="0.25">
      <c r="C28" t="s">
        <v>21</v>
      </c>
      <c r="D28">
        <v>3</v>
      </c>
      <c r="E28" t="s">
        <v>24</v>
      </c>
      <c r="F28">
        <v>0</v>
      </c>
      <c r="G28" t="s">
        <v>26</v>
      </c>
      <c r="H28">
        <v>0</v>
      </c>
      <c r="I28">
        <f>D28+F28+H28</f>
        <v>3</v>
      </c>
    </row>
    <row r="30" spans="3:12" x14ac:dyDescent="0.25">
      <c r="I30" t="s">
        <v>36</v>
      </c>
      <c r="J30" t="s">
        <v>38</v>
      </c>
      <c r="K30" t="s">
        <v>39</v>
      </c>
    </row>
    <row r="32" spans="3:12" x14ac:dyDescent="0.25">
      <c r="I32" t="s">
        <v>33</v>
      </c>
      <c r="J32" t="s">
        <v>34</v>
      </c>
      <c r="K32" t="s">
        <v>35</v>
      </c>
    </row>
    <row r="33" spans="2:11" x14ac:dyDescent="0.25">
      <c r="C33" s="5" t="s">
        <v>28</v>
      </c>
      <c r="D33" s="5"/>
      <c r="E33" s="5"/>
      <c r="F33" s="5"/>
      <c r="I33" t="s">
        <v>40</v>
      </c>
      <c r="J33" t="s">
        <v>41</v>
      </c>
      <c r="K33" t="s">
        <v>42</v>
      </c>
    </row>
    <row r="34" spans="2:11" x14ac:dyDescent="0.25">
      <c r="J34" t="s">
        <v>32</v>
      </c>
    </row>
    <row r="35" spans="2:11" x14ac:dyDescent="0.25">
      <c r="D35" s="4" t="s">
        <v>3</v>
      </c>
      <c r="E35" s="4" t="s">
        <v>5</v>
      </c>
      <c r="F35" s="4" t="s">
        <v>7</v>
      </c>
      <c r="G35" s="4" t="s">
        <v>16</v>
      </c>
      <c r="I35" s="4" t="s">
        <v>43</v>
      </c>
    </row>
    <row r="36" spans="2:11" x14ac:dyDescent="0.25">
      <c r="C36" t="s">
        <v>3</v>
      </c>
      <c r="D36" s="3">
        <v>45</v>
      </c>
      <c r="E36" s="4">
        <v>0</v>
      </c>
      <c r="F36" s="4">
        <v>45</v>
      </c>
      <c r="G36" s="4">
        <v>0</v>
      </c>
      <c r="I36" s="4">
        <v>0</v>
      </c>
    </row>
    <row r="37" spans="2:11" x14ac:dyDescent="0.25">
      <c r="C37" t="s">
        <v>5</v>
      </c>
      <c r="D37" s="4">
        <v>0</v>
      </c>
      <c r="E37" s="3">
        <v>80</v>
      </c>
      <c r="F37" s="4">
        <v>5</v>
      </c>
      <c r="G37" s="4">
        <v>75</v>
      </c>
      <c r="I37" s="4">
        <v>0</v>
      </c>
    </row>
    <row r="38" spans="2:11" x14ac:dyDescent="0.25">
      <c r="C38" t="s">
        <v>7</v>
      </c>
      <c r="D38" s="4">
        <v>45</v>
      </c>
      <c r="E38" s="4">
        <v>5</v>
      </c>
      <c r="F38" s="3">
        <v>53</v>
      </c>
      <c r="G38" s="4">
        <v>3</v>
      </c>
      <c r="I38" s="4">
        <v>0</v>
      </c>
    </row>
    <row r="39" spans="2:11" x14ac:dyDescent="0.25">
      <c r="C39" t="s">
        <v>16</v>
      </c>
      <c r="D39" s="4">
        <v>0</v>
      </c>
      <c r="E39" s="4">
        <v>75</v>
      </c>
      <c r="F39" s="4">
        <v>3</v>
      </c>
      <c r="G39" s="3">
        <v>78</v>
      </c>
      <c r="I39" s="4">
        <v>0</v>
      </c>
    </row>
    <row r="40" spans="2:11" x14ac:dyDescent="0.25">
      <c r="D40" s="4"/>
      <c r="E40" s="4"/>
      <c r="F40" s="4"/>
      <c r="G40" s="3"/>
      <c r="I40" s="4"/>
    </row>
    <row r="41" spans="2:11" x14ac:dyDescent="0.25">
      <c r="D41" s="4"/>
      <c r="E41" s="4"/>
      <c r="F41" s="4"/>
      <c r="G41" s="3"/>
      <c r="I41" s="4"/>
    </row>
    <row r="42" spans="2:11" x14ac:dyDescent="0.25">
      <c r="B42" t="s">
        <v>44</v>
      </c>
      <c r="D42" s="4"/>
      <c r="E42" s="4"/>
      <c r="F42" s="4"/>
      <c r="G42" s="3"/>
      <c r="I42" s="4"/>
      <c r="K42" t="s">
        <v>44</v>
      </c>
    </row>
    <row r="43" spans="2:11" x14ac:dyDescent="0.25">
      <c r="D43" s="4"/>
      <c r="E43" s="4"/>
      <c r="F43" s="4"/>
      <c r="G43" s="3"/>
      <c r="I43" s="4"/>
    </row>
    <row r="44" spans="2:11" x14ac:dyDescent="0.25">
      <c r="D44" s="4"/>
      <c r="E44" s="4"/>
      <c r="F44" s="4"/>
      <c r="G44" s="3"/>
      <c r="I44" s="4"/>
    </row>
    <row r="48" spans="2:11" x14ac:dyDescent="0.25">
      <c r="D48" s="4"/>
      <c r="E48" s="4"/>
      <c r="F48" s="4"/>
      <c r="G48" s="4"/>
      <c r="I48" s="4"/>
    </row>
    <row r="49" spans="3:16" x14ac:dyDescent="0.25">
      <c r="D49" s="3"/>
      <c r="E49" s="4"/>
      <c r="F49" s="4"/>
      <c r="G49" s="4"/>
      <c r="I49" s="4"/>
    </row>
    <row r="50" spans="3:16" x14ac:dyDescent="0.25">
      <c r="D50" s="4"/>
      <c r="E50" s="3"/>
      <c r="F50" s="4"/>
      <c r="G50" s="4"/>
      <c r="I50" s="4"/>
    </row>
    <row r="51" spans="3:16" x14ac:dyDescent="0.25">
      <c r="D51" s="4"/>
      <c r="E51" s="4"/>
      <c r="F51" s="3"/>
      <c r="G51" s="4"/>
      <c r="I51" s="4"/>
    </row>
    <row r="52" spans="3:16" x14ac:dyDescent="0.25">
      <c r="D52" s="4"/>
      <c r="E52" s="4"/>
      <c r="F52" s="4"/>
      <c r="G52" s="3"/>
      <c r="I52" s="4"/>
    </row>
    <row r="59" spans="3:16" x14ac:dyDescent="0.25">
      <c r="K59" s="6"/>
      <c r="L59" s="6"/>
      <c r="M59" s="6"/>
      <c r="N59" s="6"/>
      <c r="O59" s="6"/>
      <c r="P59" s="6"/>
    </row>
    <row r="60" spans="3:16" x14ac:dyDescent="0.25">
      <c r="D60" s="4"/>
      <c r="E60" s="4"/>
      <c r="F60" s="4"/>
      <c r="I60" s="3"/>
      <c r="K60" s="6"/>
      <c r="L60" s="6"/>
      <c r="M60" s="6"/>
      <c r="N60" s="6"/>
      <c r="O60" s="6"/>
      <c r="P60" s="6"/>
    </row>
    <row r="61" spans="3:16" x14ac:dyDescent="0.25">
      <c r="D61" s="4"/>
      <c r="E61" s="4"/>
      <c r="F61" s="4"/>
      <c r="G61" s="4"/>
      <c r="I61" s="4"/>
    </row>
    <row r="62" spans="3:16" x14ac:dyDescent="0.25">
      <c r="C62" s="6"/>
      <c r="D62" s="3"/>
      <c r="E62" s="4"/>
      <c r="F62" s="4"/>
      <c r="G62" s="4"/>
      <c r="I62" s="4"/>
    </row>
    <row r="63" spans="3:16" x14ac:dyDescent="0.25">
      <c r="C63" s="6"/>
      <c r="D63" s="4"/>
      <c r="E63" s="3"/>
      <c r="F63" s="4"/>
      <c r="G63" s="4"/>
      <c r="I63" s="4"/>
    </row>
    <row r="64" spans="3:16" x14ac:dyDescent="0.25">
      <c r="C64" s="6"/>
      <c r="D64" s="4"/>
      <c r="E64" s="4"/>
      <c r="F64" s="3"/>
      <c r="G64" s="4"/>
      <c r="I64" s="4"/>
    </row>
    <row r="65" spans="3:16" x14ac:dyDescent="0.25">
      <c r="C65" s="6"/>
      <c r="D65" s="4"/>
      <c r="E65" s="4"/>
      <c r="F65" s="4"/>
      <c r="G65" s="3"/>
      <c r="I65" s="4"/>
    </row>
    <row r="71" spans="3:16" x14ac:dyDescent="0.25">
      <c r="D71" s="4"/>
      <c r="E71" s="4"/>
      <c r="F71" s="4"/>
      <c r="G71" s="4"/>
      <c r="I71" s="3"/>
      <c r="K71" s="6"/>
      <c r="L71" s="6"/>
      <c r="M71" s="6"/>
      <c r="N71" s="6"/>
      <c r="O71" s="6"/>
      <c r="P71" s="6"/>
    </row>
    <row r="72" spans="3:16" x14ac:dyDescent="0.25">
      <c r="D72" s="4"/>
      <c r="E72" s="4"/>
      <c r="F72" s="4"/>
      <c r="G72" s="4"/>
      <c r="I72" s="4"/>
    </row>
    <row r="73" spans="3:16" x14ac:dyDescent="0.25">
      <c r="D73" s="3"/>
      <c r="E73" s="4"/>
      <c r="F73" s="4"/>
      <c r="G73" s="4"/>
      <c r="I73" s="4"/>
    </row>
    <row r="74" spans="3:16" x14ac:dyDescent="0.25">
      <c r="D74" s="4"/>
      <c r="E74" s="3"/>
      <c r="F74" s="4"/>
      <c r="G74" s="4"/>
      <c r="I74" s="4"/>
    </row>
    <row r="75" spans="3:16" x14ac:dyDescent="0.25">
      <c r="D75" s="4"/>
      <c r="E75" s="4"/>
      <c r="F75" s="3"/>
      <c r="G75" s="4"/>
      <c r="I75" s="4"/>
    </row>
    <row r="76" spans="3:16" x14ac:dyDescent="0.25">
      <c r="D76" s="4"/>
      <c r="E76" s="4"/>
      <c r="F76" s="4"/>
      <c r="G76" s="3"/>
      <c r="I76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19D6-9818-4467-83C9-57B4BE2BF458}">
  <dimension ref="B1:AA76"/>
  <sheetViews>
    <sheetView workbookViewId="0">
      <selection activeCell="Q26" sqref="Q26"/>
    </sheetView>
  </sheetViews>
  <sheetFormatPr baseColWidth="10" defaultRowHeight="15" x14ac:dyDescent="0.25"/>
  <cols>
    <col min="4" max="4" width="7.7109375" customWidth="1"/>
    <col min="5" max="5" width="7.140625" customWidth="1"/>
    <col min="6" max="6" width="9" customWidth="1"/>
    <col min="7" max="7" width="7.7109375" customWidth="1"/>
    <col min="10" max="10" width="12.140625" bestFit="1" customWidth="1"/>
    <col min="11" max="11" width="12.85546875" customWidth="1"/>
    <col min="12" max="12" width="5.28515625" customWidth="1"/>
    <col min="15" max="15" width="11.85546875" bestFit="1" customWidth="1"/>
    <col min="16" max="16" width="5.42578125" customWidth="1"/>
    <col min="20" max="20" width="4.42578125" customWidth="1"/>
    <col min="23" max="23" width="16.28515625" customWidth="1"/>
    <col min="24" max="24" width="3.140625" customWidth="1"/>
    <col min="27" max="27" width="14" customWidth="1"/>
  </cols>
  <sheetData>
    <row r="1" spans="2:27" x14ac:dyDescent="0.25">
      <c r="B1" t="s">
        <v>62</v>
      </c>
    </row>
    <row r="2" spans="2:27" x14ac:dyDescent="0.25">
      <c r="B2" t="s">
        <v>63</v>
      </c>
    </row>
    <row r="3" spans="2:27" x14ac:dyDescent="0.25">
      <c r="B3" t="s">
        <v>0</v>
      </c>
    </row>
    <row r="5" spans="2:27" x14ac:dyDescent="0.25">
      <c r="B5" t="s">
        <v>1</v>
      </c>
      <c r="C5" t="s">
        <v>64</v>
      </c>
    </row>
    <row r="6" spans="2:27" x14ac:dyDescent="0.25">
      <c r="C6" t="s">
        <v>2</v>
      </c>
    </row>
    <row r="8" spans="2:27" x14ac:dyDescent="0.25">
      <c r="C8" t="s">
        <v>3</v>
      </c>
      <c r="D8" t="s">
        <v>4</v>
      </c>
    </row>
    <row r="9" spans="2:27" x14ac:dyDescent="0.25">
      <c r="C9" t="s">
        <v>5</v>
      </c>
      <c r="D9" t="s">
        <v>6</v>
      </c>
    </row>
    <row r="10" spans="2:27" x14ac:dyDescent="0.25">
      <c r="C10" t="s">
        <v>7</v>
      </c>
      <c r="D10" t="s">
        <v>8</v>
      </c>
    </row>
    <row r="11" spans="2:27" x14ac:dyDescent="0.25">
      <c r="C11" t="s">
        <v>9</v>
      </c>
      <c r="D11" t="s">
        <v>10</v>
      </c>
    </row>
    <row r="14" spans="2:27" x14ac:dyDescent="0.25">
      <c r="C14" t="s">
        <v>11</v>
      </c>
    </row>
    <row r="15" spans="2:27" x14ac:dyDescent="0.25">
      <c r="K15" s="43" t="s">
        <v>96</v>
      </c>
      <c r="O15" s="43" t="s">
        <v>96</v>
      </c>
      <c r="S15" s="43" t="s">
        <v>96</v>
      </c>
      <c r="W15" s="43" t="s">
        <v>96</v>
      </c>
      <c r="AA15" s="43" t="s">
        <v>96</v>
      </c>
    </row>
    <row r="16" spans="2:27" x14ac:dyDescent="0.25">
      <c r="D16" t="s">
        <v>3</v>
      </c>
      <c r="E16" t="s">
        <v>5</v>
      </c>
      <c r="F16" t="s">
        <v>7</v>
      </c>
      <c r="G16" t="s">
        <v>16</v>
      </c>
      <c r="I16" t="s">
        <v>3</v>
      </c>
      <c r="J16" t="s">
        <v>5</v>
      </c>
      <c r="K16" s="43" t="s">
        <v>95</v>
      </c>
      <c r="M16" t="s">
        <v>3</v>
      </c>
      <c r="N16" t="s">
        <v>7</v>
      </c>
      <c r="O16" s="43" t="s">
        <v>95</v>
      </c>
      <c r="Q16" t="s">
        <v>3</v>
      </c>
      <c r="R16" t="s">
        <v>16</v>
      </c>
      <c r="S16" s="43" t="s">
        <v>95</v>
      </c>
      <c r="U16" t="s">
        <v>5</v>
      </c>
      <c r="V16" t="s">
        <v>7</v>
      </c>
      <c r="W16" s="43" t="s">
        <v>95</v>
      </c>
      <c r="Y16" t="s">
        <v>5</v>
      </c>
      <c r="Z16" t="s">
        <v>16</v>
      </c>
      <c r="AA16" s="43" t="s">
        <v>95</v>
      </c>
    </row>
    <row r="17" spans="3:27" x14ac:dyDescent="0.25">
      <c r="C17" t="s">
        <v>12</v>
      </c>
      <c r="D17" s="1">
        <v>1</v>
      </c>
      <c r="E17" s="1">
        <v>0</v>
      </c>
      <c r="F17" s="2">
        <v>1</v>
      </c>
      <c r="G17" s="2">
        <v>0</v>
      </c>
      <c r="I17" s="5">
        <f>D17</f>
        <v>1</v>
      </c>
      <c r="J17">
        <f>E17</f>
        <v>0</v>
      </c>
      <c r="K17" t="b">
        <f>AND(I17,J17)</f>
        <v>0</v>
      </c>
      <c r="M17">
        <f>D17</f>
        <v>1</v>
      </c>
      <c r="N17">
        <f>F17</f>
        <v>1</v>
      </c>
      <c r="O17" t="b">
        <f>AND(M17,N17)</f>
        <v>1</v>
      </c>
      <c r="Q17">
        <f>D17</f>
        <v>1</v>
      </c>
      <c r="R17">
        <f>G17</f>
        <v>0</v>
      </c>
      <c r="S17" t="b">
        <f>AND(Q17,R17)</f>
        <v>0</v>
      </c>
      <c r="U17">
        <f>E17</f>
        <v>0</v>
      </c>
      <c r="V17">
        <f>F17</f>
        <v>1</v>
      </c>
      <c r="W17" t="b">
        <f>AND(U17,V17)</f>
        <v>0</v>
      </c>
      <c r="Y17">
        <f>E17</f>
        <v>0</v>
      </c>
      <c r="Z17">
        <f>G17</f>
        <v>0</v>
      </c>
      <c r="AA17" t="b">
        <f>AND(Y17,Z17)</f>
        <v>0</v>
      </c>
    </row>
    <row r="18" spans="3:27" x14ac:dyDescent="0.25">
      <c r="C18" t="s">
        <v>13</v>
      </c>
      <c r="D18" s="1">
        <v>0</v>
      </c>
      <c r="E18" s="1">
        <v>1</v>
      </c>
      <c r="F18" s="2">
        <v>1</v>
      </c>
      <c r="G18" s="2">
        <v>0</v>
      </c>
      <c r="I18" s="5">
        <f t="shared" ref="I18:I20" si="0">D18</f>
        <v>0</v>
      </c>
      <c r="J18">
        <f t="shared" ref="J18:J20" si="1">E18</f>
        <v>1</v>
      </c>
      <c r="K18" t="b">
        <f t="shared" ref="K18:K20" si="2">AND(I18,J18)</f>
        <v>0</v>
      </c>
      <c r="M18">
        <f t="shared" ref="M18:M20" si="3">D18</f>
        <v>0</v>
      </c>
      <c r="N18">
        <f t="shared" ref="N18:N20" si="4">F18</f>
        <v>1</v>
      </c>
      <c r="O18" t="b">
        <f t="shared" ref="O18:O20" si="5">AND(M18,N18)</f>
        <v>0</v>
      </c>
      <c r="Q18">
        <f t="shared" ref="Q18:Q20" si="6">D18</f>
        <v>0</v>
      </c>
      <c r="R18">
        <f t="shared" ref="R18:R20" si="7">G18</f>
        <v>0</v>
      </c>
      <c r="S18" t="b">
        <f t="shared" ref="S18:S20" si="8">AND(Q18,R18)</f>
        <v>0</v>
      </c>
      <c r="U18">
        <f t="shared" ref="U18:U20" si="9">E18</f>
        <v>1</v>
      </c>
      <c r="V18">
        <f t="shared" ref="V18:V20" si="10">F18</f>
        <v>1</v>
      </c>
      <c r="W18" t="b">
        <f t="shared" ref="W18:W20" si="11">AND(U18,V18)</f>
        <v>1</v>
      </c>
      <c r="Y18">
        <f t="shared" ref="Y18:Y20" si="12">E18</f>
        <v>1</v>
      </c>
      <c r="Z18">
        <f t="shared" ref="Z18:Z20" si="13">G18</f>
        <v>0</v>
      </c>
      <c r="AA18" t="b">
        <f t="shared" ref="AA18:AA20" si="14">AND(Y18,Z18)</f>
        <v>0</v>
      </c>
    </row>
    <row r="19" spans="3:27" x14ac:dyDescent="0.25">
      <c r="C19" t="s">
        <v>14</v>
      </c>
      <c r="D19" s="1">
        <v>0</v>
      </c>
      <c r="E19" s="1">
        <v>1</v>
      </c>
      <c r="F19" s="2">
        <v>0</v>
      </c>
      <c r="G19" s="2">
        <v>1</v>
      </c>
      <c r="I19" s="5">
        <f t="shared" si="0"/>
        <v>0</v>
      </c>
      <c r="J19">
        <f t="shared" si="1"/>
        <v>1</v>
      </c>
      <c r="K19" t="b">
        <f t="shared" si="2"/>
        <v>0</v>
      </c>
      <c r="M19">
        <f t="shared" si="3"/>
        <v>0</v>
      </c>
      <c r="N19">
        <f t="shared" si="4"/>
        <v>0</v>
      </c>
      <c r="O19" t="b">
        <f t="shared" si="5"/>
        <v>0</v>
      </c>
      <c r="Q19">
        <f t="shared" si="6"/>
        <v>0</v>
      </c>
      <c r="R19">
        <f t="shared" si="7"/>
        <v>1</v>
      </c>
      <c r="S19" t="b">
        <f t="shared" si="8"/>
        <v>0</v>
      </c>
      <c r="U19">
        <f t="shared" si="9"/>
        <v>1</v>
      </c>
      <c r="V19">
        <f t="shared" si="10"/>
        <v>0</v>
      </c>
      <c r="W19" t="b">
        <f t="shared" si="11"/>
        <v>0</v>
      </c>
      <c r="Y19">
        <f t="shared" si="12"/>
        <v>1</v>
      </c>
      <c r="Z19">
        <f t="shared" si="13"/>
        <v>1</v>
      </c>
      <c r="AA19" t="b">
        <f t="shared" si="14"/>
        <v>1</v>
      </c>
    </row>
    <row r="20" spans="3:27" x14ac:dyDescent="0.25">
      <c r="C20" t="s">
        <v>15</v>
      </c>
      <c r="D20" s="1">
        <v>0</v>
      </c>
      <c r="E20" s="1">
        <v>0</v>
      </c>
      <c r="F20" s="2">
        <v>1</v>
      </c>
      <c r="G20" s="2">
        <v>1</v>
      </c>
      <c r="I20" s="5">
        <f t="shared" si="0"/>
        <v>0</v>
      </c>
      <c r="J20">
        <f t="shared" si="1"/>
        <v>0</v>
      </c>
      <c r="K20" t="b">
        <f t="shared" si="2"/>
        <v>0</v>
      </c>
      <c r="M20">
        <f t="shared" si="3"/>
        <v>0</v>
      </c>
      <c r="N20">
        <f t="shared" si="4"/>
        <v>1</v>
      </c>
      <c r="O20" t="b">
        <f t="shared" si="5"/>
        <v>0</v>
      </c>
      <c r="Q20">
        <f t="shared" si="6"/>
        <v>0</v>
      </c>
      <c r="R20">
        <f t="shared" si="7"/>
        <v>1</v>
      </c>
      <c r="S20" t="b">
        <f t="shared" si="8"/>
        <v>0</v>
      </c>
      <c r="U20">
        <f t="shared" si="9"/>
        <v>0</v>
      </c>
      <c r="V20">
        <f t="shared" si="10"/>
        <v>1</v>
      </c>
      <c r="W20" t="b">
        <f t="shared" si="11"/>
        <v>0</v>
      </c>
      <c r="Y20">
        <f t="shared" si="12"/>
        <v>0</v>
      </c>
      <c r="Z20">
        <f t="shared" si="13"/>
        <v>1</v>
      </c>
      <c r="AA20" t="b">
        <f t="shared" si="14"/>
        <v>0</v>
      </c>
    </row>
    <row r="23" spans="3:27" x14ac:dyDescent="0.25">
      <c r="C23" t="s">
        <v>17</v>
      </c>
    </row>
    <row r="24" spans="3:27" x14ac:dyDescent="0.25">
      <c r="I24" t="s">
        <v>27</v>
      </c>
    </row>
    <row r="25" spans="3:27" x14ac:dyDescent="0.25">
      <c r="C25" t="s">
        <v>18</v>
      </c>
      <c r="D25">
        <v>15</v>
      </c>
      <c r="E25" t="s">
        <v>29</v>
      </c>
      <c r="F25">
        <v>20</v>
      </c>
      <c r="G25" t="s">
        <v>30</v>
      </c>
      <c r="H25">
        <v>10</v>
      </c>
      <c r="I25">
        <f>D25+F25+H25</f>
        <v>45</v>
      </c>
    </row>
    <row r="26" spans="3:27" x14ac:dyDescent="0.25">
      <c r="C26" t="s">
        <v>19</v>
      </c>
      <c r="D26">
        <v>5</v>
      </c>
      <c r="E26" t="s">
        <v>22</v>
      </c>
      <c r="F26">
        <v>0</v>
      </c>
      <c r="G26" t="s">
        <v>31</v>
      </c>
      <c r="H26">
        <v>0</v>
      </c>
      <c r="I26">
        <f>D26+F26+H26</f>
        <v>5</v>
      </c>
    </row>
    <row r="27" spans="3:27" x14ac:dyDescent="0.25">
      <c r="C27" t="s">
        <v>20</v>
      </c>
      <c r="D27">
        <v>25</v>
      </c>
      <c r="E27" t="s">
        <v>23</v>
      </c>
      <c r="F27">
        <v>25</v>
      </c>
      <c r="G27" t="s">
        <v>25</v>
      </c>
      <c r="H27">
        <v>25</v>
      </c>
      <c r="I27">
        <f>D27+F27+H27</f>
        <v>75</v>
      </c>
    </row>
    <row r="28" spans="3:27" x14ac:dyDescent="0.25">
      <c r="C28" t="s">
        <v>21</v>
      </c>
      <c r="D28">
        <v>3</v>
      </c>
      <c r="E28" t="s">
        <v>24</v>
      </c>
      <c r="F28">
        <v>0</v>
      </c>
      <c r="G28" t="s">
        <v>26</v>
      </c>
      <c r="H28">
        <v>0</v>
      </c>
      <c r="I28">
        <f>D28+F28+H28</f>
        <v>3</v>
      </c>
    </row>
    <row r="30" spans="3:27" x14ac:dyDescent="0.25">
      <c r="I30" t="s">
        <v>36</v>
      </c>
      <c r="J30" t="s">
        <v>38</v>
      </c>
      <c r="K30" t="s">
        <v>39</v>
      </c>
    </row>
    <row r="32" spans="3:27" x14ac:dyDescent="0.25">
      <c r="I32" t="s">
        <v>33</v>
      </c>
      <c r="J32" t="s">
        <v>34</v>
      </c>
      <c r="K32" t="s">
        <v>35</v>
      </c>
    </row>
    <row r="33" spans="2:11" x14ac:dyDescent="0.25">
      <c r="C33" s="5" t="s">
        <v>28</v>
      </c>
      <c r="D33" s="5"/>
      <c r="E33" s="5"/>
      <c r="F33" s="5"/>
      <c r="I33" t="s">
        <v>40</v>
      </c>
      <c r="J33" t="s">
        <v>41</v>
      </c>
      <c r="K33" t="s">
        <v>42</v>
      </c>
    </row>
    <row r="34" spans="2:11" x14ac:dyDescent="0.25">
      <c r="J34" t="s">
        <v>32</v>
      </c>
    </row>
    <row r="35" spans="2:11" x14ac:dyDescent="0.25">
      <c r="D35" s="4" t="s">
        <v>3</v>
      </c>
      <c r="E35" s="4" t="s">
        <v>5</v>
      </c>
      <c r="F35" s="4" t="s">
        <v>7</v>
      </c>
      <c r="G35" s="4" t="s">
        <v>16</v>
      </c>
      <c r="I35" s="4" t="s">
        <v>43</v>
      </c>
    </row>
    <row r="36" spans="2:11" x14ac:dyDescent="0.25">
      <c r="C36" t="s">
        <v>3</v>
      </c>
      <c r="D36" s="3">
        <v>45</v>
      </c>
      <c r="E36" s="4">
        <v>0</v>
      </c>
      <c r="F36" s="4">
        <v>45</v>
      </c>
      <c r="G36" s="4">
        <v>0</v>
      </c>
      <c r="I36" s="4">
        <v>0</v>
      </c>
    </row>
    <row r="37" spans="2:11" x14ac:dyDescent="0.25">
      <c r="C37" t="s">
        <v>5</v>
      </c>
      <c r="D37" s="4">
        <v>0</v>
      </c>
      <c r="E37" s="3">
        <v>80</v>
      </c>
      <c r="F37" s="4">
        <v>5</v>
      </c>
      <c r="G37" s="4">
        <v>75</v>
      </c>
      <c r="I37" s="4">
        <v>0</v>
      </c>
    </row>
    <row r="38" spans="2:11" x14ac:dyDescent="0.25">
      <c r="C38" t="s">
        <v>7</v>
      </c>
      <c r="D38" s="4">
        <v>45</v>
      </c>
      <c r="E38" s="4">
        <v>5</v>
      </c>
      <c r="F38" s="3">
        <v>53</v>
      </c>
      <c r="G38" s="4">
        <v>3</v>
      </c>
      <c r="I38" s="4">
        <v>0</v>
      </c>
    </row>
    <row r="39" spans="2:11" x14ac:dyDescent="0.25">
      <c r="C39" t="s">
        <v>16</v>
      </c>
      <c r="D39" s="4">
        <v>0</v>
      </c>
      <c r="E39" s="4">
        <v>75</v>
      </c>
      <c r="F39" s="4">
        <v>3</v>
      </c>
      <c r="G39" s="3">
        <v>78</v>
      </c>
      <c r="I39" s="4">
        <v>0</v>
      </c>
    </row>
    <row r="40" spans="2:11" x14ac:dyDescent="0.25">
      <c r="D40" s="4"/>
      <c r="E40" s="4"/>
      <c r="F40" s="4"/>
      <c r="G40" s="3"/>
      <c r="I40" s="4"/>
    </row>
    <row r="41" spans="2:11" x14ac:dyDescent="0.25">
      <c r="D41" s="4"/>
      <c r="E41" s="4"/>
      <c r="F41" s="4"/>
      <c r="G41" s="3"/>
      <c r="I41" s="4"/>
    </row>
    <row r="42" spans="2:11" x14ac:dyDescent="0.25">
      <c r="B42" t="s">
        <v>44</v>
      </c>
      <c r="D42" s="4"/>
      <c r="E42" s="4"/>
      <c r="F42" s="4"/>
      <c r="G42" s="3"/>
      <c r="I42" s="4"/>
      <c r="K42" t="s">
        <v>44</v>
      </c>
    </row>
    <row r="43" spans="2:11" x14ac:dyDescent="0.25">
      <c r="D43" s="4"/>
      <c r="E43" s="4"/>
      <c r="F43" s="4"/>
      <c r="G43" s="3"/>
      <c r="I43" s="4"/>
    </row>
    <row r="44" spans="2:11" x14ac:dyDescent="0.25">
      <c r="D44" s="4"/>
      <c r="E44" s="4"/>
      <c r="F44" s="4"/>
      <c r="G44" s="3"/>
      <c r="I44" s="4"/>
    </row>
    <row r="48" spans="2:11" x14ac:dyDescent="0.25">
      <c r="D48" s="4"/>
      <c r="E48" s="4"/>
      <c r="F48" s="4"/>
      <c r="G48" s="4"/>
      <c r="I48" s="4"/>
    </row>
    <row r="49" spans="3:16" x14ac:dyDescent="0.25">
      <c r="D49" s="3"/>
      <c r="E49" s="4"/>
      <c r="F49" s="4"/>
      <c r="G49" s="4"/>
      <c r="I49" s="4"/>
    </row>
    <row r="50" spans="3:16" x14ac:dyDescent="0.25">
      <c r="D50" s="4"/>
      <c r="E50" s="3"/>
      <c r="F50" s="4"/>
      <c r="G50" s="4"/>
      <c r="I50" s="4"/>
    </row>
    <row r="51" spans="3:16" x14ac:dyDescent="0.25">
      <c r="D51" s="4"/>
      <c r="E51" s="4"/>
      <c r="F51" s="3"/>
      <c r="G51" s="4"/>
      <c r="I51" s="4"/>
    </row>
    <row r="52" spans="3:16" x14ac:dyDescent="0.25">
      <c r="D52" s="4"/>
      <c r="E52" s="4"/>
      <c r="F52" s="4"/>
      <c r="G52" s="3"/>
      <c r="I52" s="4"/>
    </row>
    <row r="59" spans="3:16" x14ac:dyDescent="0.25">
      <c r="K59" s="6"/>
      <c r="L59" s="6"/>
      <c r="M59" s="6"/>
      <c r="N59" s="6"/>
      <c r="O59" s="6"/>
      <c r="P59" s="6"/>
    </row>
    <row r="60" spans="3:16" x14ac:dyDescent="0.25">
      <c r="D60" s="4"/>
      <c r="E60" s="4"/>
      <c r="F60" s="4"/>
      <c r="I60" s="3"/>
      <c r="K60" s="6"/>
      <c r="L60" s="6"/>
      <c r="M60" s="6"/>
      <c r="N60" s="6"/>
      <c r="O60" s="6"/>
      <c r="P60" s="6"/>
    </row>
    <row r="61" spans="3:16" x14ac:dyDescent="0.25">
      <c r="D61" s="4"/>
      <c r="E61" s="4"/>
      <c r="F61" s="4"/>
      <c r="G61" s="4"/>
      <c r="I61" s="4"/>
    </row>
    <row r="62" spans="3:16" x14ac:dyDescent="0.25">
      <c r="C62" s="6"/>
      <c r="D62" s="3"/>
      <c r="E62" s="4"/>
      <c r="F62" s="4"/>
      <c r="G62" s="4"/>
      <c r="I62" s="4"/>
    </row>
    <row r="63" spans="3:16" x14ac:dyDescent="0.25">
      <c r="C63" s="6"/>
      <c r="D63" s="4"/>
      <c r="E63" s="3"/>
      <c r="F63" s="4"/>
      <c r="G63" s="4"/>
      <c r="I63" s="4"/>
    </row>
    <row r="64" spans="3:16" x14ac:dyDescent="0.25">
      <c r="C64" s="6"/>
      <c r="D64" s="4"/>
      <c r="E64" s="4"/>
      <c r="F64" s="3"/>
      <c r="G64" s="4"/>
      <c r="I64" s="4"/>
    </row>
    <row r="65" spans="3:16" x14ac:dyDescent="0.25">
      <c r="C65" s="6"/>
      <c r="D65" s="4"/>
      <c r="E65" s="4"/>
      <c r="F65" s="4"/>
      <c r="G65" s="3"/>
      <c r="I65" s="4"/>
    </row>
    <row r="71" spans="3:16" x14ac:dyDescent="0.25">
      <c r="D71" s="4"/>
      <c r="E71" s="4"/>
      <c r="F71" s="4"/>
      <c r="G71" s="4"/>
      <c r="I71" s="3"/>
      <c r="K71" s="6"/>
      <c r="L71" s="6"/>
      <c r="M71" s="6"/>
      <c r="N71" s="6"/>
      <c r="O71" s="6"/>
      <c r="P71" s="6"/>
    </row>
    <row r="72" spans="3:16" x14ac:dyDescent="0.25">
      <c r="D72" s="4"/>
      <c r="E72" s="4"/>
      <c r="F72" s="4"/>
      <c r="G72" s="4"/>
      <c r="I72" s="4"/>
    </row>
    <row r="73" spans="3:16" x14ac:dyDescent="0.25">
      <c r="D73" s="3"/>
      <c r="E73" s="4"/>
      <c r="F73" s="4"/>
      <c r="G73" s="4"/>
      <c r="I73" s="4"/>
    </row>
    <row r="74" spans="3:16" x14ac:dyDescent="0.25">
      <c r="D74" s="4"/>
      <c r="E74" s="3"/>
      <c r="F74" s="4"/>
      <c r="G74" s="4"/>
      <c r="I74" s="4"/>
    </row>
    <row r="75" spans="3:16" x14ac:dyDescent="0.25">
      <c r="D75" s="4"/>
      <c r="E75" s="4"/>
      <c r="F75" s="3"/>
      <c r="G75" s="4"/>
      <c r="I75" s="4"/>
    </row>
    <row r="76" spans="3:16" x14ac:dyDescent="0.25">
      <c r="D76" s="4"/>
      <c r="E76" s="4"/>
      <c r="F76" s="4"/>
      <c r="G76" s="3"/>
      <c r="I76" s="4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A2CD3-8210-4536-8EE7-DC869AFB8376}">
  <dimension ref="B1:AD76"/>
  <sheetViews>
    <sheetView topLeftCell="C30" zoomScaleNormal="100" workbookViewId="0">
      <selection activeCell="I46" sqref="I46"/>
    </sheetView>
  </sheetViews>
  <sheetFormatPr baseColWidth="10" defaultRowHeight="15" x14ac:dyDescent="0.25"/>
  <cols>
    <col min="4" max="4" width="7.7109375" customWidth="1"/>
    <col min="5" max="5" width="7.140625" customWidth="1"/>
    <col min="6" max="6" width="9" customWidth="1"/>
    <col min="7" max="7" width="7.7109375" customWidth="1"/>
    <col min="10" max="10" width="12.140625" bestFit="1" customWidth="1"/>
    <col min="11" max="11" width="12.85546875" customWidth="1"/>
    <col min="12" max="12" width="5.28515625" customWidth="1"/>
    <col min="15" max="15" width="15.85546875" customWidth="1"/>
    <col min="16" max="16" width="5.42578125" customWidth="1"/>
    <col min="20" max="20" width="4.42578125" customWidth="1"/>
    <col min="23" max="23" width="16.28515625" customWidth="1"/>
    <col min="24" max="24" width="3.140625" customWidth="1"/>
    <col min="27" max="27" width="14" customWidth="1"/>
    <col min="30" max="30" width="18.28515625" customWidth="1"/>
  </cols>
  <sheetData>
    <row r="1" spans="2:30" x14ac:dyDescent="0.25">
      <c r="B1" t="s">
        <v>62</v>
      </c>
    </row>
    <row r="2" spans="2:30" x14ac:dyDescent="0.25">
      <c r="B2" t="s">
        <v>63</v>
      </c>
    </row>
    <row r="3" spans="2:30" x14ac:dyDescent="0.25">
      <c r="B3" t="s">
        <v>0</v>
      </c>
    </row>
    <row r="5" spans="2:30" x14ac:dyDescent="0.25">
      <c r="B5" t="s">
        <v>1</v>
      </c>
      <c r="C5" t="s">
        <v>64</v>
      </c>
    </row>
    <row r="6" spans="2:30" x14ac:dyDescent="0.25">
      <c r="C6" t="s">
        <v>2</v>
      </c>
    </row>
    <row r="8" spans="2:30" x14ac:dyDescent="0.25">
      <c r="C8" t="s">
        <v>3</v>
      </c>
      <c r="D8" t="s">
        <v>4</v>
      </c>
    </row>
    <row r="9" spans="2:30" x14ac:dyDescent="0.25">
      <c r="C9" t="s">
        <v>5</v>
      </c>
      <c r="D9" t="s">
        <v>6</v>
      </c>
    </row>
    <row r="10" spans="2:30" x14ac:dyDescent="0.25">
      <c r="C10" t="s">
        <v>7</v>
      </c>
      <c r="D10" t="s">
        <v>8</v>
      </c>
    </row>
    <row r="11" spans="2:30" x14ac:dyDescent="0.25">
      <c r="C11" t="s">
        <v>9</v>
      </c>
      <c r="D11" t="s">
        <v>10</v>
      </c>
    </row>
    <row r="14" spans="2:30" x14ac:dyDescent="0.25">
      <c r="C14" t="s">
        <v>11</v>
      </c>
    </row>
    <row r="15" spans="2:30" x14ac:dyDescent="0.25">
      <c r="K15" s="43" t="s">
        <v>96</v>
      </c>
      <c r="O15" s="43" t="s">
        <v>96</v>
      </c>
      <c r="S15" s="43" t="s">
        <v>96</v>
      </c>
      <c r="W15" s="43" t="s">
        <v>96</v>
      </c>
      <c r="AA15" s="43" t="s">
        <v>96</v>
      </c>
      <c r="AD15" s="43" t="s">
        <v>96</v>
      </c>
    </row>
    <row r="16" spans="2:30" ht="16.5" thickBot="1" x14ac:dyDescent="0.3">
      <c r="D16" t="s">
        <v>3</v>
      </c>
      <c r="E16" t="s">
        <v>5</v>
      </c>
      <c r="F16" t="s">
        <v>7</v>
      </c>
      <c r="G16" t="s">
        <v>16</v>
      </c>
      <c r="I16" s="10" t="s">
        <v>3</v>
      </c>
      <c r="J16" s="10" t="s">
        <v>5</v>
      </c>
      <c r="K16" s="43" t="s">
        <v>95</v>
      </c>
      <c r="M16" t="s">
        <v>3</v>
      </c>
      <c r="N16" t="s">
        <v>7</v>
      </c>
      <c r="O16" s="43" t="s">
        <v>95</v>
      </c>
      <c r="Q16" t="s">
        <v>3</v>
      </c>
      <c r="R16" t="s">
        <v>16</v>
      </c>
      <c r="S16" s="43" t="s">
        <v>95</v>
      </c>
      <c r="U16" t="s">
        <v>5</v>
      </c>
      <c r="V16" t="s">
        <v>7</v>
      </c>
      <c r="W16" s="43" t="s">
        <v>95</v>
      </c>
      <c r="Y16" t="s">
        <v>5</v>
      </c>
      <c r="Z16" t="s">
        <v>16</v>
      </c>
      <c r="AA16" s="43" t="s">
        <v>95</v>
      </c>
      <c r="AB16" t="s">
        <v>7</v>
      </c>
      <c r="AC16" t="s">
        <v>16</v>
      </c>
      <c r="AD16" s="43" t="s">
        <v>95</v>
      </c>
    </row>
    <row r="17" spans="2:30" ht="16.5" thickTop="1" x14ac:dyDescent="0.25">
      <c r="C17" t="s">
        <v>12</v>
      </c>
      <c r="D17" s="52">
        <v>1</v>
      </c>
      <c r="E17" s="53">
        <v>0</v>
      </c>
      <c r="F17" s="45">
        <v>1</v>
      </c>
      <c r="G17" s="46">
        <v>0</v>
      </c>
      <c r="I17" s="44">
        <f>D17</f>
        <v>1</v>
      </c>
      <c r="J17">
        <f>E17</f>
        <v>0</v>
      </c>
      <c r="K17" t="b">
        <f>AND(I17,J17)</f>
        <v>0</v>
      </c>
      <c r="M17">
        <f>D17</f>
        <v>1</v>
      </c>
      <c r="N17">
        <f>F17</f>
        <v>1</v>
      </c>
      <c r="O17" t="b">
        <f>AND(M17,N17)</f>
        <v>1</v>
      </c>
      <c r="Q17">
        <f>D17</f>
        <v>1</v>
      </c>
      <c r="R17">
        <f>G17</f>
        <v>0</v>
      </c>
      <c r="S17" t="b">
        <f>AND(Q17,R17)</f>
        <v>0</v>
      </c>
      <c r="U17">
        <f>E17</f>
        <v>0</v>
      </c>
      <c r="V17">
        <f>F17</f>
        <v>1</v>
      </c>
      <c r="W17" t="b">
        <f>AND(U17,V17)</f>
        <v>0</v>
      </c>
      <c r="Y17">
        <f>E17</f>
        <v>0</v>
      </c>
      <c r="Z17">
        <f>G17</f>
        <v>0</v>
      </c>
      <c r="AA17" t="b">
        <f>AND(Y17,Z17)</f>
        <v>0</v>
      </c>
      <c r="AB17">
        <f>F17</f>
        <v>1</v>
      </c>
      <c r="AC17">
        <f>G17</f>
        <v>0</v>
      </c>
      <c r="AD17" t="b">
        <f>AND(AB17,AC17)</f>
        <v>0</v>
      </c>
    </row>
    <row r="18" spans="2:30" ht="15.75" x14ac:dyDescent="0.25">
      <c r="C18" t="s">
        <v>13</v>
      </c>
      <c r="D18" s="54">
        <v>0</v>
      </c>
      <c r="E18" s="55">
        <v>1</v>
      </c>
      <c r="F18" s="47">
        <v>1</v>
      </c>
      <c r="G18" s="48">
        <v>0</v>
      </c>
      <c r="I18" s="44">
        <f t="shared" ref="I18:I20" si="0">D18</f>
        <v>0</v>
      </c>
      <c r="J18">
        <f t="shared" ref="J18:J20" si="1">E18</f>
        <v>1</v>
      </c>
      <c r="K18" t="b">
        <f t="shared" ref="K18:K19" si="2">AND(I18,J18)</f>
        <v>0</v>
      </c>
      <c r="M18">
        <f t="shared" ref="M18:M20" si="3">D18</f>
        <v>0</v>
      </c>
      <c r="N18">
        <f t="shared" ref="N18:N20" si="4">F18</f>
        <v>1</v>
      </c>
      <c r="O18" t="b">
        <f t="shared" ref="O18:O20" si="5">AND(M18,N18)</f>
        <v>0</v>
      </c>
      <c r="Q18">
        <f t="shared" ref="Q18:Q20" si="6">D18</f>
        <v>0</v>
      </c>
      <c r="R18">
        <f t="shared" ref="R18:R20" si="7">G18</f>
        <v>0</v>
      </c>
      <c r="S18" t="b">
        <f t="shared" ref="S18:S20" si="8">AND(Q18,R18)</f>
        <v>0</v>
      </c>
      <c r="U18">
        <f t="shared" ref="U18:U20" si="9">E18</f>
        <v>1</v>
      </c>
      <c r="V18">
        <f t="shared" ref="V18:V20" si="10">F18</f>
        <v>1</v>
      </c>
      <c r="W18" t="b">
        <f t="shared" ref="W18:W20" si="11">AND(U18,V18)</f>
        <v>1</v>
      </c>
      <c r="Y18">
        <f t="shared" ref="Y18:Y20" si="12">E18</f>
        <v>1</v>
      </c>
      <c r="Z18">
        <f t="shared" ref="Z18:Z20" si="13">G18</f>
        <v>0</v>
      </c>
      <c r="AA18" t="b">
        <f t="shared" ref="AA18:AA20" si="14">AND(Y18,Z18)</f>
        <v>0</v>
      </c>
      <c r="AB18">
        <f t="shared" ref="AB18:AB20" si="15">F18</f>
        <v>1</v>
      </c>
      <c r="AC18">
        <f t="shared" ref="AC18:AC20" si="16">G18</f>
        <v>0</v>
      </c>
      <c r="AD18" t="b">
        <f t="shared" ref="AD18:AD20" si="17">AND(AB18,AC18)</f>
        <v>0</v>
      </c>
    </row>
    <row r="19" spans="2:30" ht="15.75" x14ac:dyDescent="0.25">
      <c r="C19" t="s">
        <v>14</v>
      </c>
      <c r="D19" s="54">
        <v>0</v>
      </c>
      <c r="E19" s="55">
        <v>1</v>
      </c>
      <c r="F19" s="47">
        <v>0</v>
      </c>
      <c r="G19" s="48">
        <v>1</v>
      </c>
      <c r="I19" s="44">
        <f t="shared" si="0"/>
        <v>0</v>
      </c>
      <c r="J19">
        <f t="shared" si="1"/>
        <v>1</v>
      </c>
      <c r="K19" t="b">
        <f t="shared" si="2"/>
        <v>0</v>
      </c>
      <c r="M19">
        <f t="shared" si="3"/>
        <v>0</v>
      </c>
      <c r="N19">
        <f t="shared" si="4"/>
        <v>0</v>
      </c>
      <c r="O19" t="b">
        <f t="shared" si="5"/>
        <v>0</v>
      </c>
      <c r="Q19">
        <f t="shared" si="6"/>
        <v>0</v>
      </c>
      <c r="R19">
        <f t="shared" si="7"/>
        <v>1</v>
      </c>
      <c r="S19" t="b">
        <f t="shared" si="8"/>
        <v>0</v>
      </c>
      <c r="U19">
        <f t="shared" si="9"/>
        <v>1</v>
      </c>
      <c r="V19">
        <f t="shared" si="10"/>
        <v>0</v>
      </c>
      <c r="W19" t="b">
        <f t="shared" si="11"/>
        <v>0</v>
      </c>
      <c r="Y19">
        <f t="shared" si="12"/>
        <v>1</v>
      </c>
      <c r="Z19">
        <f t="shared" si="13"/>
        <v>1</v>
      </c>
      <c r="AA19" t="b">
        <f t="shared" si="14"/>
        <v>1</v>
      </c>
      <c r="AB19">
        <f t="shared" si="15"/>
        <v>0</v>
      </c>
      <c r="AC19">
        <f t="shared" si="16"/>
        <v>1</v>
      </c>
      <c r="AD19" t="b">
        <f t="shared" si="17"/>
        <v>0</v>
      </c>
    </row>
    <row r="20" spans="2:30" ht="16.5" thickBot="1" x14ac:dyDescent="0.3">
      <c r="C20" t="s">
        <v>15</v>
      </c>
      <c r="D20" s="56">
        <v>0</v>
      </c>
      <c r="E20" s="57">
        <v>0</v>
      </c>
      <c r="F20" s="49">
        <v>1</v>
      </c>
      <c r="G20" s="50">
        <v>1</v>
      </c>
      <c r="I20" s="44">
        <f t="shared" si="0"/>
        <v>0</v>
      </c>
      <c r="J20">
        <f t="shared" si="1"/>
        <v>0</v>
      </c>
      <c r="K20" t="b">
        <f>AND(I20,J20)</f>
        <v>0</v>
      </c>
      <c r="M20">
        <f t="shared" si="3"/>
        <v>0</v>
      </c>
      <c r="N20">
        <f t="shared" si="4"/>
        <v>1</v>
      </c>
      <c r="O20" t="b">
        <f t="shared" si="5"/>
        <v>0</v>
      </c>
      <c r="Q20">
        <f t="shared" si="6"/>
        <v>0</v>
      </c>
      <c r="R20">
        <f t="shared" si="7"/>
        <v>1</v>
      </c>
      <c r="S20" t="b">
        <f t="shared" si="8"/>
        <v>0</v>
      </c>
      <c r="U20">
        <f t="shared" si="9"/>
        <v>0</v>
      </c>
      <c r="V20">
        <f t="shared" si="10"/>
        <v>1</v>
      </c>
      <c r="W20" t="b">
        <f t="shared" si="11"/>
        <v>0</v>
      </c>
      <c r="Y20">
        <f t="shared" si="12"/>
        <v>0</v>
      </c>
      <c r="Z20">
        <f t="shared" si="13"/>
        <v>1</v>
      </c>
      <c r="AA20" t="b">
        <f t="shared" si="14"/>
        <v>0</v>
      </c>
      <c r="AB20">
        <f t="shared" si="15"/>
        <v>1</v>
      </c>
      <c r="AC20">
        <f t="shared" si="16"/>
        <v>1</v>
      </c>
      <c r="AD20" t="b">
        <f t="shared" si="17"/>
        <v>1</v>
      </c>
    </row>
    <row r="21" spans="2:30" ht="15.75" thickTop="1" x14ac:dyDescent="0.25"/>
    <row r="23" spans="2:30" x14ac:dyDescent="0.25">
      <c r="C23" t="s">
        <v>17</v>
      </c>
    </row>
    <row r="24" spans="2:30" x14ac:dyDescent="0.25">
      <c r="I24" t="s">
        <v>27</v>
      </c>
    </row>
    <row r="25" spans="2:30" ht="18.75" x14ac:dyDescent="0.3">
      <c r="B25" t="s">
        <v>12</v>
      </c>
      <c r="C25" t="s">
        <v>18</v>
      </c>
      <c r="D25">
        <v>15</v>
      </c>
      <c r="E25" t="s">
        <v>29</v>
      </c>
      <c r="F25">
        <v>20</v>
      </c>
      <c r="G25" t="s">
        <v>30</v>
      </c>
      <c r="H25">
        <v>10</v>
      </c>
      <c r="I25" s="51">
        <f>D25+F25+H25</f>
        <v>45</v>
      </c>
    </row>
    <row r="26" spans="2:30" ht="18.75" x14ac:dyDescent="0.3">
      <c r="B26" t="s">
        <v>13</v>
      </c>
      <c r="C26" t="s">
        <v>19</v>
      </c>
      <c r="D26">
        <v>5</v>
      </c>
      <c r="E26" t="s">
        <v>22</v>
      </c>
      <c r="F26">
        <v>0</v>
      </c>
      <c r="G26" t="s">
        <v>31</v>
      </c>
      <c r="H26">
        <v>0</v>
      </c>
      <c r="I26" s="51">
        <f>D26+F26+H26</f>
        <v>5</v>
      </c>
    </row>
    <row r="27" spans="2:30" ht="18.75" x14ac:dyDescent="0.3">
      <c r="B27" t="s">
        <v>14</v>
      </c>
      <c r="C27" t="s">
        <v>20</v>
      </c>
      <c r="D27">
        <v>25</v>
      </c>
      <c r="E27" t="s">
        <v>23</v>
      </c>
      <c r="F27">
        <v>25</v>
      </c>
      <c r="G27" t="s">
        <v>25</v>
      </c>
      <c r="H27">
        <v>25</v>
      </c>
      <c r="I27" s="51">
        <f>D27+F27+H27</f>
        <v>75</v>
      </c>
    </row>
    <row r="28" spans="2:30" ht="18.75" x14ac:dyDescent="0.3">
      <c r="B28" t="s">
        <v>15</v>
      </c>
      <c r="C28" t="s">
        <v>21</v>
      </c>
      <c r="D28">
        <v>3</v>
      </c>
      <c r="E28" t="s">
        <v>24</v>
      </c>
      <c r="F28">
        <v>0</v>
      </c>
      <c r="G28" t="s">
        <v>26</v>
      </c>
      <c r="H28">
        <v>0</v>
      </c>
      <c r="I28" s="51">
        <f>D28+F28+H28</f>
        <v>3</v>
      </c>
    </row>
    <row r="30" spans="2:30" x14ac:dyDescent="0.25">
      <c r="I30" t="s">
        <v>36</v>
      </c>
      <c r="J30" t="s">
        <v>38</v>
      </c>
      <c r="K30" t="s">
        <v>39</v>
      </c>
    </row>
    <row r="32" spans="2:30" x14ac:dyDescent="0.25">
      <c r="I32" t="s">
        <v>33</v>
      </c>
      <c r="J32" t="s">
        <v>34</v>
      </c>
      <c r="K32" t="s">
        <v>35</v>
      </c>
    </row>
    <row r="33" spans="2:11" x14ac:dyDescent="0.25">
      <c r="C33" s="5" t="s">
        <v>28</v>
      </c>
      <c r="D33" s="5"/>
      <c r="E33" s="5"/>
      <c r="F33" s="5"/>
      <c r="I33" t="s">
        <v>40</v>
      </c>
      <c r="J33" t="s">
        <v>41</v>
      </c>
      <c r="K33" t="s">
        <v>42</v>
      </c>
    </row>
    <row r="34" spans="2:11" x14ac:dyDescent="0.25">
      <c r="J34" t="s">
        <v>32</v>
      </c>
    </row>
    <row r="35" spans="2:11" ht="15.75" thickBot="1" x14ac:dyDescent="0.3">
      <c r="D35" s="4" t="s">
        <v>3</v>
      </c>
      <c r="E35" s="4" t="s">
        <v>5</v>
      </c>
      <c r="F35" s="4" t="s">
        <v>7</v>
      </c>
      <c r="G35" s="4" t="s">
        <v>16</v>
      </c>
      <c r="I35" s="4" t="s">
        <v>43</v>
      </c>
    </row>
    <row r="36" spans="2:11" ht="15.75" thickTop="1" x14ac:dyDescent="0.25">
      <c r="C36" t="s">
        <v>3</v>
      </c>
      <c r="D36" s="58"/>
      <c r="E36" s="59">
        <v>0</v>
      </c>
      <c r="F36" s="59">
        <v>45</v>
      </c>
      <c r="G36" s="60">
        <v>0</v>
      </c>
      <c r="I36" s="4">
        <v>0</v>
      </c>
    </row>
    <row r="37" spans="2:11" x14ac:dyDescent="0.25">
      <c r="C37" t="s">
        <v>5</v>
      </c>
      <c r="D37" s="61">
        <f>E36</f>
        <v>0</v>
      </c>
      <c r="E37" s="62"/>
      <c r="F37" s="36">
        <v>5</v>
      </c>
      <c r="G37" s="63">
        <v>75</v>
      </c>
      <c r="I37" s="4">
        <v>0</v>
      </c>
    </row>
    <row r="38" spans="2:11" x14ac:dyDescent="0.25">
      <c r="C38" t="s">
        <v>7</v>
      </c>
      <c r="D38" s="61">
        <f>F36</f>
        <v>45</v>
      </c>
      <c r="E38" s="36">
        <f>F37</f>
        <v>5</v>
      </c>
      <c r="F38" s="62"/>
      <c r="G38" s="63">
        <v>3</v>
      </c>
      <c r="I38" s="4">
        <v>0</v>
      </c>
    </row>
    <row r="39" spans="2:11" ht="15.75" thickBot="1" x14ac:dyDescent="0.3">
      <c r="C39" t="s">
        <v>16</v>
      </c>
      <c r="D39" s="64">
        <f>G36</f>
        <v>0</v>
      </c>
      <c r="E39" s="65">
        <f>G37</f>
        <v>75</v>
      </c>
      <c r="F39" s="65">
        <f>G38</f>
        <v>3</v>
      </c>
      <c r="G39" s="66"/>
      <c r="I39" s="4">
        <v>0</v>
      </c>
    </row>
    <row r="40" spans="2:11" ht="15.75" thickTop="1" x14ac:dyDescent="0.25">
      <c r="D40" s="4"/>
      <c r="E40" s="4"/>
      <c r="F40" s="4"/>
      <c r="G40" s="3"/>
      <c r="I40" s="4"/>
    </row>
    <row r="41" spans="2:11" x14ac:dyDescent="0.25">
      <c r="D41" s="4"/>
      <c r="E41" s="4"/>
      <c r="F41" s="4"/>
      <c r="G41" s="3"/>
      <c r="I41" s="4"/>
    </row>
    <row r="42" spans="2:11" x14ac:dyDescent="0.25">
      <c r="B42" t="s">
        <v>44</v>
      </c>
      <c r="D42" s="4"/>
      <c r="E42" s="4"/>
      <c r="F42" s="4"/>
      <c r="G42" s="3"/>
      <c r="I42" s="4"/>
      <c r="K42" t="s">
        <v>44</v>
      </c>
    </row>
    <row r="43" spans="2:11" x14ac:dyDescent="0.25">
      <c r="D43" s="4"/>
      <c r="E43" s="4"/>
      <c r="F43" s="4"/>
      <c r="G43" s="3"/>
      <c r="I43" s="4"/>
    </row>
    <row r="44" spans="2:11" x14ac:dyDescent="0.25">
      <c r="D44" s="4"/>
      <c r="E44" s="4"/>
      <c r="F44" s="4"/>
      <c r="G44" s="3"/>
      <c r="I44" s="4"/>
    </row>
    <row r="48" spans="2:11" x14ac:dyDescent="0.25">
      <c r="D48" s="4"/>
      <c r="E48" s="4"/>
      <c r="F48" s="4"/>
      <c r="G48" s="4"/>
      <c r="I48" s="4"/>
    </row>
    <row r="49" spans="3:16" x14ac:dyDescent="0.25">
      <c r="D49" s="3"/>
      <c r="E49" s="4"/>
      <c r="F49" s="4"/>
      <c r="G49" s="4"/>
      <c r="I49" s="4"/>
    </row>
    <row r="50" spans="3:16" x14ac:dyDescent="0.25">
      <c r="D50" s="4"/>
      <c r="E50" s="3"/>
      <c r="F50" s="4"/>
      <c r="G50" s="4"/>
      <c r="I50" s="4"/>
    </row>
    <row r="51" spans="3:16" x14ac:dyDescent="0.25">
      <c r="D51" s="4"/>
      <c r="E51" s="4"/>
      <c r="F51" s="3"/>
      <c r="G51" s="4"/>
      <c r="I51" s="4"/>
    </row>
    <row r="52" spans="3:16" x14ac:dyDescent="0.25">
      <c r="D52" s="4"/>
      <c r="E52" s="4"/>
      <c r="F52" s="4"/>
      <c r="G52" s="3"/>
      <c r="I52" s="4"/>
    </row>
    <row r="59" spans="3:16" x14ac:dyDescent="0.25">
      <c r="K59" s="6"/>
      <c r="L59" s="6"/>
      <c r="M59" s="6"/>
      <c r="N59" s="6"/>
      <c r="O59" s="6"/>
      <c r="P59" s="6"/>
    </row>
    <row r="60" spans="3:16" x14ac:dyDescent="0.25">
      <c r="D60" s="4"/>
      <c r="E60" s="4"/>
      <c r="F60" s="4"/>
      <c r="I60" s="3"/>
      <c r="K60" s="6"/>
      <c r="L60" s="6"/>
      <c r="M60" s="6"/>
      <c r="N60" s="6"/>
      <c r="O60" s="6"/>
      <c r="P60" s="6"/>
    </row>
    <row r="61" spans="3:16" x14ac:dyDescent="0.25">
      <c r="D61" s="4"/>
      <c r="E61" s="4"/>
      <c r="F61" s="4"/>
      <c r="G61" s="4"/>
      <c r="I61" s="4"/>
    </row>
    <row r="62" spans="3:16" x14ac:dyDescent="0.25">
      <c r="C62" s="6"/>
      <c r="D62" s="3"/>
      <c r="E62" s="4"/>
      <c r="F62" s="4"/>
      <c r="G62" s="4"/>
      <c r="I62" s="4"/>
    </row>
    <row r="63" spans="3:16" x14ac:dyDescent="0.25">
      <c r="C63" s="6"/>
      <c r="D63" s="4"/>
      <c r="E63" s="3"/>
      <c r="F63" s="4"/>
      <c r="G63" s="4"/>
      <c r="I63" s="4"/>
    </row>
    <row r="64" spans="3:16" x14ac:dyDescent="0.25">
      <c r="C64" s="6"/>
      <c r="D64" s="4"/>
      <c r="E64" s="4"/>
      <c r="F64" s="3"/>
      <c r="G64" s="4"/>
      <c r="I64" s="4"/>
    </row>
    <row r="65" spans="3:16" x14ac:dyDescent="0.25">
      <c r="C65" s="6"/>
      <c r="D65" s="4"/>
      <c r="E65" s="4"/>
      <c r="F65" s="4"/>
      <c r="G65" s="3"/>
      <c r="I65" s="4"/>
    </row>
    <row r="71" spans="3:16" x14ac:dyDescent="0.25">
      <c r="D71" s="4"/>
      <c r="E71" s="4"/>
      <c r="F71" s="4"/>
      <c r="G71" s="4"/>
      <c r="I71" s="3"/>
      <c r="K71" s="6"/>
      <c r="L71" s="6"/>
      <c r="M71" s="6"/>
      <c r="N71" s="6"/>
      <c r="O71" s="6"/>
      <c r="P71" s="6"/>
    </row>
    <row r="72" spans="3:16" x14ac:dyDescent="0.25">
      <c r="D72" s="4"/>
      <c r="E72" s="4"/>
      <c r="F72" s="4"/>
      <c r="G72" s="4"/>
      <c r="I72" s="4"/>
    </row>
    <row r="73" spans="3:16" x14ac:dyDescent="0.25">
      <c r="D73" s="3"/>
      <c r="E73" s="4"/>
      <c r="F73" s="4"/>
      <c r="G73" s="4"/>
      <c r="I73" s="4"/>
    </row>
    <row r="74" spans="3:16" x14ac:dyDescent="0.25">
      <c r="D74" s="4"/>
      <c r="E74" s="3"/>
      <c r="F74" s="4"/>
      <c r="G74" s="4"/>
      <c r="I74" s="4"/>
    </row>
    <row r="75" spans="3:16" x14ac:dyDescent="0.25">
      <c r="D75" s="4"/>
      <c r="E75" s="4"/>
      <c r="F75" s="3"/>
      <c r="G75" s="4"/>
      <c r="I75" s="4"/>
    </row>
    <row r="76" spans="3:16" x14ac:dyDescent="0.25">
      <c r="D76" s="4"/>
      <c r="E76" s="4"/>
      <c r="F76" s="4"/>
      <c r="G76" s="3"/>
      <c r="I7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21225-15F2-48CE-BF0A-53A172FD171F}">
  <dimension ref="B1:AD76"/>
  <sheetViews>
    <sheetView workbookViewId="0">
      <selection activeCell="G40" sqref="G40"/>
    </sheetView>
  </sheetViews>
  <sheetFormatPr baseColWidth="10" defaultRowHeight="15" x14ac:dyDescent="0.25"/>
  <cols>
    <col min="4" max="4" width="7.7109375" customWidth="1"/>
    <col min="5" max="5" width="7.140625" customWidth="1"/>
    <col min="6" max="6" width="9" customWidth="1"/>
    <col min="7" max="7" width="7.7109375" customWidth="1"/>
    <col min="10" max="10" width="12.140625" bestFit="1" customWidth="1"/>
    <col min="11" max="11" width="12.85546875" customWidth="1"/>
    <col min="12" max="12" width="5.28515625" customWidth="1"/>
    <col min="15" max="15" width="15.85546875" customWidth="1"/>
    <col min="16" max="16" width="5.42578125" customWidth="1"/>
    <col min="19" max="19" width="11.85546875" bestFit="1" customWidth="1"/>
    <col min="20" max="20" width="4.42578125" customWidth="1"/>
    <col min="23" max="23" width="16.28515625" customWidth="1"/>
    <col min="24" max="24" width="3.140625" customWidth="1"/>
    <col min="27" max="27" width="14" customWidth="1"/>
    <col min="30" max="30" width="18.28515625" customWidth="1"/>
  </cols>
  <sheetData>
    <row r="1" spans="2:30" x14ac:dyDescent="0.25">
      <c r="B1" t="s">
        <v>62</v>
      </c>
    </row>
    <row r="2" spans="2:30" x14ac:dyDescent="0.25">
      <c r="B2" t="s">
        <v>63</v>
      </c>
    </row>
    <row r="3" spans="2:30" x14ac:dyDescent="0.25">
      <c r="B3" t="s">
        <v>0</v>
      </c>
    </row>
    <row r="5" spans="2:30" x14ac:dyDescent="0.25">
      <c r="B5" t="s">
        <v>1</v>
      </c>
      <c r="C5" t="s">
        <v>64</v>
      </c>
    </row>
    <row r="6" spans="2:30" x14ac:dyDescent="0.25">
      <c r="C6" t="s">
        <v>2</v>
      </c>
    </row>
    <row r="8" spans="2:30" x14ac:dyDescent="0.25">
      <c r="C8" t="s">
        <v>3</v>
      </c>
      <c r="D8" t="s">
        <v>4</v>
      </c>
    </row>
    <row r="9" spans="2:30" x14ac:dyDescent="0.25">
      <c r="C9" t="s">
        <v>5</v>
      </c>
      <c r="D9" t="s">
        <v>6</v>
      </c>
    </row>
    <row r="10" spans="2:30" x14ac:dyDescent="0.25">
      <c r="C10" t="s">
        <v>7</v>
      </c>
      <c r="D10" t="s">
        <v>8</v>
      </c>
    </row>
    <row r="11" spans="2:30" x14ac:dyDescent="0.25">
      <c r="C11" t="s">
        <v>9</v>
      </c>
      <c r="D11" t="s">
        <v>10</v>
      </c>
    </row>
    <row r="14" spans="2:30" x14ac:dyDescent="0.25">
      <c r="C14" t="s">
        <v>11</v>
      </c>
    </row>
    <row r="15" spans="2:30" x14ac:dyDescent="0.25">
      <c r="K15" s="43" t="s">
        <v>96</v>
      </c>
      <c r="O15" s="43" t="s">
        <v>96</v>
      </c>
      <c r="S15" s="43" t="s">
        <v>96</v>
      </c>
      <c r="W15" s="43" t="s">
        <v>96</v>
      </c>
      <c r="AA15" s="43"/>
      <c r="AD15" s="43" t="s">
        <v>96</v>
      </c>
    </row>
    <row r="16" spans="2:30" ht="16.5" thickBot="1" x14ac:dyDescent="0.3">
      <c r="D16" t="s">
        <v>3</v>
      </c>
      <c r="E16" t="s">
        <v>5</v>
      </c>
      <c r="F16" t="s">
        <v>7</v>
      </c>
      <c r="G16" t="s">
        <v>16</v>
      </c>
      <c r="I16" s="10" t="s">
        <v>3</v>
      </c>
      <c r="J16" s="10" t="s">
        <v>3</v>
      </c>
      <c r="K16" s="43" t="s">
        <v>95</v>
      </c>
      <c r="M16" t="s">
        <v>5</v>
      </c>
      <c r="N16" t="s">
        <v>5</v>
      </c>
      <c r="O16" s="43" t="s">
        <v>95</v>
      </c>
      <c r="Q16" t="s">
        <v>7</v>
      </c>
      <c r="R16" t="s">
        <v>7</v>
      </c>
      <c r="S16" s="43" t="s">
        <v>95</v>
      </c>
      <c r="U16" t="s">
        <v>16</v>
      </c>
      <c r="V16" t="s">
        <v>16</v>
      </c>
      <c r="W16" s="43" t="s">
        <v>95</v>
      </c>
      <c r="AA16" s="43"/>
      <c r="AC16" t="s">
        <v>16</v>
      </c>
      <c r="AD16" s="43" t="s">
        <v>95</v>
      </c>
    </row>
    <row r="17" spans="2:23" ht="16.5" thickTop="1" x14ac:dyDescent="0.25">
      <c r="C17" t="s">
        <v>12</v>
      </c>
      <c r="D17" s="52">
        <v>1</v>
      </c>
      <c r="E17" s="53">
        <v>0</v>
      </c>
      <c r="F17" s="45">
        <v>1</v>
      </c>
      <c r="G17" s="46">
        <v>0</v>
      </c>
      <c r="I17" s="44">
        <f>D17</f>
        <v>1</v>
      </c>
      <c r="J17">
        <f>D17</f>
        <v>1</v>
      </c>
      <c r="K17" t="b">
        <f>AND(I17,J17)</f>
        <v>1</v>
      </c>
      <c r="M17">
        <f>E17</f>
        <v>0</v>
      </c>
      <c r="N17">
        <f>E17</f>
        <v>0</v>
      </c>
      <c r="O17" t="b">
        <f>AND(M17,N17)</f>
        <v>0</v>
      </c>
      <c r="Q17">
        <f>F17</f>
        <v>1</v>
      </c>
      <c r="R17">
        <f>F17</f>
        <v>1</v>
      </c>
      <c r="S17" t="b">
        <f>AND(Q17,R17)</f>
        <v>1</v>
      </c>
      <c r="U17">
        <f>G17</f>
        <v>0</v>
      </c>
      <c r="V17">
        <f>G17</f>
        <v>0</v>
      </c>
      <c r="W17" t="b">
        <f>AND(U17,V17)</f>
        <v>0</v>
      </c>
    </row>
    <row r="18" spans="2:23" ht="15.75" x14ac:dyDescent="0.25">
      <c r="C18" t="s">
        <v>13</v>
      </c>
      <c r="D18" s="54">
        <v>0</v>
      </c>
      <c r="E18" s="55">
        <v>1</v>
      </c>
      <c r="F18" s="47">
        <v>1</v>
      </c>
      <c r="G18" s="48">
        <v>0</v>
      </c>
      <c r="I18" s="44">
        <f t="shared" ref="I18:I20" si="0">D18</f>
        <v>0</v>
      </c>
      <c r="J18">
        <f t="shared" ref="J18:J20" si="1">D18</f>
        <v>0</v>
      </c>
      <c r="K18" t="b">
        <f t="shared" ref="K18:K20" si="2">AND(I18,J18)</f>
        <v>0</v>
      </c>
      <c r="M18">
        <f t="shared" ref="M18:M20" si="3">E18</f>
        <v>1</v>
      </c>
      <c r="N18">
        <f t="shared" ref="N18:N20" si="4">E18</f>
        <v>1</v>
      </c>
      <c r="O18" t="b">
        <f t="shared" ref="O18:O20" si="5">AND(M18,N18)</f>
        <v>1</v>
      </c>
      <c r="Q18">
        <f t="shared" ref="Q18:Q20" si="6">F18</f>
        <v>1</v>
      </c>
      <c r="R18">
        <f t="shared" ref="R18:R20" si="7">F18</f>
        <v>1</v>
      </c>
      <c r="S18" t="b">
        <f t="shared" ref="S18:S20" si="8">AND(Q18,R18)</f>
        <v>1</v>
      </c>
      <c r="U18">
        <f t="shared" ref="U18:U20" si="9">G18</f>
        <v>0</v>
      </c>
      <c r="V18">
        <f t="shared" ref="V18:V20" si="10">G18</f>
        <v>0</v>
      </c>
      <c r="W18" t="b">
        <f t="shared" ref="W18:W20" si="11">AND(U18,V18)</f>
        <v>0</v>
      </c>
    </row>
    <row r="19" spans="2:23" ht="15.75" x14ac:dyDescent="0.25">
      <c r="C19" t="s">
        <v>14</v>
      </c>
      <c r="D19" s="54">
        <v>0</v>
      </c>
      <c r="E19" s="55">
        <v>1</v>
      </c>
      <c r="F19" s="47">
        <v>0</v>
      </c>
      <c r="G19" s="48">
        <v>1</v>
      </c>
      <c r="I19" s="44">
        <f t="shared" si="0"/>
        <v>0</v>
      </c>
      <c r="J19">
        <f t="shared" si="1"/>
        <v>0</v>
      </c>
      <c r="K19" t="b">
        <f t="shared" si="2"/>
        <v>0</v>
      </c>
      <c r="M19">
        <f t="shared" si="3"/>
        <v>1</v>
      </c>
      <c r="N19">
        <f t="shared" si="4"/>
        <v>1</v>
      </c>
      <c r="O19" t="b">
        <f t="shared" si="5"/>
        <v>1</v>
      </c>
      <c r="Q19">
        <f t="shared" si="6"/>
        <v>0</v>
      </c>
      <c r="R19">
        <f t="shared" si="7"/>
        <v>0</v>
      </c>
      <c r="S19" t="b">
        <f t="shared" si="8"/>
        <v>0</v>
      </c>
      <c r="U19">
        <f t="shared" si="9"/>
        <v>1</v>
      </c>
      <c r="V19">
        <f t="shared" si="10"/>
        <v>1</v>
      </c>
      <c r="W19" t="b">
        <f t="shared" si="11"/>
        <v>1</v>
      </c>
    </row>
    <row r="20" spans="2:23" ht="16.5" thickBot="1" x14ac:dyDescent="0.3">
      <c r="C20" t="s">
        <v>15</v>
      </c>
      <c r="D20" s="56">
        <v>0</v>
      </c>
      <c r="E20" s="57">
        <v>0</v>
      </c>
      <c r="F20" s="49">
        <v>1</v>
      </c>
      <c r="G20" s="50">
        <v>1</v>
      </c>
      <c r="I20" s="44">
        <f t="shared" si="0"/>
        <v>0</v>
      </c>
      <c r="J20">
        <f t="shared" si="1"/>
        <v>0</v>
      </c>
      <c r="K20" t="b">
        <f t="shared" si="2"/>
        <v>0</v>
      </c>
      <c r="M20">
        <f t="shared" si="3"/>
        <v>0</v>
      </c>
      <c r="N20">
        <f t="shared" si="4"/>
        <v>0</v>
      </c>
      <c r="O20" t="b">
        <f t="shared" si="5"/>
        <v>0</v>
      </c>
      <c r="Q20">
        <f t="shared" si="6"/>
        <v>1</v>
      </c>
      <c r="R20">
        <f t="shared" si="7"/>
        <v>1</v>
      </c>
      <c r="S20" t="b">
        <f t="shared" si="8"/>
        <v>1</v>
      </c>
      <c r="U20">
        <f t="shared" si="9"/>
        <v>1</v>
      </c>
      <c r="V20">
        <f t="shared" si="10"/>
        <v>1</v>
      </c>
      <c r="W20" t="b">
        <f t="shared" si="11"/>
        <v>1</v>
      </c>
    </row>
    <row r="21" spans="2:23" ht="15.75" thickTop="1" x14ac:dyDescent="0.25"/>
    <row r="23" spans="2:23" x14ac:dyDescent="0.25">
      <c r="C23" t="s">
        <v>17</v>
      </c>
    </row>
    <row r="24" spans="2:23" x14ac:dyDescent="0.25">
      <c r="I24" t="s">
        <v>27</v>
      </c>
    </row>
    <row r="25" spans="2:23" ht="18.75" x14ac:dyDescent="0.3">
      <c r="B25" t="s">
        <v>12</v>
      </c>
      <c r="C25" t="s">
        <v>18</v>
      </c>
      <c r="D25">
        <v>15</v>
      </c>
      <c r="E25" t="s">
        <v>29</v>
      </c>
      <c r="F25">
        <v>20</v>
      </c>
      <c r="G25" t="s">
        <v>30</v>
      </c>
      <c r="H25">
        <v>10</v>
      </c>
      <c r="I25" s="51">
        <f>D25+F25+H25</f>
        <v>45</v>
      </c>
    </row>
    <row r="26" spans="2:23" ht="18.75" x14ac:dyDescent="0.3">
      <c r="B26" t="s">
        <v>13</v>
      </c>
      <c r="C26" t="s">
        <v>19</v>
      </c>
      <c r="D26">
        <v>5</v>
      </c>
      <c r="E26" t="s">
        <v>22</v>
      </c>
      <c r="F26">
        <v>0</v>
      </c>
      <c r="G26" t="s">
        <v>31</v>
      </c>
      <c r="H26">
        <v>0</v>
      </c>
      <c r="I26" s="51">
        <f>D26+F26+H26</f>
        <v>5</v>
      </c>
    </row>
    <row r="27" spans="2:23" ht="18.75" x14ac:dyDescent="0.3">
      <c r="B27" t="s">
        <v>14</v>
      </c>
      <c r="C27" t="s">
        <v>20</v>
      </c>
      <c r="D27">
        <v>25</v>
      </c>
      <c r="E27" t="s">
        <v>23</v>
      </c>
      <c r="F27">
        <v>25</v>
      </c>
      <c r="G27" t="s">
        <v>25</v>
      </c>
      <c r="H27">
        <v>25</v>
      </c>
      <c r="I27" s="51">
        <f>D27+F27+H27</f>
        <v>75</v>
      </c>
    </row>
    <row r="28" spans="2:23" ht="18.75" x14ac:dyDescent="0.3">
      <c r="B28" t="s">
        <v>15</v>
      </c>
      <c r="C28" t="s">
        <v>21</v>
      </c>
      <c r="D28">
        <v>3</v>
      </c>
      <c r="E28" t="s">
        <v>24</v>
      </c>
      <c r="F28">
        <v>0</v>
      </c>
      <c r="G28" t="s">
        <v>26</v>
      </c>
      <c r="H28">
        <v>0</v>
      </c>
      <c r="I28" s="51">
        <f>D28+F28+H28</f>
        <v>3</v>
      </c>
    </row>
    <row r="30" spans="2:23" x14ac:dyDescent="0.25">
      <c r="I30" t="s">
        <v>36</v>
      </c>
      <c r="J30" t="s">
        <v>38</v>
      </c>
      <c r="K30" t="s">
        <v>39</v>
      </c>
    </row>
    <row r="32" spans="2:23" x14ac:dyDescent="0.25">
      <c r="I32" t="s">
        <v>33</v>
      </c>
      <c r="J32" t="s">
        <v>34</v>
      </c>
      <c r="K32" t="s">
        <v>35</v>
      </c>
    </row>
    <row r="33" spans="2:11" x14ac:dyDescent="0.25">
      <c r="C33" s="5" t="s">
        <v>28</v>
      </c>
      <c r="D33" s="5"/>
      <c r="E33" s="5"/>
      <c r="F33" s="5"/>
      <c r="I33" t="s">
        <v>40</v>
      </c>
      <c r="J33" t="s">
        <v>41</v>
      </c>
      <c r="K33" t="s">
        <v>42</v>
      </c>
    </row>
    <row r="34" spans="2:11" x14ac:dyDescent="0.25">
      <c r="J34" t="s">
        <v>32</v>
      </c>
    </row>
    <row r="35" spans="2:11" ht="15.75" thickBot="1" x14ac:dyDescent="0.3">
      <c r="D35" s="4" t="s">
        <v>3</v>
      </c>
      <c r="E35" s="4" t="s">
        <v>5</v>
      </c>
      <c r="F35" s="4" t="s">
        <v>7</v>
      </c>
      <c r="G35" s="4" t="s">
        <v>16</v>
      </c>
      <c r="I35" s="4" t="s">
        <v>43</v>
      </c>
    </row>
    <row r="36" spans="2:11" ht="15.75" thickTop="1" x14ac:dyDescent="0.25">
      <c r="C36" t="s">
        <v>3</v>
      </c>
      <c r="D36" s="58">
        <v>45</v>
      </c>
      <c r="E36" s="59">
        <v>0</v>
      </c>
      <c r="F36" s="59">
        <v>45</v>
      </c>
      <c r="G36" s="60">
        <v>0</v>
      </c>
      <c r="I36" s="4">
        <v>0</v>
      </c>
    </row>
    <row r="37" spans="2:11" x14ac:dyDescent="0.25">
      <c r="C37" t="s">
        <v>5</v>
      </c>
      <c r="D37" s="61">
        <f>E36</f>
        <v>0</v>
      </c>
      <c r="E37" s="62">
        <f>5+75</f>
        <v>80</v>
      </c>
      <c r="F37" s="36">
        <v>5</v>
      </c>
      <c r="G37" s="63">
        <v>75</v>
      </c>
      <c r="I37" s="4">
        <v>0</v>
      </c>
    </row>
    <row r="38" spans="2:11" x14ac:dyDescent="0.25">
      <c r="C38" t="s">
        <v>7</v>
      </c>
      <c r="D38" s="61">
        <f>F36</f>
        <v>45</v>
      </c>
      <c r="E38" s="36">
        <f>F37</f>
        <v>5</v>
      </c>
      <c r="F38" s="62">
        <f>45+5+3</f>
        <v>53</v>
      </c>
      <c r="G38" s="63">
        <v>3</v>
      </c>
      <c r="I38" s="4">
        <v>0</v>
      </c>
    </row>
    <row r="39" spans="2:11" ht="15.75" thickBot="1" x14ac:dyDescent="0.3">
      <c r="C39" t="s">
        <v>16</v>
      </c>
      <c r="D39" s="64">
        <f>G36</f>
        <v>0</v>
      </c>
      <c r="E39" s="65">
        <f>G37</f>
        <v>75</v>
      </c>
      <c r="F39" s="65">
        <f>G38</f>
        <v>3</v>
      </c>
      <c r="G39" s="66">
        <f>75+3</f>
        <v>78</v>
      </c>
      <c r="I39" s="4">
        <v>0</v>
      </c>
    </row>
    <row r="40" spans="2:11" ht="15.75" thickTop="1" x14ac:dyDescent="0.25">
      <c r="D40" s="4"/>
      <c r="E40" s="4"/>
      <c r="F40" s="4"/>
      <c r="G40" s="3"/>
      <c r="I40" s="4"/>
    </row>
    <row r="41" spans="2:11" x14ac:dyDescent="0.25">
      <c r="D41" s="4"/>
      <c r="E41" s="4"/>
      <c r="F41" s="4"/>
      <c r="G41" s="3"/>
      <c r="I41" s="4"/>
    </row>
    <row r="42" spans="2:11" x14ac:dyDescent="0.25">
      <c r="B42" t="s">
        <v>44</v>
      </c>
      <c r="D42" s="4"/>
      <c r="E42" s="4"/>
      <c r="F42" s="4"/>
      <c r="G42" s="3"/>
      <c r="I42" s="4"/>
      <c r="K42" t="s">
        <v>44</v>
      </c>
    </row>
    <row r="43" spans="2:11" x14ac:dyDescent="0.25">
      <c r="D43" s="4"/>
      <c r="E43" s="4"/>
      <c r="F43" s="4"/>
      <c r="G43" s="3"/>
      <c r="I43" s="4"/>
    </row>
    <row r="44" spans="2:11" x14ac:dyDescent="0.25">
      <c r="D44" s="4"/>
      <c r="E44" s="4"/>
      <c r="F44" s="4"/>
      <c r="G44" s="3"/>
      <c r="I44" s="4"/>
    </row>
    <row r="48" spans="2:11" x14ac:dyDescent="0.25">
      <c r="D48" s="4"/>
      <c r="E48" s="4"/>
      <c r="F48" s="4"/>
      <c r="G48" s="4"/>
      <c r="I48" s="4"/>
    </row>
    <row r="49" spans="3:16" x14ac:dyDescent="0.25">
      <c r="D49" s="3"/>
      <c r="E49" s="4"/>
      <c r="F49" s="4"/>
      <c r="G49" s="4"/>
      <c r="I49" s="4"/>
    </row>
    <row r="50" spans="3:16" x14ac:dyDescent="0.25">
      <c r="D50" s="4"/>
      <c r="E50" s="3"/>
      <c r="F50" s="4"/>
      <c r="G50" s="4"/>
      <c r="I50" s="4"/>
    </row>
    <row r="51" spans="3:16" x14ac:dyDescent="0.25">
      <c r="D51" s="4"/>
      <c r="E51" s="4"/>
      <c r="F51" s="3"/>
      <c r="G51" s="4"/>
      <c r="I51" s="4"/>
    </row>
    <row r="52" spans="3:16" x14ac:dyDescent="0.25">
      <c r="D52" s="4"/>
      <c r="E52" s="4"/>
      <c r="F52" s="4"/>
      <c r="G52" s="3"/>
      <c r="I52" s="4"/>
    </row>
    <row r="59" spans="3:16" x14ac:dyDescent="0.25">
      <c r="K59" s="6"/>
      <c r="L59" s="6"/>
      <c r="M59" s="6"/>
      <c r="N59" s="6"/>
      <c r="O59" s="6"/>
      <c r="P59" s="6"/>
    </row>
    <row r="60" spans="3:16" x14ac:dyDescent="0.25">
      <c r="D60" s="4"/>
      <c r="E60" s="4"/>
      <c r="F60" s="4"/>
      <c r="I60" s="3"/>
      <c r="K60" s="6"/>
      <c r="L60" s="6"/>
      <c r="M60" s="6"/>
      <c r="N60" s="6"/>
      <c r="O60" s="6"/>
      <c r="P60" s="6"/>
    </row>
    <row r="61" spans="3:16" x14ac:dyDescent="0.25">
      <c r="D61" s="4"/>
      <c r="E61" s="4"/>
      <c r="F61" s="4"/>
      <c r="G61" s="4"/>
      <c r="I61" s="4"/>
    </row>
    <row r="62" spans="3:16" x14ac:dyDescent="0.25">
      <c r="C62" s="6"/>
      <c r="D62" s="3"/>
      <c r="E62" s="4"/>
      <c r="F62" s="4"/>
      <c r="G62" s="4"/>
      <c r="I62" s="4"/>
    </row>
    <row r="63" spans="3:16" x14ac:dyDescent="0.25">
      <c r="C63" s="6"/>
      <c r="D63" s="4"/>
      <c r="E63" s="3"/>
      <c r="F63" s="4"/>
      <c r="G63" s="4"/>
      <c r="I63" s="4"/>
    </row>
    <row r="64" spans="3:16" x14ac:dyDescent="0.25">
      <c r="C64" s="6"/>
      <c r="D64" s="4"/>
      <c r="E64" s="4"/>
      <c r="F64" s="3"/>
      <c r="G64" s="4"/>
      <c r="I64" s="4"/>
    </row>
    <row r="65" spans="3:16" x14ac:dyDescent="0.25">
      <c r="C65" s="6"/>
      <c r="D65" s="4"/>
      <c r="E65" s="4"/>
      <c r="F65" s="4"/>
      <c r="G65" s="3"/>
      <c r="I65" s="4"/>
    </row>
    <row r="71" spans="3:16" x14ac:dyDescent="0.25">
      <c r="D71" s="4"/>
      <c r="E71" s="4"/>
      <c r="F71" s="4"/>
      <c r="G71" s="4"/>
      <c r="I71" s="3"/>
      <c r="K71" s="6"/>
      <c r="L71" s="6"/>
      <c r="M71" s="6"/>
      <c r="N71" s="6"/>
      <c r="O71" s="6"/>
      <c r="P71" s="6"/>
    </row>
    <row r="72" spans="3:16" x14ac:dyDescent="0.25">
      <c r="D72" s="4"/>
      <c r="E72" s="4"/>
      <c r="F72" s="4"/>
      <c r="G72" s="4"/>
      <c r="I72" s="4"/>
    </row>
    <row r="73" spans="3:16" x14ac:dyDescent="0.25">
      <c r="D73" s="3"/>
      <c r="E73" s="4"/>
      <c r="F73" s="4"/>
      <c r="G73" s="4"/>
      <c r="I73" s="4"/>
    </row>
    <row r="74" spans="3:16" x14ac:dyDescent="0.25">
      <c r="D74" s="4"/>
      <c r="E74" s="3"/>
      <c r="F74" s="4"/>
      <c r="G74" s="4"/>
      <c r="I74" s="4"/>
    </row>
    <row r="75" spans="3:16" x14ac:dyDescent="0.25">
      <c r="D75" s="4"/>
      <c r="E75" s="4"/>
      <c r="F75" s="3"/>
      <c r="G75" s="4"/>
      <c r="I75" s="4"/>
    </row>
    <row r="76" spans="3:16" x14ac:dyDescent="0.25">
      <c r="D76" s="4"/>
      <c r="E76" s="4"/>
      <c r="F76" s="4"/>
      <c r="G76" s="3"/>
      <c r="I7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A7EBE-1403-4B66-B84F-349FA86D2204}">
  <dimension ref="B1:Q104"/>
  <sheetViews>
    <sheetView tabSelected="1" topLeftCell="B19" zoomScale="90" zoomScaleNormal="90" workbookViewId="0">
      <selection activeCell="K35" sqref="K35"/>
    </sheetView>
  </sheetViews>
  <sheetFormatPr baseColWidth="10" defaultRowHeight="15" x14ac:dyDescent="0.25"/>
  <cols>
    <col min="4" max="4" width="10" customWidth="1"/>
    <col min="5" max="5" width="8.28515625" customWidth="1"/>
    <col min="6" max="6" width="8.140625" customWidth="1"/>
    <col min="7" max="7" width="7.28515625" customWidth="1"/>
    <col min="9" max="9" width="4.7109375" customWidth="1"/>
    <col min="10" max="10" width="15.5703125" customWidth="1"/>
    <col min="11" max="11" width="23" customWidth="1"/>
    <col min="12" max="12" width="25" customWidth="1"/>
    <col min="13" max="13" width="25.28515625" customWidth="1"/>
  </cols>
  <sheetData>
    <row r="1" spans="3:13" x14ac:dyDescent="0.25">
      <c r="C1" t="s">
        <v>62</v>
      </c>
    </row>
    <row r="2" spans="3:13" x14ac:dyDescent="0.25">
      <c r="C2" t="s">
        <v>63</v>
      </c>
    </row>
    <row r="4" spans="3:13" ht="23.25" x14ac:dyDescent="0.3">
      <c r="E4" s="15" t="s">
        <v>50</v>
      </c>
      <c r="F4" s="15" t="s">
        <v>51</v>
      </c>
      <c r="G4" s="15" t="s">
        <v>52</v>
      </c>
      <c r="H4" s="28" t="s">
        <v>55</v>
      </c>
      <c r="K4" s="13" t="s">
        <v>47</v>
      </c>
      <c r="L4" s="13" t="s">
        <v>48</v>
      </c>
      <c r="M4" s="13" t="s">
        <v>49</v>
      </c>
    </row>
    <row r="5" spans="3:13" ht="23.25" x14ac:dyDescent="0.3">
      <c r="E5" s="15"/>
      <c r="F5" s="15"/>
      <c r="G5" s="15"/>
      <c r="H5" s="28"/>
      <c r="K5" s="13"/>
      <c r="L5" s="13"/>
      <c r="M5" s="13"/>
    </row>
    <row r="6" spans="3:13" x14ac:dyDescent="0.25">
      <c r="E6">
        <v>0</v>
      </c>
      <c r="F6">
        <v>1</v>
      </c>
      <c r="G6">
        <v>2</v>
      </c>
      <c r="H6">
        <f>K24</f>
        <v>450</v>
      </c>
      <c r="K6" s="4" t="str">
        <f>CONCATENATE("Columnas:   "," ",TEXT(E6,"##0")," , ",TEXT(G6,"##0"))</f>
        <v>Columnas:    0 , 2</v>
      </c>
      <c r="L6" s="4" t="str">
        <f>CONCATENATE("Columnas:   "," ",TEXT(G6,"##0")," , ",TEXT(F6,"##0"))</f>
        <v>Columnas:    2 , 1</v>
      </c>
      <c r="M6" s="4" t="str">
        <f>CONCATENATE("Columnas:   "," ",TEXT(E6,"##0")," , ",TEXT(F6,"##0"))</f>
        <v>Columnas:    0 , 1</v>
      </c>
    </row>
    <row r="7" spans="3:13" x14ac:dyDescent="0.25">
      <c r="E7">
        <v>0</v>
      </c>
      <c r="F7">
        <v>1</v>
      </c>
      <c r="G7">
        <v>3</v>
      </c>
      <c r="H7">
        <f>K35</f>
        <v>8820</v>
      </c>
      <c r="K7" s="8" t="str">
        <f t="shared" ref="K7:K11" si="0">CONCATENATE("Columnas:   "," ",TEXT(E7,"##0")," , ",TEXT(G7,"##0"))</f>
        <v>Columnas:    0 , 3</v>
      </c>
      <c r="L7" s="8" t="str">
        <f t="shared" ref="L7:L11" si="1">CONCATENATE("Columnas:   "," ",TEXT(G7,"##0")," , ",TEXT(F7,"##0"))</f>
        <v>Columnas:    3 , 1</v>
      </c>
      <c r="M7" s="8" t="str">
        <f t="shared" ref="M7:M8" si="2">CONCATENATE("Columnas:   "," ",TEXT(E7,"##0")," , ",TEXT(F7,"##0"))</f>
        <v>Columnas:    0 , 1</v>
      </c>
    </row>
    <row r="8" spans="3:13" x14ac:dyDescent="0.25">
      <c r="E8">
        <v>0</v>
      </c>
      <c r="F8">
        <v>1</v>
      </c>
      <c r="G8">
        <v>4</v>
      </c>
      <c r="H8">
        <f>K46</f>
        <v>270</v>
      </c>
      <c r="K8" s="8" t="str">
        <f t="shared" si="0"/>
        <v>Columnas:    0 , 4</v>
      </c>
      <c r="L8" s="8" t="str">
        <f t="shared" si="1"/>
        <v>Columnas:    4 , 1</v>
      </c>
      <c r="M8" s="8" t="str">
        <f t="shared" si="2"/>
        <v>Columnas:    0 , 1</v>
      </c>
    </row>
    <row r="9" spans="3:13" x14ac:dyDescent="0.25">
      <c r="K9" s="7"/>
      <c r="L9" s="7"/>
      <c r="M9" s="7"/>
    </row>
    <row r="10" spans="3:13" x14ac:dyDescent="0.25">
      <c r="E10">
        <v>1</v>
      </c>
      <c r="F10">
        <v>2</v>
      </c>
      <c r="G10">
        <v>3</v>
      </c>
      <c r="H10">
        <f>K63</f>
        <v>-7040</v>
      </c>
      <c r="K10" s="8" t="str">
        <f t="shared" si="0"/>
        <v>Columnas:    1 , 3</v>
      </c>
      <c r="L10" s="8" t="str">
        <f t="shared" si="1"/>
        <v>Columnas:    3 , 2</v>
      </c>
      <c r="M10" s="8" t="str">
        <f>CONCATENATE("Columnas:   "," ",TEXT(E10,"##0")," , ",TEXT(F10,"##0"))</f>
        <v>Columnas:    1 , 2</v>
      </c>
    </row>
    <row r="11" spans="3:13" x14ac:dyDescent="0.25">
      <c r="E11">
        <v>1</v>
      </c>
      <c r="F11">
        <v>2</v>
      </c>
      <c r="G11">
        <v>4</v>
      </c>
      <c r="H11">
        <f>K78</f>
        <v>11850</v>
      </c>
      <c r="K11" s="8" t="str">
        <f t="shared" si="0"/>
        <v>Columnas:    1 , 4</v>
      </c>
      <c r="L11" s="8" t="str">
        <f t="shared" si="1"/>
        <v>Columnas:    4 , 2</v>
      </c>
      <c r="M11" s="8" t="str">
        <f>CONCATENATE("Columnas:   "," ",TEXT(E11,"##0")," , ",TEXT(F11,"##0"))</f>
        <v>Columnas:    1 , 2</v>
      </c>
    </row>
    <row r="12" spans="3:13" x14ac:dyDescent="0.25">
      <c r="K12" s="8"/>
      <c r="L12" s="8"/>
      <c r="M12" s="8"/>
    </row>
    <row r="13" spans="3:13" x14ac:dyDescent="0.25">
      <c r="K13" s="8"/>
      <c r="L13" s="8"/>
      <c r="M13" s="8"/>
    </row>
    <row r="14" spans="3:13" ht="15.75" x14ac:dyDescent="0.25">
      <c r="J14" s="9" t="s">
        <v>61</v>
      </c>
      <c r="K14" s="8"/>
      <c r="L14" s="8"/>
      <c r="M14" s="8"/>
    </row>
    <row r="15" spans="3:13" ht="30" customHeight="1" x14ac:dyDescent="0.25">
      <c r="K15" s="8" t="str">
        <f>CONCATENATE("2bond(",K6,")")</f>
        <v>2bond(Columnas:    0 , 2)</v>
      </c>
      <c r="L15" s="8" t="str">
        <f>CONCATENATE("2bond(",L6,")")</f>
        <v>2bond(Columnas:    2 , 1)</v>
      </c>
      <c r="M15" s="8" t="str">
        <f>CONCATENATE(" -  2bond(",M6,")")</f>
        <v xml:space="preserve"> -  2bond(Columnas:    0 , 1)</v>
      </c>
    </row>
    <row r="16" spans="3:13" x14ac:dyDescent="0.25">
      <c r="K16" s="8"/>
      <c r="L16" s="8"/>
      <c r="M16" s="8"/>
    </row>
    <row r="17" spans="2:17" ht="15.75" x14ac:dyDescent="0.25">
      <c r="C17" s="9"/>
      <c r="D17" s="11" t="s">
        <v>45</v>
      </c>
      <c r="E17" s="11" t="s">
        <v>37</v>
      </c>
      <c r="F17" s="11" t="s">
        <v>46</v>
      </c>
      <c r="G17" s="9"/>
      <c r="K17" s="8"/>
      <c r="L17" s="8"/>
      <c r="M17" s="8"/>
    </row>
    <row r="18" spans="2:17" ht="16.5" thickBot="1" x14ac:dyDescent="0.3">
      <c r="B18" s="8" t="s">
        <v>43</v>
      </c>
      <c r="C18" s="9"/>
      <c r="D18" s="11" t="s">
        <v>3</v>
      </c>
      <c r="E18" s="11" t="s">
        <v>5</v>
      </c>
      <c r="F18" s="11" t="s">
        <v>7</v>
      </c>
      <c r="G18" s="11" t="s">
        <v>16</v>
      </c>
      <c r="K18" s="8"/>
      <c r="L18" s="8"/>
      <c r="M18" s="8"/>
    </row>
    <row r="19" spans="2:17" ht="16.5" thickTop="1" x14ac:dyDescent="0.25">
      <c r="B19" s="11">
        <v>0</v>
      </c>
      <c r="C19" s="10" t="s">
        <v>3</v>
      </c>
      <c r="D19" s="16">
        <v>45</v>
      </c>
      <c r="E19" s="17">
        <v>0</v>
      </c>
      <c r="F19" s="17">
        <v>45</v>
      </c>
      <c r="G19" s="18">
        <v>0</v>
      </c>
      <c r="K19" s="8">
        <f>B19*E19</f>
        <v>0</v>
      </c>
      <c r="L19" s="8">
        <f>E19*D19</f>
        <v>0</v>
      </c>
      <c r="M19" s="8">
        <f>B19*D19</f>
        <v>0</v>
      </c>
    </row>
    <row r="20" spans="2:17" ht="15.75" x14ac:dyDescent="0.25">
      <c r="B20" s="11">
        <v>0</v>
      </c>
      <c r="C20" s="10" t="s">
        <v>5</v>
      </c>
      <c r="D20" s="19">
        <v>0</v>
      </c>
      <c r="E20" s="20">
        <v>80</v>
      </c>
      <c r="F20" s="21">
        <v>5</v>
      </c>
      <c r="G20" s="22">
        <v>75</v>
      </c>
      <c r="K20" s="8">
        <f>B20*E20</f>
        <v>0</v>
      </c>
      <c r="L20" s="8">
        <f>E20*D20</f>
        <v>0</v>
      </c>
      <c r="M20" s="8">
        <f>B20*D20</f>
        <v>0</v>
      </c>
    </row>
    <row r="21" spans="2:17" ht="15.75" x14ac:dyDescent="0.25">
      <c r="B21" s="11">
        <v>0</v>
      </c>
      <c r="C21" s="10" t="s">
        <v>7</v>
      </c>
      <c r="D21" s="19">
        <v>45</v>
      </c>
      <c r="E21" s="21">
        <v>5</v>
      </c>
      <c r="F21" s="20">
        <v>53</v>
      </c>
      <c r="G21" s="22">
        <v>3</v>
      </c>
      <c r="K21" s="8">
        <f>B21*E21</f>
        <v>0</v>
      </c>
      <c r="L21" s="8">
        <f>E21*D21</f>
        <v>225</v>
      </c>
      <c r="M21" s="8">
        <f t="shared" ref="M20:M22" si="3">B21*D21</f>
        <v>0</v>
      </c>
    </row>
    <row r="22" spans="2:17" ht="16.5" thickBot="1" x14ac:dyDescent="0.3">
      <c r="B22" s="11">
        <v>0</v>
      </c>
      <c r="C22" s="10" t="s">
        <v>16</v>
      </c>
      <c r="D22" s="23">
        <v>0</v>
      </c>
      <c r="E22" s="24">
        <v>75</v>
      </c>
      <c r="F22" s="24">
        <v>3</v>
      </c>
      <c r="G22" s="25">
        <v>78</v>
      </c>
      <c r="H22" s="9"/>
      <c r="I22" s="9"/>
      <c r="J22" s="9"/>
      <c r="K22" s="8">
        <f>B22*E22</f>
        <v>0</v>
      </c>
      <c r="L22" s="8">
        <f>E22*D22</f>
        <v>0</v>
      </c>
      <c r="M22" s="8">
        <f t="shared" si="3"/>
        <v>0</v>
      </c>
      <c r="N22" s="9"/>
      <c r="O22" s="9"/>
      <c r="P22" s="9"/>
      <c r="Q22" s="9"/>
    </row>
    <row r="23" spans="2:17" ht="16.5" thickTop="1" x14ac:dyDescent="0.25">
      <c r="B23" s="11"/>
      <c r="C23" s="10"/>
      <c r="D23" s="26"/>
      <c r="E23" s="26"/>
      <c r="F23" s="26"/>
      <c r="G23" s="27"/>
      <c r="H23" s="9"/>
      <c r="I23" s="9"/>
      <c r="J23" s="9" t="s">
        <v>53</v>
      </c>
      <c r="K23" s="8">
        <f>2*SUM(K19:K22)</f>
        <v>0</v>
      </c>
      <c r="L23" s="8">
        <f>2*SUM(L19:L22)</f>
        <v>450</v>
      </c>
      <c r="M23" s="8">
        <f>-2*SUM(M19:M22)</f>
        <v>0</v>
      </c>
      <c r="N23" s="9"/>
      <c r="O23" s="9"/>
      <c r="P23" s="9"/>
      <c r="Q23" s="9"/>
    </row>
    <row r="24" spans="2:17" ht="15.75" x14ac:dyDescent="0.25">
      <c r="B24" s="11"/>
      <c r="C24" s="10"/>
      <c r="D24" s="26"/>
      <c r="E24" s="26"/>
      <c r="F24" s="26"/>
      <c r="G24" s="27"/>
      <c r="H24" s="9"/>
      <c r="I24" s="9"/>
      <c r="J24" s="9" t="s">
        <v>54</v>
      </c>
      <c r="K24" s="8">
        <f>K23+L23-M23</f>
        <v>450</v>
      </c>
      <c r="L24" s="8"/>
      <c r="M24" s="8"/>
      <c r="N24" s="9"/>
      <c r="O24" s="9"/>
      <c r="P24" s="9"/>
      <c r="Q24" s="9"/>
    </row>
    <row r="25" spans="2:17" ht="15.75" x14ac:dyDescent="0.25">
      <c r="B25" s="11"/>
      <c r="C25" s="10"/>
      <c r="D25" s="26"/>
      <c r="E25" s="26"/>
      <c r="F25" s="26"/>
      <c r="G25" s="27"/>
      <c r="H25" s="9"/>
      <c r="I25" s="9"/>
      <c r="J25" s="9"/>
      <c r="K25" s="8"/>
      <c r="L25" s="8"/>
      <c r="M25" s="8"/>
      <c r="N25" s="9"/>
      <c r="O25" s="9"/>
      <c r="P25" s="9"/>
      <c r="Q25" s="9"/>
    </row>
    <row r="26" spans="2:17" ht="39.75" customHeight="1" x14ac:dyDescent="0.25">
      <c r="B26" s="11"/>
      <c r="C26" s="10"/>
      <c r="D26" s="26"/>
      <c r="E26" s="26"/>
      <c r="F26" s="26"/>
      <c r="G26" s="27"/>
      <c r="H26" s="9"/>
      <c r="I26" s="9"/>
      <c r="J26" s="9"/>
      <c r="K26" s="8" t="str">
        <f>CONCATENATE("2bond(",K7,")")</f>
        <v>2bond(Columnas:    0 , 3)</v>
      </c>
      <c r="L26" s="8" t="str">
        <f>CONCATENATE("2bond(",L7,")")</f>
        <v>2bond(Columnas:    3 , 1)</v>
      </c>
      <c r="M26" s="8" t="str">
        <f>CONCATENATE(" -  2bond(",M7,")")</f>
        <v xml:space="preserve"> -  2bond(Columnas:    0 , 1)</v>
      </c>
      <c r="N26" s="9"/>
      <c r="O26" s="9"/>
      <c r="P26" s="9"/>
      <c r="Q26" s="9"/>
    </row>
    <row r="27" spans="2:17" ht="15.75" x14ac:dyDescent="0.25">
      <c r="B27" s="11"/>
      <c r="C27" s="10"/>
      <c r="D27" s="26"/>
      <c r="E27" s="26"/>
      <c r="F27" s="26"/>
      <c r="G27" s="27"/>
      <c r="H27" s="9"/>
      <c r="I27" s="9"/>
      <c r="J27" s="9"/>
      <c r="K27" s="8"/>
      <c r="L27" s="8"/>
      <c r="M27" s="8"/>
      <c r="N27" s="9"/>
      <c r="O27" s="9"/>
      <c r="P27" s="9"/>
      <c r="Q27" s="9"/>
    </row>
    <row r="28" spans="2:17" ht="15.75" x14ac:dyDescent="0.25">
      <c r="B28" s="11"/>
      <c r="C28" s="11"/>
      <c r="D28" s="11" t="str">
        <f t="shared" ref="D28:G29" si="4">D17</f>
        <v>ai</v>
      </c>
      <c r="E28" s="11" t="str">
        <f t="shared" si="4"/>
        <v>aj</v>
      </c>
      <c r="F28" s="11" t="str">
        <f t="shared" si="4"/>
        <v>ak</v>
      </c>
      <c r="G28" s="11">
        <f t="shared" si="4"/>
        <v>0</v>
      </c>
      <c r="H28" s="9"/>
      <c r="I28" s="9"/>
      <c r="J28" s="9"/>
      <c r="K28" s="8"/>
      <c r="L28" s="8"/>
      <c r="M28" s="8"/>
      <c r="N28" s="9"/>
      <c r="O28" s="9"/>
      <c r="P28" s="9"/>
      <c r="Q28" s="9"/>
    </row>
    <row r="29" spans="2:17" ht="16.5" thickBot="1" x14ac:dyDescent="0.3">
      <c r="B29" s="11" t="str">
        <f>B18</f>
        <v>A0</v>
      </c>
      <c r="C29" s="11"/>
      <c r="D29" s="11" t="str">
        <f t="shared" si="4"/>
        <v>A1</v>
      </c>
      <c r="E29" s="11" t="str">
        <f t="shared" si="4"/>
        <v>A2</v>
      </c>
      <c r="F29" s="11" t="str">
        <f t="shared" si="4"/>
        <v>A3</v>
      </c>
      <c r="G29" s="11" t="str">
        <f t="shared" si="4"/>
        <v>A4</v>
      </c>
      <c r="H29" s="9"/>
      <c r="I29" s="9"/>
      <c r="J29" s="9"/>
      <c r="K29" s="8"/>
      <c r="L29" s="8"/>
      <c r="M29" s="8"/>
      <c r="N29" s="9"/>
      <c r="O29" s="9"/>
      <c r="P29" s="9"/>
      <c r="Q29" s="9"/>
    </row>
    <row r="30" spans="2:17" ht="16.5" thickTop="1" x14ac:dyDescent="0.25">
      <c r="B30" s="11">
        <f t="shared" ref="B30:G30" si="5">B19</f>
        <v>0</v>
      </c>
      <c r="C30" s="11" t="str">
        <f t="shared" si="5"/>
        <v>A1</v>
      </c>
      <c r="D30" s="32">
        <f t="shared" si="5"/>
        <v>45</v>
      </c>
      <c r="E30" s="17">
        <f t="shared" si="5"/>
        <v>0</v>
      </c>
      <c r="F30" s="17">
        <f t="shared" si="5"/>
        <v>45</v>
      </c>
      <c r="G30" s="18">
        <f t="shared" si="5"/>
        <v>0</v>
      </c>
      <c r="H30" s="9"/>
      <c r="I30" s="9"/>
      <c r="J30" s="9"/>
      <c r="K30" s="8">
        <f>B30*F30</f>
        <v>0</v>
      </c>
      <c r="L30" s="8">
        <f>F30*D30</f>
        <v>2025</v>
      </c>
      <c r="M30" s="8">
        <f>B30*D30</f>
        <v>0</v>
      </c>
      <c r="N30" s="9"/>
      <c r="O30" s="9"/>
      <c r="P30" s="9"/>
      <c r="Q30" s="9"/>
    </row>
    <row r="31" spans="2:17" ht="15.75" x14ac:dyDescent="0.25">
      <c r="B31" s="11">
        <f t="shared" ref="B31:G31" si="6">B20</f>
        <v>0</v>
      </c>
      <c r="C31" s="11" t="str">
        <f t="shared" si="6"/>
        <v>A2</v>
      </c>
      <c r="D31" s="19">
        <f t="shared" si="6"/>
        <v>0</v>
      </c>
      <c r="E31" s="21">
        <f t="shared" si="6"/>
        <v>80</v>
      </c>
      <c r="F31" s="21">
        <f t="shared" si="6"/>
        <v>5</v>
      </c>
      <c r="G31" s="22">
        <f t="shared" si="6"/>
        <v>75</v>
      </c>
      <c r="H31" s="9"/>
      <c r="I31" s="9"/>
      <c r="J31" s="9"/>
      <c r="K31" s="8">
        <f>B31*F31</f>
        <v>0</v>
      </c>
      <c r="L31" s="8">
        <f>F31*D31</f>
        <v>0</v>
      </c>
      <c r="M31" s="8">
        <f t="shared" ref="M31:M33" si="7">B31*D31</f>
        <v>0</v>
      </c>
      <c r="N31" s="9"/>
      <c r="O31" s="9"/>
      <c r="P31" s="9"/>
      <c r="Q31" s="9"/>
    </row>
    <row r="32" spans="2:17" ht="15.75" x14ac:dyDescent="0.25">
      <c r="B32" s="11">
        <f t="shared" ref="B32:G32" si="8">B21</f>
        <v>0</v>
      </c>
      <c r="C32" s="11" t="str">
        <f t="shared" si="8"/>
        <v>A3</v>
      </c>
      <c r="D32" s="19">
        <f t="shared" si="8"/>
        <v>45</v>
      </c>
      <c r="E32" s="21">
        <f t="shared" si="8"/>
        <v>5</v>
      </c>
      <c r="F32" s="21">
        <f t="shared" si="8"/>
        <v>53</v>
      </c>
      <c r="G32" s="22">
        <f t="shared" si="8"/>
        <v>3</v>
      </c>
      <c r="H32" s="9"/>
      <c r="I32" s="9"/>
      <c r="J32" s="9"/>
      <c r="K32" s="8">
        <f>B32*F32</f>
        <v>0</v>
      </c>
      <c r="L32" s="8">
        <f>F32*D32</f>
        <v>2385</v>
      </c>
      <c r="M32" s="8">
        <f t="shared" si="7"/>
        <v>0</v>
      </c>
      <c r="N32" s="9"/>
      <c r="O32" s="9"/>
      <c r="P32" s="9"/>
      <c r="Q32" s="9"/>
    </row>
    <row r="33" spans="2:17" ht="16.5" thickBot="1" x14ac:dyDescent="0.3">
      <c r="B33" s="11">
        <f t="shared" ref="B33:G33" si="9">B22</f>
        <v>0</v>
      </c>
      <c r="C33" s="11" t="str">
        <f t="shared" si="9"/>
        <v>A4</v>
      </c>
      <c r="D33" s="23">
        <f t="shared" si="9"/>
        <v>0</v>
      </c>
      <c r="E33" s="24">
        <f t="shared" si="9"/>
        <v>75</v>
      </c>
      <c r="F33" s="24">
        <f t="shared" si="9"/>
        <v>3</v>
      </c>
      <c r="G33" s="33">
        <f t="shared" si="9"/>
        <v>78</v>
      </c>
      <c r="H33" s="9"/>
      <c r="I33" s="9"/>
      <c r="J33" s="9"/>
      <c r="K33" s="8">
        <f>B33*F33</f>
        <v>0</v>
      </c>
      <c r="L33" s="8">
        <f>F33*D33</f>
        <v>0</v>
      </c>
      <c r="M33" s="8">
        <f t="shared" si="7"/>
        <v>0</v>
      </c>
      <c r="N33" s="9"/>
      <c r="O33" s="9"/>
      <c r="P33" s="9"/>
      <c r="Q33" s="9"/>
    </row>
    <row r="34" spans="2:17" ht="16.5" thickTop="1" x14ac:dyDescent="0.25">
      <c r="B34" s="11"/>
      <c r="C34" s="11"/>
      <c r="D34" s="11"/>
      <c r="E34" s="11"/>
      <c r="F34" s="11"/>
      <c r="G34" s="11"/>
      <c r="H34" s="9"/>
      <c r="I34" s="9"/>
      <c r="J34" s="9" t="s">
        <v>53</v>
      </c>
      <c r="K34" s="8">
        <f>2*SUM(K30:K33)</f>
        <v>0</v>
      </c>
      <c r="L34" s="8">
        <f>2*SUM(L30:L33)</f>
        <v>8820</v>
      </c>
      <c r="M34" s="8">
        <f>-2*SUM(M30:M33)</f>
        <v>0</v>
      </c>
      <c r="N34" s="9"/>
      <c r="O34" s="9"/>
      <c r="P34" s="9"/>
      <c r="Q34" s="9"/>
    </row>
    <row r="35" spans="2:17" ht="15.75" x14ac:dyDescent="0.25">
      <c r="B35" s="11"/>
      <c r="C35" s="10"/>
      <c r="D35" s="26"/>
      <c r="E35" s="26"/>
      <c r="F35" s="26"/>
      <c r="G35" s="27"/>
      <c r="H35" s="9"/>
      <c r="I35" s="9"/>
      <c r="J35" s="9" t="s">
        <v>54</v>
      </c>
      <c r="K35" s="8">
        <f>K34+L34+M34</f>
        <v>8820</v>
      </c>
      <c r="L35" s="8"/>
      <c r="M35" s="8"/>
      <c r="N35" s="9"/>
      <c r="O35" s="9"/>
      <c r="P35" s="9"/>
      <c r="Q35" s="9"/>
    </row>
    <row r="36" spans="2:17" ht="15.75" x14ac:dyDescent="0.25">
      <c r="B36" s="11"/>
      <c r="C36" s="10"/>
      <c r="D36" s="26"/>
      <c r="E36" s="26"/>
      <c r="F36" s="26"/>
      <c r="G36" s="27"/>
      <c r="H36" s="9"/>
      <c r="I36" s="9"/>
      <c r="J36" s="9"/>
      <c r="L36" s="9"/>
      <c r="M36" s="9"/>
      <c r="N36" s="9"/>
      <c r="O36" s="9"/>
      <c r="P36" s="9"/>
      <c r="Q36" s="9"/>
    </row>
    <row r="37" spans="2:17" ht="15.75" x14ac:dyDescent="0.25">
      <c r="B37" s="11"/>
      <c r="C37" s="10"/>
      <c r="D37" s="26"/>
      <c r="E37" s="26"/>
      <c r="F37" s="26"/>
      <c r="G37" s="27"/>
      <c r="H37" s="9"/>
      <c r="I37" s="9"/>
      <c r="J37" s="9"/>
      <c r="K37" s="8" t="str">
        <f>CONCATENATE("2bond(",K8,")")</f>
        <v>2bond(Columnas:    0 , 4)</v>
      </c>
      <c r="L37" s="8" t="str">
        <f>CONCATENATE("2bond(",L8,")")</f>
        <v>2bond(Columnas:    4 , 1)</v>
      </c>
      <c r="M37" s="8" t="str">
        <f>CONCATENATE(" -  2bond(",M8,")")</f>
        <v xml:space="preserve"> -  2bond(Columnas:    0 , 1)</v>
      </c>
    </row>
    <row r="38" spans="2:17" ht="15.75" x14ac:dyDescent="0.25">
      <c r="B38" s="11"/>
      <c r="C38" s="10"/>
      <c r="D38" s="26"/>
      <c r="E38" s="26"/>
      <c r="F38" s="26"/>
      <c r="G38" s="27"/>
      <c r="H38" s="9"/>
      <c r="I38" s="9"/>
      <c r="J38" s="9"/>
      <c r="K38" s="8"/>
      <c r="L38" s="8"/>
      <c r="M38" s="8"/>
    </row>
    <row r="39" spans="2:17" ht="15.75" x14ac:dyDescent="0.25">
      <c r="B39" s="11"/>
      <c r="C39" s="11"/>
      <c r="D39" s="11" t="str">
        <f t="shared" ref="D39:G40" si="10">D28</f>
        <v>ai</v>
      </c>
      <c r="E39" s="11" t="str">
        <f t="shared" si="10"/>
        <v>aj</v>
      </c>
      <c r="F39" s="11" t="str">
        <f t="shared" si="10"/>
        <v>ak</v>
      </c>
      <c r="G39" s="11">
        <f t="shared" si="10"/>
        <v>0</v>
      </c>
      <c r="H39" s="9"/>
      <c r="I39" s="9"/>
      <c r="J39" s="9"/>
      <c r="K39" s="8"/>
      <c r="L39" s="8"/>
      <c r="M39" s="8"/>
    </row>
    <row r="40" spans="2:17" ht="16.5" thickBot="1" x14ac:dyDescent="0.3">
      <c r="B40" s="11" t="str">
        <f>B29</f>
        <v>A0</v>
      </c>
      <c r="C40" s="11"/>
      <c r="D40" s="11" t="str">
        <f t="shared" si="10"/>
        <v>A1</v>
      </c>
      <c r="E40" s="11" t="str">
        <f t="shared" si="10"/>
        <v>A2</v>
      </c>
      <c r="F40" s="11" t="str">
        <f t="shared" si="10"/>
        <v>A3</v>
      </c>
      <c r="G40" s="11" t="str">
        <f t="shared" si="10"/>
        <v>A4</v>
      </c>
      <c r="H40" s="9"/>
      <c r="I40" s="9"/>
      <c r="J40" s="9"/>
      <c r="K40" s="8"/>
      <c r="L40" s="8"/>
      <c r="M40" s="8"/>
    </row>
    <row r="41" spans="2:17" ht="16.5" thickTop="1" x14ac:dyDescent="0.25">
      <c r="B41" s="11">
        <f t="shared" ref="B41:G41" si="11">B30</f>
        <v>0</v>
      </c>
      <c r="C41" s="11" t="str">
        <f t="shared" si="11"/>
        <v>A1</v>
      </c>
      <c r="D41" s="32">
        <f t="shared" si="11"/>
        <v>45</v>
      </c>
      <c r="E41" s="17">
        <f t="shared" si="11"/>
        <v>0</v>
      </c>
      <c r="F41" s="17">
        <f t="shared" si="11"/>
        <v>45</v>
      </c>
      <c r="G41" s="18">
        <f t="shared" si="11"/>
        <v>0</v>
      </c>
      <c r="H41" s="9"/>
      <c r="I41" s="9"/>
      <c r="J41" s="9"/>
      <c r="K41" s="8">
        <f>B41*G41</f>
        <v>0</v>
      </c>
      <c r="L41" s="8">
        <f>G41*D41</f>
        <v>0</v>
      </c>
      <c r="M41" s="8">
        <f>B41*D41</f>
        <v>0</v>
      </c>
    </row>
    <row r="42" spans="2:17" ht="15.75" x14ac:dyDescent="0.25">
      <c r="B42" s="11">
        <f t="shared" ref="B42:G42" si="12">B31</f>
        <v>0</v>
      </c>
      <c r="C42" s="11" t="str">
        <f t="shared" si="12"/>
        <v>A2</v>
      </c>
      <c r="D42" s="19">
        <f t="shared" si="12"/>
        <v>0</v>
      </c>
      <c r="E42" s="21">
        <f t="shared" si="12"/>
        <v>80</v>
      </c>
      <c r="F42" s="21">
        <f t="shared" si="12"/>
        <v>5</v>
      </c>
      <c r="G42" s="22">
        <f t="shared" si="12"/>
        <v>75</v>
      </c>
      <c r="H42" s="9"/>
      <c r="I42" s="9"/>
      <c r="J42" s="9"/>
      <c r="K42" s="8">
        <f t="shared" ref="K42:K44" si="13">B42*G42</f>
        <v>0</v>
      </c>
      <c r="L42" s="8">
        <f t="shared" ref="L42:L44" si="14">G42*D42</f>
        <v>0</v>
      </c>
      <c r="M42" s="8">
        <f t="shared" ref="M42:M44" si="15">B42*D42</f>
        <v>0</v>
      </c>
    </row>
    <row r="43" spans="2:17" ht="15.75" x14ac:dyDescent="0.25">
      <c r="B43" s="11">
        <f t="shared" ref="B43:G43" si="16">B32</f>
        <v>0</v>
      </c>
      <c r="C43" s="11" t="str">
        <f t="shared" si="16"/>
        <v>A3</v>
      </c>
      <c r="D43" s="19">
        <f t="shared" si="16"/>
        <v>45</v>
      </c>
      <c r="E43" s="21">
        <f t="shared" si="16"/>
        <v>5</v>
      </c>
      <c r="F43" s="21">
        <f t="shared" si="16"/>
        <v>53</v>
      </c>
      <c r="G43" s="22">
        <f t="shared" si="16"/>
        <v>3</v>
      </c>
      <c r="H43" s="9"/>
      <c r="I43" s="9"/>
      <c r="J43" s="9"/>
      <c r="K43" s="8">
        <f t="shared" si="13"/>
        <v>0</v>
      </c>
      <c r="L43" s="8">
        <f t="shared" si="14"/>
        <v>135</v>
      </c>
      <c r="M43" s="8">
        <f t="shared" si="15"/>
        <v>0</v>
      </c>
    </row>
    <row r="44" spans="2:17" ht="16.5" thickBot="1" x14ac:dyDescent="0.3">
      <c r="B44" s="11">
        <f t="shared" ref="B44:G44" si="17">B33</f>
        <v>0</v>
      </c>
      <c r="C44" s="11" t="str">
        <f t="shared" si="17"/>
        <v>A4</v>
      </c>
      <c r="D44" s="23">
        <f t="shared" si="17"/>
        <v>0</v>
      </c>
      <c r="E44" s="24">
        <f t="shared" si="17"/>
        <v>75</v>
      </c>
      <c r="F44" s="24">
        <f t="shared" si="17"/>
        <v>3</v>
      </c>
      <c r="G44" s="33">
        <f t="shared" si="17"/>
        <v>78</v>
      </c>
      <c r="H44" s="9"/>
      <c r="I44" s="9"/>
      <c r="J44" s="9"/>
      <c r="K44" s="8">
        <f t="shared" si="13"/>
        <v>0</v>
      </c>
      <c r="L44" s="8">
        <f t="shared" si="14"/>
        <v>0</v>
      </c>
      <c r="M44" s="8">
        <f t="shared" si="15"/>
        <v>0</v>
      </c>
    </row>
    <row r="45" spans="2:17" ht="16.5" thickTop="1" x14ac:dyDescent="0.25">
      <c r="B45" s="11"/>
      <c r="C45" s="11"/>
      <c r="D45" s="11"/>
      <c r="E45" s="11"/>
      <c r="F45" s="11"/>
      <c r="G45" s="11"/>
      <c r="H45" s="9"/>
      <c r="I45" s="9"/>
      <c r="J45" s="9" t="s">
        <v>53</v>
      </c>
      <c r="K45" s="8">
        <f>2*SUM(K41:K44)</f>
        <v>0</v>
      </c>
      <c r="L45" s="8">
        <f>2*SUM(L41:L44)</f>
        <v>270</v>
      </c>
      <c r="M45" s="8">
        <f>-2*SUM(M41:M44)</f>
        <v>0</v>
      </c>
    </row>
    <row r="46" spans="2:17" ht="15.75" x14ac:dyDescent="0.25">
      <c r="B46" s="11"/>
      <c r="C46" s="10"/>
      <c r="D46" s="26"/>
      <c r="E46" s="26"/>
      <c r="F46" s="26"/>
      <c r="G46" s="27"/>
      <c r="H46" s="9"/>
      <c r="I46" s="9"/>
      <c r="J46" s="9" t="s">
        <v>54</v>
      </c>
      <c r="K46" s="8">
        <f>K45+L45+M45</f>
        <v>270</v>
      </c>
      <c r="L46" s="8"/>
      <c r="M46" s="8"/>
    </row>
    <row r="47" spans="2:17" ht="15.75" x14ac:dyDescent="0.25">
      <c r="B47" s="11"/>
      <c r="C47" s="10"/>
      <c r="D47" s="26"/>
      <c r="E47" s="26"/>
      <c r="F47" s="26"/>
      <c r="G47" s="27"/>
      <c r="H47" s="9"/>
      <c r="I47" s="9"/>
      <c r="J47" s="9"/>
      <c r="K47" s="8"/>
      <c r="L47" s="8"/>
      <c r="M47" s="8"/>
    </row>
    <row r="48" spans="2:17" ht="15.75" x14ac:dyDescent="0.25">
      <c r="B48" s="29" t="s">
        <v>56</v>
      </c>
      <c r="C48" s="10"/>
      <c r="D48" s="26"/>
      <c r="E48" s="26"/>
      <c r="F48" s="26"/>
      <c r="G48" s="27"/>
      <c r="H48" s="9"/>
      <c r="I48" s="9"/>
      <c r="J48" s="9"/>
      <c r="K48" s="8"/>
      <c r="L48" s="8"/>
      <c r="M48" s="8"/>
    </row>
    <row r="49" spans="2:13" ht="15.75" x14ac:dyDescent="0.25">
      <c r="B49" s="30" t="s">
        <v>57</v>
      </c>
      <c r="C49" s="10"/>
      <c r="D49" s="26"/>
      <c r="E49" s="26"/>
      <c r="F49" s="26"/>
      <c r="G49" s="27"/>
      <c r="H49" s="9"/>
      <c r="I49" s="9"/>
      <c r="J49" s="9"/>
      <c r="K49" s="8"/>
      <c r="L49" s="8"/>
      <c r="M49" s="8"/>
    </row>
    <row r="50" spans="2:13" ht="15.75" x14ac:dyDescent="0.25">
      <c r="B50" s="30"/>
      <c r="C50" s="10"/>
      <c r="D50" s="26"/>
      <c r="E50" s="26"/>
      <c r="F50" s="26"/>
      <c r="G50" s="27"/>
      <c r="H50" s="9"/>
      <c r="I50" s="9"/>
      <c r="J50" s="9"/>
      <c r="K50" s="8"/>
      <c r="L50" s="8"/>
      <c r="M50" s="8"/>
    </row>
    <row r="51" spans="2:13" ht="23.25" x14ac:dyDescent="0.3">
      <c r="B51" s="30"/>
      <c r="C51" s="10"/>
      <c r="D51" s="26"/>
      <c r="E51" s="15" t="s">
        <v>50</v>
      </c>
      <c r="F51" s="15" t="s">
        <v>51</v>
      </c>
      <c r="G51" s="15" t="s">
        <v>52</v>
      </c>
      <c r="H51" s="28" t="s">
        <v>55</v>
      </c>
      <c r="K51" s="13" t="s">
        <v>47</v>
      </c>
      <c r="L51" s="13" t="s">
        <v>48</v>
      </c>
      <c r="M51" s="13" t="s">
        <v>49</v>
      </c>
    </row>
    <row r="52" spans="2:13" ht="15.75" x14ac:dyDescent="0.25">
      <c r="B52" s="30"/>
      <c r="C52" s="10"/>
      <c r="D52" s="26"/>
      <c r="E52">
        <v>1</v>
      </c>
      <c r="F52">
        <v>2</v>
      </c>
      <c r="G52">
        <v>3</v>
      </c>
      <c r="H52">
        <f>K63</f>
        <v>-7040</v>
      </c>
      <c r="K52" s="8" t="str">
        <f t="shared" ref="K52:K53" si="18">CONCATENATE("Columnas:   "," ",TEXT(E52,"##0")," , ",TEXT(G52,"##0"))</f>
        <v>Columnas:    1 , 3</v>
      </c>
      <c r="L52" s="8" t="str">
        <f t="shared" ref="L52:L53" si="19">CONCATENATE("Columnas:   "," ",TEXT(G52,"##0")," , ",TEXT(F52,"##0"))</f>
        <v>Columnas:    3 , 2</v>
      </c>
      <c r="M52" s="8" t="str">
        <f>CONCATENATE("Columnas:   "," ",TEXT(E52,"##0")," , ",TEXT(F52,"##0"))</f>
        <v>Columnas:    1 , 2</v>
      </c>
    </row>
    <row r="53" spans="2:13" ht="15.75" x14ac:dyDescent="0.25">
      <c r="B53" s="30"/>
      <c r="C53" s="10"/>
      <c r="D53" s="26"/>
      <c r="E53">
        <v>1</v>
      </c>
      <c r="F53">
        <v>2</v>
      </c>
      <c r="G53">
        <v>4</v>
      </c>
      <c r="H53">
        <f>K78</f>
        <v>11850</v>
      </c>
      <c r="K53" s="8" t="str">
        <f t="shared" si="18"/>
        <v>Columnas:    1 , 4</v>
      </c>
      <c r="L53" s="8" t="str">
        <f t="shared" si="19"/>
        <v>Columnas:    4 , 2</v>
      </c>
      <c r="M53" s="8" t="str">
        <f>CONCATENATE("Columnas:   "," ",TEXT(E53,"##0")," , ",TEXT(F53,"##0"))</f>
        <v>Columnas:    1 , 2</v>
      </c>
    </row>
    <row r="54" spans="2:13" ht="15.75" x14ac:dyDescent="0.25">
      <c r="B54" s="30"/>
      <c r="C54" s="10"/>
      <c r="D54" s="26"/>
      <c r="E54" s="26"/>
      <c r="F54" s="26"/>
      <c r="G54" s="27"/>
      <c r="H54" s="9"/>
      <c r="I54" s="9"/>
      <c r="J54" s="9"/>
      <c r="K54" s="8"/>
      <c r="L54" s="8"/>
      <c r="M54" s="8"/>
    </row>
    <row r="55" spans="2:13" ht="15.75" x14ac:dyDescent="0.25">
      <c r="B55" s="30" t="s">
        <v>58</v>
      </c>
      <c r="C55" s="10"/>
      <c r="D55" s="26"/>
      <c r="E55" s="26"/>
      <c r="F55" s="26"/>
      <c r="G55" s="27"/>
      <c r="H55" s="9"/>
      <c r="I55" s="9"/>
      <c r="J55" s="9"/>
      <c r="K55" s="8" t="str">
        <f>CONCATENATE("2bond(",K52,")")</f>
        <v>2bond(Columnas:    1 , 3)</v>
      </c>
      <c r="L55" s="8" t="str">
        <f>CONCATENATE("2bond(",L52,")")</f>
        <v>2bond(Columnas:    3 , 2)</v>
      </c>
      <c r="M55" s="8" t="str">
        <f>CONCATENATE(" -  2bond(",M52,")")</f>
        <v xml:space="preserve"> -  2bond(Columnas:    1 , 2)</v>
      </c>
    </row>
    <row r="56" spans="2:13" ht="15.75" x14ac:dyDescent="0.25">
      <c r="B56" s="11"/>
      <c r="C56" s="10"/>
      <c r="D56" s="26"/>
      <c r="E56" s="26"/>
      <c r="F56" s="26"/>
      <c r="G56" s="27"/>
      <c r="H56" s="9"/>
      <c r="I56" s="9"/>
      <c r="J56" s="9"/>
      <c r="K56" s="8"/>
      <c r="L56" s="8"/>
      <c r="M56" s="8"/>
    </row>
    <row r="57" spans="2:13" ht="16.5" thickBot="1" x14ac:dyDescent="0.3">
      <c r="B57" s="8" t="s">
        <v>43</v>
      </c>
      <c r="C57" s="9"/>
      <c r="D57" s="11" t="s">
        <v>3</v>
      </c>
      <c r="E57" s="11" t="s">
        <v>7</v>
      </c>
      <c r="F57" s="11" t="s">
        <v>5</v>
      </c>
      <c r="G57" s="11" t="s">
        <v>16</v>
      </c>
      <c r="H57" s="9"/>
      <c r="I57" s="9"/>
      <c r="J57" s="9"/>
      <c r="K57" s="8"/>
      <c r="L57" s="8"/>
      <c r="M57" s="8"/>
    </row>
    <row r="58" spans="2:13" ht="16.5" thickTop="1" x14ac:dyDescent="0.25">
      <c r="B58" s="11">
        <v>0</v>
      </c>
      <c r="C58" s="10" t="s">
        <v>3</v>
      </c>
      <c r="D58" s="16">
        <v>45</v>
      </c>
      <c r="E58" s="17">
        <v>45</v>
      </c>
      <c r="F58" s="17">
        <v>0</v>
      </c>
      <c r="G58" s="18">
        <v>0</v>
      </c>
      <c r="H58" s="9"/>
      <c r="I58" s="9"/>
      <c r="J58" s="9"/>
      <c r="K58" s="8">
        <f>D58*F58</f>
        <v>0</v>
      </c>
      <c r="L58" s="8">
        <f>F58*E58</f>
        <v>0</v>
      </c>
      <c r="M58" s="8">
        <f>D58*E58</f>
        <v>2025</v>
      </c>
    </row>
    <row r="59" spans="2:13" ht="15.75" x14ac:dyDescent="0.25">
      <c r="B59" s="11">
        <v>0</v>
      </c>
      <c r="C59" s="10" t="s">
        <v>5</v>
      </c>
      <c r="D59" s="19">
        <v>0</v>
      </c>
      <c r="E59" s="20">
        <v>5</v>
      </c>
      <c r="F59" s="21">
        <v>80</v>
      </c>
      <c r="G59" s="22">
        <v>75</v>
      </c>
      <c r="H59" s="9"/>
      <c r="I59" s="9"/>
      <c r="J59" s="9"/>
      <c r="K59" s="8">
        <f t="shared" ref="K59:K61" si="20">D59*F59</f>
        <v>0</v>
      </c>
      <c r="L59" s="8">
        <f t="shared" ref="L59:L61" si="21">F59*E59</f>
        <v>400</v>
      </c>
      <c r="M59" s="8">
        <f t="shared" ref="M59:M61" si="22">D59*E59</f>
        <v>0</v>
      </c>
    </row>
    <row r="60" spans="2:13" ht="15.75" x14ac:dyDescent="0.25">
      <c r="B60" s="11">
        <v>0</v>
      </c>
      <c r="C60" s="10" t="s">
        <v>7</v>
      </c>
      <c r="D60" s="19">
        <v>45</v>
      </c>
      <c r="E60" s="21">
        <v>53</v>
      </c>
      <c r="F60" s="20">
        <v>5</v>
      </c>
      <c r="G60" s="22">
        <v>3</v>
      </c>
      <c r="H60" s="9"/>
      <c r="I60" s="9"/>
      <c r="J60" s="9"/>
      <c r="K60" s="8">
        <f t="shared" si="20"/>
        <v>225</v>
      </c>
      <c r="L60" s="8">
        <f t="shared" si="21"/>
        <v>265</v>
      </c>
      <c r="M60" s="8">
        <f t="shared" si="22"/>
        <v>2385</v>
      </c>
    </row>
    <row r="61" spans="2:13" ht="16.5" thickBot="1" x14ac:dyDescent="0.3">
      <c r="B61" s="11">
        <v>0</v>
      </c>
      <c r="C61" s="10" t="s">
        <v>16</v>
      </c>
      <c r="D61" s="23">
        <v>0</v>
      </c>
      <c r="E61" s="24">
        <v>3</v>
      </c>
      <c r="F61" s="24">
        <v>0</v>
      </c>
      <c r="G61" s="25">
        <v>78</v>
      </c>
      <c r="H61" s="9"/>
      <c r="I61" s="9"/>
      <c r="J61" s="9"/>
      <c r="K61" s="8">
        <f t="shared" si="20"/>
        <v>0</v>
      </c>
      <c r="L61" s="8">
        <f t="shared" si="21"/>
        <v>0</v>
      </c>
      <c r="M61" s="8">
        <f t="shared" si="22"/>
        <v>0</v>
      </c>
    </row>
    <row r="62" spans="2:13" ht="16.5" thickTop="1" x14ac:dyDescent="0.25">
      <c r="B62" s="11"/>
      <c r="C62" s="10"/>
      <c r="D62" s="26"/>
      <c r="E62" s="26"/>
      <c r="F62" s="26"/>
      <c r="G62" s="27"/>
      <c r="H62" s="9"/>
      <c r="I62" s="9"/>
      <c r="J62" s="9" t="s">
        <v>53</v>
      </c>
      <c r="K62" s="8">
        <f>2*SUM(K58:K61)</f>
        <v>450</v>
      </c>
      <c r="L62" s="8">
        <f>2*SUM(L58:L61)</f>
        <v>1330</v>
      </c>
      <c r="M62" s="8">
        <f>-2*SUM(M58:M61)</f>
        <v>-8820</v>
      </c>
    </row>
    <row r="63" spans="2:13" ht="15.75" x14ac:dyDescent="0.25">
      <c r="B63" s="11"/>
      <c r="C63" s="10"/>
      <c r="D63" s="26"/>
      <c r="E63" s="26"/>
      <c r="F63" s="26"/>
      <c r="G63" s="27"/>
      <c r="H63" s="9"/>
      <c r="I63" s="9"/>
      <c r="J63" s="9" t="s">
        <v>54</v>
      </c>
      <c r="K63" s="8">
        <f>K62+L62+M62</f>
        <v>-7040</v>
      </c>
      <c r="L63" s="8"/>
      <c r="M63" s="8"/>
    </row>
    <row r="64" spans="2:13" ht="15.75" x14ac:dyDescent="0.25">
      <c r="B64" s="11"/>
      <c r="C64" s="10"/>
      <c r="D64" s="26"/>
      <c r="E64" s="26"/>
      <c r="F64" s="26"/>
      <c r="G64" s="27"/>
      <c r="H64" s="9"/>
      <c r="I64" s="9"/>
      <c r="J64" s="9"/>
      <c r="K64" s="8"/>
      <c r="L64" s="8"/>
      <c r="M64" s="8"/>
    </row>
    <row r="65" spans="2:13" ht="15.75" x14ac:dyDescent="0.25">
      <c r="B65" s="11"/>
      <c r="C65" s="10"/>
      <c r="D65" s="26"/>
      <c r="E65" s="26"/>
      <c r="F65" s="26"/>
      <c r="G65" s="27"/>
      <c r="H65" s="9"/>
      <c r="I65" s="9"/>
      <c r="J65" s="9"/>
      <c r="K65" s="8"/>
      <c r="L65" s="8"/>
      <c r="M65" s="8"/>
    </row>
    <row r="66" spans="2:13" ht="23.25" x14ac:dyDescent="0.3">
      <c r="B66" s="11"/>
      <c r="C66" s="10"/>
      <c r="D66" s="26"/>
      <c r="E66" s="15" t="s">
        <v>50</v>
      </c>
      <c r="F66" s="15" t="s">
        <v>51</v>
      </c>
      <c r="G66" s="15" t="s">
        <v>52</v>
      </c>
      <c r="H66" s="28" t="s">
        <v>55</v>
      </c>
      <c r="K66" s="13" t="s">
        <v>47</v>
      </c>
      <c r="L66" s="13" t="s">
        <v>48</v>
      </c>
      <c r="M66" s="13" t="s">
        <v>49</v>
      </c>
    </row>
    <row r="67" spans="2:13" ht="15.75" x14ac:dyDescent="0.25">
      <c r="B67" s="11"/>
      <c r="C67" s="10"/>
      <c r="D67" s="26"/>
      <c r="E67">
        <v>1</v>
      </c>
      <c r="F67">
        <v>2</v>
      </c>
      <c r="G67">
        <v>3</v>
      </c>
      <c r="K67" s="8" t="str">
        <f t="shared" ref="K67:K68" si="23">CONCATENATE("Columnas:   "," ",TEXT(E67,"##0")," , ",TEXT(G67,"##0"))</f>
        <v>Columnas:    1 , 3</v>
      </c>
      <c r="L67" s="8" t="str">
        <f t="shared" ref="L67:L68" si="24">CONCATENATE("Columnas:   "," ",TEXT(G67,"##0")," , ",TEXT(F67,"##0"))</f>
        <v>Columnas:    3 , 2</v>
      </c>
      <c r="M67" s="8" t="str">
        <f>CONCATENATE("Columnas:   "," ",TEXT(E67,"##0")," , ",TEXT(F67,"##0"))</f>
        <v>Columnas:    1 , 2</v>
      </c>
    </row>
    <row r="68" spans="2:13" ht="15.75" x14ac:dyDescent="0.25">
      <c r="B68" s="11"/>
      <c r="C68" s="10"/>
      <c r="D68" s="26"/>
      <c r="E68">
        <v>1</v>
      </c>
      <c r="F68">
        <v>2</v>
      </c>
      <c r="G68">
        <v>4</v>
      </c>
      <c r="K68" s="8" t="str">
        <f t="shared" si="23"/>
        <v>Columnas:    1 , 4</v>
      </c>
      <c r="L68" s="8" t="str">
        <f t="shared" si="24"/>
        <v>Columnas:    4 , 2</v>
      </c>
      <c r="M68" s="8" t="str">
        <f>CONCATENATE("Columnas:   "," ",TEXT(E68,"##0")," , ",TEXT(F68,"##0"))</f>
        <v>Columnas:    1 , 2</v>
      </c>
    </row>
    <row r="69" spans="2:13" ht="15.75" x14ac:dyDescent="0.25">
      <c r="B69" s="11"/>
      <c r="C69" s="10"/>
      <c r="D69" s="26"/>
      <c r="K69" s="8"/>
      <c r="L69" s="8"/>
      <c r="M69" s="8"/>
    </row>
    <row r="70" spans="2:13" ht="15.75" x14ac:dyDescent="0.25">
      <c r="B70" s="11"/>
      <c r="C70" s="10"/>
      <c r="D70" s="26"/>
      <c r="K70" s="8" t="str">
        <f>CONCATENATE("2bond(",K68,")")</f>
        <v>2bond(Columnas:    1 , 4)</v>
      </c>
      <c r="L70" s="8" t="str">
        <f>CONCATENATE("2bond(",L68,")")</f>
        <v>2bond(Columnas:    4 , 2)</v>
      </c>
      <c r="M70" s="8" t="str">
        <f>CONCATENATE(" -  2bond(",M68,")")</f>
        <v xml:space="preserve"> -  2bond(Columnas:    1 , 2)</v>
      </c>
    </row>
    <row r="71" spans="2:13" ht="15.75" x14ac:dyDescent="0.25">
      <c r="B71" s="11"/>
      <c r="C71" s="10"/>
      <c r="D71" s="26"/>
      <c r="K71" s="8"/>
      <c r="L71" s="8"/>
      <c r="M71" s="8"/>
    </row>
    <row r="72" spans="2:13" ht="16.5" thickBot="1" x14ac:dyDescent="0.3">
      <c r="B72" s="8" t="s">
        <v>43</v>
      </c>
      <c r="C72" s="9"/>
      <c r="D72" s="11" t="s">
        <v>3</v>
      </c>
      <c r="E72" s="11" t="s">
        <v>7</v>
      </c>
      <c r="F72" s="11" t="s">
        <v>5</v>
      </c>
      <c r="G72" s="11" t="s">
        <v>16</v>
      </c>
      <c r="K72" s="8"/>
      <c r="L72" s="8"/>
      <c r="M72" s="8"/>
    </row>
    <row r="73" spans="2:13" ht="16.5" thickTop="1" x14ac:dyDescent="0.25">
      <c r="B73" s="11">
        <v>0</v>
      </c>
      <c r="C73" s="10" t="s">
        <v>3</v>
      </c>
      <c r="D73" s="16">
        <v>45</v>
      </c>
      <c r="E73" s="17">
        <v>45</v>
      </c>
      <c r="F73" s="17">
        <v>0</v>
      </c>
      <c r="G73" s="18">
        <v>0</v>
      </c>
      <c r="K73" s="8">
        <f>D73*G73</f>
        <v>0</v>
      </c>
      <c r="L73" s="8">
        <f>G73*F73</f>
        <v>0</v>
      </c>
      <c r="M73" s="8">
        <f>D73*F73</f>
        <v>0</v>
      </c>
    </row>
    <row r="74" spans="2:13" ht="15.75" x14ac:dyDescent="0.25">
      <c r="B74" s="11">
        <v>0</v>
      </c>
      <c r="C74" s="10" t="s">
        <v>5</v>
      </c>
      <c r="D74" s="19">
        <v>0</v>
      </c>
      <c r="E74" s="20">
        <v>5</v>
      </c>
      <c r="F74" s="21">
        <v>80</v>
      </c>
      <c r="G74" s="22">
        <v>75</v>
      </c>
      <c r="K74" s="8">
        <f t="shared" ref="K74:K76" si="25">D74*G74</f>
        <v>0</v>
      </c>
      <c r="L74" s="8">
        <f t="shared" ref="L74:L76" si="26">G74*F74</f>
        <v>6000</v>
      </c>
      <c r="M74" s="8">
        <f t="shared" ref="M74:M76" si="27">D74*F74</f>
        <v>0</v>
      </c>
    </row>
    <row r="75" spans="2:13" ht="15.75" x14ac:dyDescent="0.25">
      <c r="B75" s="11">
        <v>0</v>
      </c>
      <c r="C75" s="10" t="s">
        <v>7</v>
      </c>
      <c r="D75" s="19">
        <v>45</v>
      </c>
      <c r="E75" s="21">
        <v>53</v>
      </c>
      <c r="F75" s="20">
        <v>5</v>
      </c>
      <c r="G75" s="22">
        <v>3</v>
      </c>
      <c r="K75" s="8">
        <f t="shared" si="25"/>
        <v>135</v>
      </c>
      <c r="L75" s="8">
        <f t="shared" si="26"/>
        <v>15</v>
      </c>
      <c r="M75" s="8">
        <f t="shared" si="27"/>
        <v>225</v>
      </c>
    </row>
    <row r="76" spans="2:13" ht="16.5" thickBot="1" x14ac:dyDescent="0.3">
      <c r="B76" s="11">
        <v>0</v>
      </c>
      <c r="C76" s="10" t="s">
        <v>16</v>
      </c>
      <c r="D76" s="23">
        <v>0</v>
      </c>
      <c r="E76" s="24">
        <v>3</v>
      </c>
      <c r="F76" s="24">
        <v>0</v>
      </c>
      <c r="G76" s="25">
        <v>78</v>
      </c>
      <c r="K76" s="8">
        <f t="shared" si="25"/>
        <v>0</v>
      </c>
      <c r="L76" s="8">
        <f t="shared" si="26"/>
        <v>0</v>
      </c>
      <c r="M76" s="8">
        <f t="shared" si="27"/>
        <v>0</v>
      </c>
    </row>
    <row r="77" spans="2:13" ht="16.5" thickTop="1" x14ac:dyDescent="0.25">
      <c r="B77" s="11"/>
      <c r="C77" s="10"/>
      <c r="D77" s="26"/>
      <c r="J77" s="9" t="s">
        <v>53</v>
      </c>
      <c r="K77" s="8">
        <f>2*SUM(K73:K76)</f>
        <v>270</v>
      </c>
      <c r="L77" s="8">
        <f>2*SUM(L73:L76)</f>
        <v>12030</v>
      </c>
      <c r="M77" s="8">
        <f>-2*SUM(M73:M76)</f>
        <v>-450</v>
      </c>
    </row>
    <row r="78" spans="2:13" ht="15.75" x14ac:dyDescent="0.25">
      <c r="B78" s="11"/>
      <c r="C78" s="10"/>
      <c r="D78" s="26"/>
      <c r="J78" s="9" t="s">
        <v>54</v>
      </c>
      <c r="K78" s="8">
        <f>K77+L77+M77</f>
        <v>11850</v>
      </c>
      <c r="L78" s="8"/>
      <c r="M78" s="8"/>
    </row>
    <row r="79" spans="2:13" ht="15.75" x14ac:dyDescent="0.25">
      <c r="B79" s="11"/>
      <c r="C79" s="10"/>
      <c r="D79" s="31" t="s">
        <v>59</v>
      </c>
      <c r="K79" s="8"/>
      <c r="L79" s="8"/>
      <c r="M79" s="8"/>
    </row>
    <row r="80" spans="2:13" ht="15.75" x14ac:dyDescent="0.25">
      <c r="B80" s="11"/>
      <c r="C80" s="10"/>
      <c r="D80" s="26"/>
      <c r="K80" s="8"/>
      <c r="L80" s="8"/>
      <c r="M80" s="8"/>
    </row>
    <row r="81" spans="2:17" ht="15.75" x14ac:dyDescent="0.25">
      <c r="B81" s="11"/>
      <c r="C81" s="10" t="s">
        <v>93</v>
      </c>
      <c r="D81" s="26"/>
      <c r="H81" t="s">
        <v>94</v>
      </c>
      <c r="K81" s="8"/>
      <c r="L81" s="8"/>
      <c r="M81" s="8"/>
    </row>
    <row r="82" spans="2:17" ht="16.5" thickBot="1" x14ac:dyDescent="0.3">
      <c r="B82" s="11"/>
      <c r="C82" s="9"/>
      <c r="D82" s="11" t="s">
        <v>3</v>
      </c>
      <c r="E82" s="11" t="s">
        <v>7</v>
      </c>
      <c r="F82" s="11" t="s">
        <v>5</v>
      </c>
      <c r="G82" s="11" t="s">
        <v>16</v>
      </c>
      <c r="K82" s="8"/>
      <c r="L82" s="8"/>
      <c r="M82" s="8"/>
    </row>
    <row r="83" spans="2:17" ht="16.5" thickTop="1" x14ac:dyDescent="0.25">
      <c r="B83" s="11"/>
      <c r="C83" s="10" t="s">
        <v>3</v>
      </c>
      <c r="D83" s="16">
        <v>45</v>
      </c>
      <c r="E83" s="17">
        <v>45</v>
      </c>
      <c r="F83" s="17">
        <v>0</v>
      </c>
      <c r="G83" s="18">
        <v>0</v>
      </c>
      <c r="K83" s="8"/>
      <c r="L83" s="8"/>
      <c r="M83" s="8"/>
    </row>
    <row r="84" spans="2:17" ht="15.75" x14ac:dyDescent="0.25">
      <c r="B84" s="11"/>
      <c r="C84" s="10" t="s">
        <v>7</v>
      </c>
      <c r="D84" s="19">
        <v>45</v>
      </c>
      <c r="E84" s="21">
        <v>53</v>
      </c>
      <c r="F84" s="20">
        <v>5</v>
      </c>
      <c r="G84" s="22">
        <v>3</v>
      </c>
      <c r="K84" s="8"/>
      <c r="L84" s="8"/>
      <c r="M84" s="8"/>
    </row>
    <row r="85" spans="2:17" ht="15.75" x14ac:dyDescent="0.25">
      <c r="B85" s="11"/>
      <c r="C85" s="10" t="s">
        <v>5</v>
      </c>
      <c r="D85" s="19">
        <v>0</v>
      </c>
      <c r="E85" s="20">
        <v>5</v>
      </c>
      <c r="F85" s="21">
        <v>80</v>
      </c>
      <c r="G85" s="22">
        <v>75</v>
      </c>
      <c r="K85" s="8"/>
      <c r="L85" s="8"/>
      <c r="M85" s="8"/>
    </row>
    <row r="86" spans="2:17" ht="16.5" thickBot="1" x14ac:dyDescent="0.3">
      <c r="B86" s="11"/>
      <c r="C86" s="10" t="s">
        <v>16</v>
      </c>
      <c r="D86" s="23">
        <v>0</v>
      </c>
      <c r="E86" s="24">
        <v>3</v>
      </c>
      <c r="F86" s="24">
        <v>0</v>
      </c>
      <c r="G86" s="25">
        <v>78</v>
      </c>
      <c r="K86" s="8"/>
      <c r="L86" s="8"/>
      <c r="M86" s="8"/>
    </row>
    <row r="87" spans="2:17" ht="16.5" thickTop="1" x14ac:dyDescent="0.25">
      <c r="B87" s="11"/>
      <c r="C87" s="10"/>
      <c r="D87" s="26"/>
      <c r="E87" s="26"/>
      <c r="F87" s="26"/>
      <c r="G87" s="27"/>
      <c r="H87" s="9"/>
      <c r="I87" s="9"/>
      <c r="J87" s="9"/>
      <c r="K87" s="8"/>
      <c r="L87" s="8"/>
      <c r="M87" s="8"/>
    </row>
    <row r="88" spans="2:17" ht="15.75" x14ac:dyDescent="0.25">
      <c r="B88" s="11"/>
      <c r="C88" s="10"/>
      <c r="D88" s="26"/>
      <c r="E88" s="26"/>
      <c r="F88" s="26"/>
      <c r="G88" s="27"/>
      <c r="H88" s="9"/>
      <c r="I88" s="9"/>
      <c r="J88" s="9"/>
      <c r="K88" s="8"/>
      <c r="L88" s="8"/>
      <c r="M88" s="8"/>
    </row>
    <row r="89" spans="2:17" ht="15.75" x14ac:dyDescent="0.25">
      <c r="B89" s="11" t="s">
        <v>60</v>
      </c>
      <c r="C89" s="10"/>
      <c r="D89" s="19">
        <v>45</v>
      </c>
      <c r="E89" s="21">
        <v>53</v>
      </c>
      <c r="F89" s="20">
        <v>5</v>
      </c>
      <c r="G89" s="22">
        <v>3</v>
      </c>
      <c r="H89" s="9"/>
      <c r="I89" s="9"/>
      <c r="J89" s="9"/>
      <c r="K89" s="8"/>
      <c r="L89" s="8"/>
      <c r="M89" s="8"/>
    </row>
    <row r="90" spans="2:17" ht="15.75" x14ac:dyDescent="0.25">
      <c r="B90" s="11"/>
      <c r="C90" s="10"/>
      <c r="D90" s="26"/>
      <c r="E90" s="26"/>
      <c r="F90" s="26"/>
      <c r="G90" s="27"/>
      <c r="H90" s="9"/>
      <c r="I90" s="9"/>
      <c r="J90" s="9"/>
      <c r="K90" s="8"/>
      <c r="L90" s="8"/>
      <c r="M90" s="8"/>
    </row>
    <row r="91" spans="2:17" ht="15.75" x14ac:dyDescent="0.25">
      <c r="B91" s="11"/>
      <c r="C91" s="10"/>
      <c r="D91" s="26"/>
      <c r="E91" s="26"/>
      <c r="F91" s="26"/>
      <c r="G91" s="27"/>
      <c r="H91" s="9"/>
      <c r="I91" s="9"/>
      <c r="J91" s="9"/>
      <c r="K91" s="8"/>
      <c r="L91" s="8"/>
      <c r="M91" s="8"/>
    </row>
    <row r="92" spans="2:17" ht="15.75" x14ac:dyDescent="0.25">
      <c r="B92" s="11"/>
      <c r="C92" s="10"/>
      <c r="D92" s="26"/>
      <c r="E92" s="26"/>
      <c r="F92" s="26"/>
      <c r="G92" s="27"/>
      <c r="H92" s="9"/>
      <c r="I92" s="9"/>
      <c r="J92" s="9"/>
      <c r="K92" s="8"/>
      <c r="L92" s="8"/>
      <c r="M92" s="8"/>
      <c r="P92" s="11"/>
      <c r="Q92" s="10"/>
    </row>
    <row r="93" spans="2:17" ht="15.75" x14ac:dyDescent="0.25"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Q93" s="9"/>
    </row>
    <row r="94" spans="2:17" ht="15.75" x14ac:dyDescent="0.25"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Q94" s="9"/>
    </row>
    <row r="95" spans="2:17" ht="15.75" x14ac:dyDescent="0.25">
      <c r="C95" s="9"/>
      <c r="D95" s="9"/>
      <c r="E95" s="9"/>
      <c r="F95" s="9"/>
      <c r="G95" s="9"/>
      <c r="H95" s="9"/>
      <c r="I95" s="9"/>
      <c r="J95" s="9"/>
      <c r="K95" s="10"/>
      <c r="L95" s="10"/>
      <c r="M95" s="10"/>
      <c r="N95" s="10"/>
      <c r="Q95" s="9"/>
    </row>
    <row r="96" spans="2:17" ht="15.75" x14ac:dyDescent="0.25">
      <c r="C96" s="9"/>
      <c r="D96" s="11"/>
      <c r="E96" s="11"/>
      <c r="F96" s="11"/>
      <c r="G96" s="9"/>
      <c r="H96" s="9"/>
      <c r="I96" s="12"/>
      <c r="J96" s="9"/>
      <c r="K96" s="10"/>
      <c r="L96" s="10"/>
      <c r="M96" s="10"/>
      <c r="N96" s="10"/>
      <c r="Q96" s="9"/>
    </row>
    <row r="97" spans="2:17" ht="15.75" x14ac:dyDescent="0.25">
      <c r="B97" s="8"/>
      <c r="C97" s="9"/>
      <c r="D97" s="11"/>
      <c r="E97" s="11"/>
      <c r="F97" s="11"/>
      <c r="G97" s="11"/>
      <c r="H97" s="9"/>
      <c r="I97" s="11"/>
      <c r="J97" s="9"/>
      <c r="K97" s="9"/>
      <c r="L97" s="9"/>
      <c r="M97" s="9"/>
      <c r="N97" s="9"/>
      <c r="P97" s="8"/>
      <c r="Q97" s="9"/>
    </row>
    <row r="98" spans="2:17" ht="15.75" x14ac:dyDescent="0.25">
      <c r="B98" s="11"/>
      <c r="C98" s="10"/>
      <c r="D98" s="27"/>
      <c r="E98" s="26"/>
      <c r="F98" s="26"/>
      <c r="G98" s="26"/>
      <c r="H98" s="9"/>
      <c r="I98" s="11"/>
      <c r="J98" s="9"/>
      <c r="K98" s="9"/>
      <c r="L98" s="9"/>
      <c r="M98" s="9"/>
      <c r="N98" s="9"/>
      <c r="P98" s="11"/>
      <c r="Q98" s="10"/>
    </row>
    <row r="99" spans="2:17" ht="15.75" x14ac:dyDescent="0.25">
      <c r="B99" s="11"/>
      <c r="C99" s="10"/>
      <c r="D99" s="26"/>
      <c r="E99" s="27"/>
      <c r="F99" s="26"/>
      <c r="G99" s="26"/>
      <c r="H99" s="9"/>
      <c r="I99" s="11"/>
      <c r="J99" s="9"/>
      <c r="K99" s="9"/>
      <c r="L99" s="9"/>
      <c r="M99" s="9"/>
      <c r="N99" s="9"/>
      <c r="P99" s="11"/>
      <c r="Q99" s="10"/>
    </row>
    <row r="100" spans="2:17" ht="15.75" x14ac:dyDescent="0.25">
      <c r="B100" s="11"/>
      <c r="C100" s="10"/>
      <c r="D100" s="26"/>
      <c r="E100" s="26"/>
      <c r="F100" s="27"/>
      <c r="G100" s="26"/>
      <c r="H100" s="9"/>
      <c r="I100" s="11"/>
      <c r="J100" s="9"/>
      <c r="K100" s="9"/>
      <c r="L100" s="9"/>
      <c r="M100" s="9"/>
      <c r="N100" s="9"/>
      <c r="P100" s="11"/>
      <c r="Q100" s="10"/>
    </row>
    <row r="101" spans="2:17" ht="15.75" x14ac:dyDescent="0.25">
      <c r="B101" s="11"/>
      <c r="C101" s="10"/>
      <c r="D101" s="26"/>
      <c r="E101" s="26"/>
      <c r="F101" s="26"/>
      <c r="G101" s="27"/>
      <c r="H101" s="9"/>
      <c r="I101" s="11"/>
      <c r="J101" s="9"/>
      <c r="K101" s="9"/>
      <c r="L101" s="9"/>
      <c r="M101" s="9"/>
      <c r="N101" s="9"/>
      <c r="P101" s="11"/>
      <c r="Q101" s="10"/>
    </row>
    <row r="102" spans="2:17" ht="15.75" x14ac:dyDescent="0.25">
      <c r="C102" s="9"/>
      <c r="D102" s="34"/>
      <c r="E102" s="34"/>
      <c r="F102" s="34"/>
      <c r="G102" s="34"/>
      <c r="H102" s="9"/>
      <c r="I102" s="9"/>
      <c r="J102" s="9"/>
      <c r="K102" s="9"/>
      <c r="L102" s="9"/>
      <c r="M102" s="9"/>
      <c r="N102" s="9"/>
      <c r="Q102" s="9"/>
    </row>
    <row r="103" spans="2:17" ht="15.75" x14ac:dyDescent="0.25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Q103" s="9"/>
    </row>
    <row r="104" spans="2:17" ht="15.75" x14ac:dyDescent="0.25"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Q104" s="9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342C-3D0D-46C2-9054-FA7376DF1AEA}">
  <dimension ref="A1:M90"/>
  <sheetViews>
    <sheetView workbookViewId="0">
      <selection activeCell="F23" sqref="F23"/>
    </sheetView>
  </sheetViews>
  <sheetFormatPr baseColWidth="10" defaultRowHeight="15" x14ac:dyDescent="0.25"/>
  <cols>
    <col min="13" max="13" width="18" customWidth="1"/>
  </cols>
  <sheetData>
    <row r="1" spans="2:12" x14ac:dyDescent="0.25">
      <c r="B1" t="s">
        <v>62</v>
      </c>
    </row>
    <row r="2" spans="2:12" x14ac:dyDescent="0.25">
      <c r="B2" t="s">
        <v>63</v>
      </c>
    </row>
    <row r="4" spans="2:12" ht="23.25" x14ac:dyDescent="0.3">
      <c r="D4" s="15" t="s">
        <v>50</v>
      </c>
      <c r="E4" s="15" t="s">
        <v>51</v>
      </c>
      <c r="F4" s="15" t="s">
        <v>52</v>
      </c>
      <c r="G4" s="28" t="s">
        <v>55</v>
      </c>
      <c r="J4" s="13" t="s">
        <v>47</v>
      </c>
      <c r="K4" s="13" t="s">
        <v>48</v>
      </c>
      <c r="L4" s="13" t="s">
        <v>49</v>
      </c>
    </row>
    <row r="5" spans="2:12" ht="23.25" x14ac:dyDescent="0.3">
      <c r="D5" s="15"/>
      <c r="E5" s="15"/>
      <c r="F5" s="15"/>
      <c r="G5" s="28"/>
      <c r="J5" s="13"/>
      <c r="K5" s="13"/>
      <c r="L5" s="13"/>
    </row>
    <row r="6" spans="2:12" x14ac:dyDescent="0.25">
      <c r="D6">
        <v>0</v>
      </c>
      <c r="E6">
        <v>1</v>
      </c>
      <c r="F6">
        <v>2</v>
      </c>
      <c r="G6">
        <f>J24</f>
        <v>450</v>
      </c>
      <c r="J6" s="4" t="str">
        <f>CONCATENATE("Columnas:   "," ",TEXT(D6,"##0")," , ",TEXT(F6,"##0"))</f>
        <v>Columnas:    0 , 2</v>
      </c>
      <c r="K6" s="4" t="str">
        <f>CONCATENATE("Columnas:   "," ",TEXT(F6,"##0")," , ",TEXT(E6,"##0"))</f>
        <v>Columnas:    2 , 1</v>
      </c>
      <c r="L6" s="4" t="str">
        <f>CONCATENATE("Columnas:   "," ",TEXT(D6,"##0")," , ",TEXT(E6,"##0"))</f>
        <v>Columnas:    0 , 1</v>
      </c>
    </row>
    <row r="7" spans="2:12" x14ac:dyDescent="0.25">
      <c r="D7">
        <v>0</v>
      </c>
      <c r="E7">
        <v>1</v>
      </c>
      <c r="F7">
        <v>3</v>
      </c>
      <c r="G7">
        <f>J35</f>
        <v>0</v>
      </c>
      <c r="J7" s="8" t="str">
        <f t="shared" ref="J7:J11" si="0">CONCATENATE("Columnas:   "," ",TEXT(D7,"##0")," , ",TEXT(F7,"##0"))</f>
        <v>Columnas:    0 , 3</v>
      </c>
      <c r="K7" s="8" t="str">
        <f t="shared" ref="K7:K11" si="1">CONCATENATE("Columnas:   "," ",TEXT(F7,"##0")," , ",TEXT(E7,"##0"))</f>
        <v>Columnas:    3 , 1</v>
      </c>
      <c r="L7" s="8" t="str">
        <f t="shared" ref="L7:L8" si="2">CONCATENATE("Columnas:   "," ",TEXT(D7,"##0")," , ",TEXT(E7,"##0"))</f>
        <v>Columnas:    0 , 1</v>
      </c>
    </row>
    <row r="8" spans="2:12" x14ac:dyDescent="0.25">
      <c r="D8">
        <v>0</v>
      </c>
      <c r="E8">
        <v>1</v>
      </c>
      <c r="F8">
        <v>4</v>
      </c>
      <c r="G8">
        <f>J46</f>
        <v>270</v>
      </c>
      <c r="J8" s="8" t="str">
        <f t="shared" si="0"/>
        <v>Columnas:    0 , 4</v>
      </c>
      <c r="K8" s="8" t="str">
        <f t="shared" si="1"/>
        <v>Columnas:    4 , 1</v>
      </c>
      <c r="L8" s="8" t="str">
        <f t="shared" si="2"/>
        <v>Columnas:    0 , 1</v>
      </c>
    </row>
    <row r="9" spans="2:12" x14ac:dyDescent="0.25">
      <c r="J9" s="7"/>
      <c r="K9" s="7"/>
      <c r="L9" s="7"/>
    </row>
    <row r="10" spans="2:12" x14ac:dyDescent="0.25">
      <c r="D10">
        <v>1</v>
      </c>
      <c r="E10">
        <v>2</v>
      </c>
      <c r="F10">
        <v>3</v>
      </c>
      <c r="G10">
        <f>J63</f>
        <v>-7040</v>
      </c>
      <c r="J10" s="8" t="str">
        <f t="shared" si="0"/>
        <v>Columnas:    1 , 3</v>
      </c>
      <c r="K10" s="8" t="str">
        <f t="shared" si="1"/>
        <v>Columnas:    3 , 2</v>
      </c>
      <c r="L10" s="8" t="str">
        <f>CONCATENATE("Columnas:   "," ",TEXT(D10,"##0")," , ",TEXT(E10,"##0"))</f>
        <v>Columnas:    1 , 2</v>
      </c>
    </row>
    <row r="11" spans="2:12" x14ac:dyDescent="0.25">
      <c r="D11">
        <v>1</v>
      </c>
      <c r="E11">
        <v>2</v>
      </c>
      <c r="F11">
        <v>4</v>
      </c>
      <c r="G11">
        <f>J78</f>
        <v>11850</v>
      </c>
      <c r="J11" s="8" t="str">
        <f t="shared" si="0"/>
        <v>Columnas:    1 , 4</v>
      </c>
      <c r="K11" s="8" t="str">
        <f t="shared" si="1"/>
        <v>Columnas:    4 , 2</v>
      </c>
      <c r="L11" s="8" t="str">
        <f>CONCATENATE("Columnas:   "," ",TEXT(D11,"##0")," , ",TEXT(E11,"##0"))</f>
        <v>Columnas:    1 , 2</v>
      </c>
    </row>
    <row r="12" spans="2:12" x14ac:dyDescent="0.25">
      <c r="J12" s="8"/>
      <c r="K12" s="8"/>
      <c r="L12" s="8"/>
    </row>
    <row r="13" spans="2:12" x14ac:dyDescent="0.25">
      <c r="J13" s="8"/>
      <c r="K13" s="8"/>
      <c r="L13" s="8"/>
    </row>
    <row r="14" spans="2:12" ht="15.75" x14ac:dyDescent="0.25">
      <c r="I14" s="9" t="s">
        <v>61</v>
      </c>
      <c r="J14" s="8"/>
      <c r="K14" s="8"/>
      <c r="L14" s="8"/>
    </row>
    <row r="15" spans="2:12" x14ac:dyDescent="0.25">
      <c r="J15" s="8" t="str">
        <f>CONCATENATE("2bond(",J6,")")</f>
        <v>2bond(Columnas:    0 , 2)</v>
      </c>
      <c r="K15" s="8" t="str">
        <f>CONCATENATE("2bond(",K6,")")</f>
        <v>2bond(Columnas:    2 , 1)</v>
      </c>
      <c r="L15" s="8" t="str">
        <f>CONCATENATE(" -  2bond(",L6,")")</f>
        <v xml:space="preserve"> -  2bond(Columnas:    0 , 1)</v>
      </c>
    </row>
    <row r="16" spans="2:12" x14ac:dyDescent="0.25">
      <c r="J16" s="8"/>
      <c r="K16" s="8"/>
      <c r="L16" s="8"/>
    </row>
    <row r="17" spans="1:13" ht="15.75" x14ac:dyDescent="0.25">
      <c r="B17" s="9"/>
      <c r="C17" s="11" t="s">
        <v>45</v>
      </c>
      <c r="D17" s="11" t="s">
        <v>37</v>
      </c>
      <c r="E17" s="11" t="s">
        <v>46</v>
      </c>
      <c r="F17" s="9"/>
      <c r="J17" s="8"/>
      <c r="K17" s="8"/>
      <c r="L17" s="8"/>
    </row>
    <row r="18" spans="1:13" ht="16.5" thickBot="1" x14ac:dyDescent="0.3">
      <c r="A18" s="8" t="s">
        <v>43</v>
      </c>
      <c r="B18" s="9"/>
      <c r="C18" s="11" t="s">
        <v>3</v>
      </c>
      <c r="D18" s="11" t="s">
        <v>5</v>
      </c>
      <c r="E18" s="11" t="s">
        <v>7</v>
      </c>
      <c r="F18" s="11" t="s">
        <v>16</v>
      </c>
      <c r="J18" s="8"/>
      <c r="K18" s="8"/>
      <c r="L18" s="8"/>
    </row>
    <row r="19" spans="1:13" ht="16.5" thickTop="1" x14ac:dyDescent="0.25">
      <c r="A19" s="11">
        <v>0</v>
      </c>
      <c r="B19" s="10" t="s">
        <v>3</v>
      </c>
      <c r="C19" s="16">
        <v>0</v>
      </c>
      <c r="D19" s="17">
        <v>0</v>
      </c>
      <c r="E19" s="17">
        <v>45</v>
      </c>
      <c r="F19" s="18">
        <v>0</v>
      </c>
      <c r="J19" s="8">
        <f>A19*D19</f>
        <v>0</v>
      </c>
      <c r="K19" s="8">
        <f>D19*C19</f>
        <v>0</v>
      </c>
      <c r="L19" s="8">
        <f>A19*C19</f>
        <v>0</v>
      </c>
    </row>
    <row r="20" spans="1:13" ht="15.75" x14ac:dyDescent="0.25">
      <c r="A20" s="11">
        <v>0</v>
      </c>
      <c r="B20" s="10" t="s">
        <v>5</v>
      </c>
      <c r="C20" s="19">
        <v>0</v>
      </c>
      <c r="D20" s="20">
        <v>0</v>
      </c>
      <c r="E20" s="21">
        <v>5</v>
      </c>
      <c r="F20" s="22">
        <v>75</v>
      </c>
      <c r="J20" s="8">
        <f>A20*D20</f>
        <v>0</v>
      </c>
      <c r="K20" s="8">
        <f t="shared" ref="K20:K22" si="3">D20*C20</f>
        <v>0</v>
      </c>
      <c r="L20" s="8">
        <f t="shared" ref="L20:L22" si="4">A20*C20</f>
        <v>0</v>
      </c>
    </row>
    <row r="21" spans="1:13" ht="15.75" x14ac:dyDescent="0.25">
      <c r="A21" s="11">
        <v>0</v>
      </c>
      <c r="B21" s="10" t="s">
        <v>7</v>
      </c>
      <c r="C21" s="19">
        <v>45</v>
      </c>
      <c r="D21" s="21">
        <v>5</v>
      </c>
      <c r="E21" s="20">
        <v>0</v>
      </c>
      <c r="F21" s="22">
        <v>3</v>
      </c>
      <c r="J21" s="8">
        <f>A21*D21</f>
        <v>0</v>
      </c>
      <c r="K21" s="8">
        <f t="shared" si="3"/>
        <v>225</v>
      </c>
      <c r="L21" s="8">
        <f t="shared" si="4"/>
        <v>0</v>
      </c>
    </row>
    <row r="22" spans="1:13" ht="16.5" thickBot="1" x14ac:dyDescent="0.3">
      <c r="A22" s="11">
        <v>0</v>
      </c>
      <c r="B22" s="10" t="s">
        <v>16</v>
      </c>
      <c r="C22" s="23">
        <v>0</v>
      </c>
      <c r="D22" s="24">
        <v>75</v>
      </c>
      <c r="E22" s="24">
        <v>3</v>
      </c>
      <c r="F22" s="25">
        <v>0</v>
      </c>
      <c r="G22" s="9"/>
      <c r="H22" s="9"/>
      <c r="I22" s="9"/>
      <c r="J22" s="8">
        <f>A22*D22</f>
        <v>0</v>
      </c>
      <c r="K22" s="8">
        <f t="shared" si="3"/>
        <v>0</v>
      </c>
      <c r="L22" s="8">
        <f t="shared" si="4"/>
        <v>0</v>
      </c>
      <c r="M22" s="9"/>
    </row>
    <row r="23" spans="1:13" ht="16.5" thickTop="1" x14ac:dyDescent="0.25">
      <c r="A23" s="11"/>
      <c r="B23" s="10"/>
      <c r="C23" s="26"/>
      <c r="D23" s="26"/>
      <c r="E23" s="26"/>
      <c r="F23" s="27"/>
      <c r="G23" s="9"/>
      <c r="H23" s="9"/>
      <c r="I23" s="9" t="s">
        <v>53</v>
      </c>
      <c r="J23" s="8">
        <f>2*SUM(J19:J22)</f>
        <v>0</v>
      </c>
      <c r="K23" s="8">
        <f>2*SUM(K19:K22)</f>
        <v>450</v>
      </c>
      <c r="L23" s="8">
        <f>-2*SUM(L19:L22)</f>
        <v>0</v>
      </c>
      <c r="M23" s="9"/>
    </row>
    <row r="24" spans="1:13" ht="15.75" x14ac:dyDescent="0.25">
      <c r="A24" s="11"/>
      <c r="B24" s="10"/>
      <c r="C24" s="26"/>
      <c r="D24" s="26"/>
      <c r="E24" s="26"/>
      <c r="F24" s="27"/>
      <c r="G24" s="9"/>
      <c r="H24" s="9"/>
      <c r="I24" s="9" t="s">
        <v>54</v>
      </c>
      <c r="J24" s="8">
        <f>J23+K23+L23</f>
        <v>450</v>
      </c>
      <c r="K24" s="8"/>
      <c r="L24" s="8"/>
      <c r="M24" s="9"/>
    </row>
    <row r="25" spans="1:13" ht="15.75" x14ac:dyDescent="0.25">
      <c r="A25" s="11"/>
      <c r="B25" s="10"/>
      <c r="C25" s="26"/>
      <c r="D25" s="26"/>
      <c r="E25" s="26"/>
      <c r="F25" s="27"/>
      <c r="G25" s="9"/>
      <c r="H25" s="9"/>
      <c r="I25" s="9"/>
      <c r="J25" s="8"/>
      <c r="K25" s="8"/>
      <c r="L25" s="8"/>
      <c r="M25" s="9"/>
    </row>
    <row r="26" spans="1:13" ht="15.75" x14ac:dyDescent="0.25">
      <c r="A26" s="11"/>
      <c r="B26" s="10"/>
      <c r="C26" s="26"/>
      <c r="D26" s="26"/>
      <c r="E26" s="26"/>
      <c r="F26" s="27"/>
      <c r="G26" s="9"/>
      <c r="H26" s="9"/>
      <c r="I26" s="9"/>
      <c r="J26" s="8" t="str">
        <f>CONCATENATE("2bond(",J7,")")</f>
        <v>2bond(Columnas:    0 , 3)</v>
      </c>
      <c r="K26" s="8" t="str">
        <f>CONCATENATE("2bond(",K7,")")</f>
        <v>2bond(Columnas:    3 , 1)</v>
      </c>
      <c r="L26" s="8" t="str">
        <f>CONCATENATE(" -  2bond(",L7,")")</f>
        <v xml:space="preserve"> -  2bond(Columnas:    0 , 1)</v>
      </c>
      <c r="M26" s="9"/>
    </row>
    <row r="27" spans="1:13" ht="15.75" x14ac:dyDescent="0.25">
      <c r="A27" s="11"/>
      <c r="B27" s="10"/>
      <c r="C27" s="26"/>
      <c r="D27" s="26"/>
      <c r="E27" s="26"/>
      <c r="F27" s="27"/>
      <c r="G27" s="9"/>
      <c r="H27" s="9"/>
      <c r="I27" s="9"/>
      <c r="J27" s="8"/>
      <c r="K27" s="8"/>
      <c r="L27" s="8"/>
      <c r="M27" s="9"/>
    </row>
    <row r="28" spans="1:13" ht="15.75" x14ac:dyDescent="0.25">
      <c r="A28" s="11"/>
      <c r="B28" s="11"/>
      <c r="C28" s="11" t="str">
        <f t="shared" ref="C28:F29" si="5">C17</f>
        <v>ai</v>
      </c>
      <c r="D28" s="11" t="str">
        <f t="shared" si="5"/>
        <v>aj</v>
      </c>
      <c r="E28" s="11" t="str">
        <f t="shared" si="5"/>
        <v>ak</v>
      </c>
      <c r="F28" s="11">
        <f t="shared" si="5"/>
        <v>0</v>
      </c>
      <c r="G28" s="9"/>
      <c r="H28" s="9"/>
      <c r="I28" s="9"/>
      <c r="J28" s="8"/>
      <c r="K28" s="8"/>
      <c r="L28" s="8"/>
      <c r="M28" s="9"/>
    </row>
    <row r="29" spans="1:13" ht="16.5" thickBot="1" x14ac:dyDescent="0.3">
      <c r="A29" s="11" t="str">
        <f>A18</f>
        <v>A0</v>
      </c>
      <c r="B29" s="11"/>
      <c r="C29" s="11" t="str">
        <f t="shared" si="5"/>
        <v>A1</v>
      </c>
      <c r="D29" s="11" t="str">
        <f t="shared" si="5"/>
        <v>A2</v>
      </c>
      <c r="E29" s="11" t="str">
        <f t="shared" si="5"/>
        <v>A3</v>
      </c>
      <c r="F29" s="11" t="str">
        <f t="shared" si="5"/>
        <v>A4</v>
      </c>
      <c r="G29" s="9"/>
      <c r="H29" s="9"/>
      <c r="I29" s="9"/>
      <c r="J29" s="8"/>
      <c r="K29" s="8"/>
      <c r="L29" s="8"/>
      <c r="M29" s="9"/>
    </row>
    <row r="30" spans="1:13" ht="16.5" thickTop="1" x14ac:dyDescent="0.25">
      <c r="A30" s="11">
        <f t="shared" ref="A30:F33" si="6">A19</f>
        <v>0</v>
      </c>
      <c r="B30" s="11" t="str">
        <f t="shared" si="6"/>
        <v>A1</v>
      </c>
      <c r="C30" s="32">
        <f t="shared" si="6"/>
        <v>0</v>
      </c>
      <c r="D30" s="17">
        <f t="shared" si="6"/>
        <v>0</v>
      </c>
      <c r="E30" s="17">
        <f t="shared" si="6"/>
        <v>45</v>
      </c>
      <c r="F30" s="18">
        <f t="shared" si="6"/>
        <v>0</v>
      </c>
      <c r="G30" s="9"/>
      <c r="H30" s="9"/>
      <c r="I30" s="9"/>
      <c r="J30" s="8">
        <f>A30*E30</f>
        <v>0</v>
      </c>
      <c r="K30" s="8">
        <f>E30*C30</f>
        <v>0</v>
      </c>
      <c r="L30" s="8">
        <f>A30*C30</f>
        <v>0</v>
      </c>
      <c r="M30" s="9"/>
    </row>
    <row r="31" spans="1:13" ht="15.75" x14ac:dyDescent="0.25">
      <c r="A31" s="11">
        <f t="shared" si="6"/>
        <v>0</v>
      </c>
      <c r="B31" s="11" t="str">
        <f t="shared" si="6"/>
        <v>A2</v>
      </c>
      <c r="C31" s="19">
        <f t="shared" si="6"/>
        <v>0</v>
      </c>
      <c r="D31" s="21">
        <f t="shared" si="6"/>
        <v>0</v>
      </c>
      <c r="E31" s="21">
        <f t="shared" si="6"/>
        <v>5</v>
      </c>
      <c r="F31" s="22">
        <f t="shared" si="6"/>
        <v>75</v>
      </c>
      <c r="G31" s="9"/>
      <c r="H31" s="9"/>
      <c r="I31" s="9"/>
      <c r="J31" s="8">
        <f>A31*E31</f>
        <v>0</v>
      </c>
      <c r="K31" s="8">
        <f t="shared" ref="K31:K33" si="7">E31*C31</f>
        <v>0</v>
      </c>
      <c r="L31" s="8">
        <f t="shared" ref="L31:L33" si="8">A31*C31</f>
        <v>0</v>
      </c>
      <c r="M31" s="9"/>
    </row>
    <row r="32" spans="1:13" ht="15.75" x14ac:dyDescent="0.25">
      <c r="A32" s="11">
        <f t="shared" si="6"/>
        <v>0</v>
      </c>
      <c r="B32" s="11" t="str">
        <f t="shared" si="6"/>
        <v>A3</v>
      </c>
      <c r="C32" s="19">
        <f t="shared" si="6"/>
        <v>45</v>
      </c>
      <c r="D32" s="21">
        <f t="shared" si="6"/>
        <v>5</v>
      </c>
      <c r="E32" s="21">
        <f t="shared" si="6"/>
        <v>0</v>
      </c>
      <c r="F32" s="22">
        <f t="shared" si="6"/>
        <v>3</v>
      </c>
      <c r="G32" s="9"/>
      <c r="H32" s="9"/>
      <c r="I32" s="9"/>
      <c r="J32" s="8">
        <f>A32*E32</f>
        <v>0</v>
      </c>
      <c r="K32" s="8">
        <f t="shared" si="7"/>
        <v>0</v>
      </c>
      <c r="L32" s="8">
        <f t="shared" si="8"/>
        <v>0</v>
      </c>
      <c r="M32" s="9"/>
    </row>
    <row r="33" spans="1:13" ht="16.5" thickBot="1" x14ac:dyDescent="0.3">
      <c r="A33" s="11">
        <f t="shared" si="6"/>
        <v>0</v>
      </c>
      <c r="B33" s="11" t="str">
        <f t="shared" si="6"/>
        <v>A4</v>
      </c>
      <c r="C33" s="23">
        <f t="shared" si="6"/>
        <v>0</v>
      </c>
      <c r="D33" s="24">
        <f t="shared" si="6"/>
        <v>75</v>
      </c>
      <c r="E33" s="24">
        <f t="shared" si="6"/>
        <v>3</v>
      </c>
      <c r="F33" s="33">
        <f t="shared" si="6"/>
        <v>0</v>
      </c>
      <c r="G33" s="9"/>
      <c r="H33" s="9"/>
      <c r="I33" s="9"/>
      <c r="J33" s="8">
        <f>A33*E33</f>
        <v>0</v>
      </c>
      <c r="K33" s="8">
        <f t="shared" si="7"/>
        <v>0</v>
      </c>
      <c r="L33" s="8">
        <f t="shared" si="8"/>
        <v>0</v>
      </c>
      <c r="M33" s="9"/>
    </row>
    <row r="34" spans="1:13" ht="16.5" thickTop="1" x14ac:dyDescent="0.25">
      <c r="A34" s="11"/>
      <c r="B34" s="11"/>
      <c r="C34" s="11"/>
      <c r="D34" s="11"/>
      <c r="E34" s="11"/>
      <c r="F34" s="11"/>
      <c r="G34" s="9"/>
      <c r="H34" s="9"/>
      <c r="I34" s="9" t="s">
        <v>53</v>
      </c>
      <c r="J34" s="8">
        <f>2*SUM(J30:J33)</f>
        <v>0</v>
      </c>
      <c r="K34" s="8">
        <f>2*SUM(K30:K33)</f>
        <v>0</v>
      </c>
      <c r="L34" s="8">
        <f>-2*SUM(L30:L33)</f>
        <v>0</v>
      </c>
      <c r="M34" s="9"/>
    </row>
    <row r="35" spans="1:13" ht="15.75" x14ac:dyDescent="0.25">
      <c r="A35" s="11"/>
      <c r="B35" s="10"/>
      <c r="C35" s="26"/>
      <c r="D35" s="26"/>
      <c r="E35" s="26"/>
      <c r="F35" s="27"/>
      <c r="G35" s="9"/>
      <c r="H35" s="9"/>
      <c r="I35" s="9" t="s">
        <v>54</v>
      </c>
      <c r="J35" s="8">
        <f>J34+K34+L34</f>
        <v>0</v>
      </c>
      <c r="K35" s="8"/>
      <c r="L35" s="8"/>
      <c r="M35" s="9"/>
    </row>
    <row r="36" spans="1:13" ht="15.75" x14ac:dyDescent="0.25">
      <c r="A36" s="11"/>
      <c r="B36" s="10"/>
      <c r="C36" s="26"/>
      <c r="D36" s="26"/>
      <c r="E36" s="26"/>
      <c r="F36" s="27"/>
      <c r="G36" s="9"/>
      <c r="H36" s="9"/>
      <c r="I36" s="9"/>
      <c r="K36" s="9"/>
      <c r="L36" s="9"/>
      <c r="M36" s="9"/>
    </row>
    <row r="37" spans="1:13" ht="15.75" x14ac:dyDescent="0.25">
      <c r="A37" s="11"/>
      <c r="B37" s="10"/>
      <c r="C37" s="26"/>
      <c r="D37" s="26"/>
      <c r="E37" s="26"/>
      <c r="F37" s="27"/>
      <c r="G37" s="9"/>
      <c r="H37" s="9"/>
      <c r="I37" s="9"/>
      <c r="J37" s="8" t="str">
        <f>CONCATENATE("2bond(",J8,")")</f>
        <v>2bond(Columnas:    0 , 4)</v>
      </c>
      <c r="K37" s="8" t="str">
        <f>CONCATENATE("2bond(",K8,")")</f>
        <v>2bond(Columnas:    4 , 1)</v>
      </c>
      <c r="L37" s="8" t="str">
        <f>CONCATENATE(" -  2bond(",L8,")")</f>
        <v xml:space="preserve"> -  2bond(Columnas:    0 , 1)</v>
      </c>
    </row>
    <row r="38" spans="1:13" ht="15.75" x14ac:dyDescent="0.25">
      <c r="A38" s="11"/>
      <c r="B38" s="10"/>
      <c r="C38" s="26"/>
      <c r="D38" s="26"/>
      <c r="E38" s="26"/>
      <c r="F38" s="27"/>
      <c r="G38" s="9"/>
      <c r="H38" s="9"/>
      <c r="I38" s="9"/>
      <c r="J38" s="8"/>
      <c r="K38" s="8"/>
      <c r="L38" s="8"/>
    </row>
    <row r="39" spans="1:13" ht="15.75" x14ac:dyDescent="0.25">
      <c r="A39" s="11"/>
      <c r="B39" s="11"/>
      <c r="C39" s="11" t="str">
        <f t="shared" ref="C39:F40" si="9">C28</f>
        <v>ai</v>
      </c>
      <c r="D39" s="11" t="str">
        <f t="shared" si="9"/>
        <v>aj</v>
      </c>
      <c r="E39" s="11" t="str">
        <f t="shared" si="9"/>
        <v>ak</v>
      </c>
      <c r="F39" s="11">
        <f t="shared" si="9"/>
        <v>0</v>
      </c>
      <c r="G39" s="9"/>
      <c r="H39" s="9"/>
      <c r="I39" s="9"/>
      <c r="J39" s="8"/>
      <c r="K39" s="8"/>
      <c r="L39" s="8"/>
    </row>
    <row r="40" spans="1:13" ht="16.5" thickBot="1" x14ac:dyDescent="0.3">
      <c r="A40" s="11" t="str">
        <f>A29</f>
        <v>A0</v>
      </c>
      <c r="B40" s="11"/>
      <c r="C40" s="11" t="str">
        <f t="shared" si="9"/>
        <v>A1</v>
      </c>
      <c r="D40" s="11" t="str">
        <f t="shared" si="9"/>
        <v>A2</v>
      </c>
      <c r="E40" s="11" t="str">
        <f t="shared" si="9"/>
        <v>A3</v>
      </c>
      <c r="F40" s="11" t="str">
        <f t="shared" si="9"/>
        <v>A4</v>
      </c>
      <c r="G40" s="9"/>
      <c r="H40" s="9"/>
      <c r="I40" s="9"/>
      <c r="J40" s="8"/>
      <c r="K40" s="8"/>
      <c r="L40" s="8"/>
    </row>
    <row r="41" spans="1:13" ht="16.5" thickTop="1" x14ac:dyDescent="0.25">
      <c r="A41" s="11">
        <f t="shared" ref="A41:F44" si="10">A30</f>
        <v>0</v>
      </c>
      <c r="B41" s="11" t="str">
        <f t="shared" si="10"/>
        <v>A1</v>
      </c>
      <c r="C41" s="32">
        <f t="shared" si="10"/>
        <v>0</v>
      </c>
      <c r="D41" s="17">
        <f t="shared" si="10"/>
        <v>0</v>
      </c>
      <c r="E41" s="17">
        <f t="shared" si="10"/>
        <v>45</v>
      </c>
      <c r="F41" s="18">
        <f t="shared" si="10"/>
        <v>0</v>
      </c>
      <c r="G41" s="9"/>
      <c r="H41" s="9"/>
      <c r="I41" s="9"/>
      <c r="J41" s="8">
        <f>A41*F41</f>
        <v>0</v>
      </c>
      <c r="K41" s="8">
        <f>F41*C41</f>
        <v>0</v>
      </c>
      <c r="L41" s="8">
        <f>A41*C41</f>
        <v>0</v>
      </c>
    </row>
    <row r="42" spans="1:13" ht="15.75" x14ac:dyDescent="0.25">
      <c r="A42" s="11">
        <f t="shared" si="10"/>
        <v>0</v>
      </c>
      <c r="B42" s="11" t="str">
        <f t="shared" si="10"/>
        <v>A2</v>
      </c>
      <c r="C42" s="19">
        <f t="shared" si="10"/>
        <v>0</v>
      </c>
      <c r="D42" s="21">
        <f t="shared" si="10"/>
        <v>0</v>
      </c>
      <c r="E42" s="21">
        <f t="shared" si="10"/>
        <v>5</v>
      </c>
      <c r="F42" s="22">
        <f t="shared" si="10"/>
        <v>75</v>
      </c>
      <c r="G42" s="9"/>
      <c r="H42" s="9"/>
      <c r="I42" s="9"/>
      <c r="J42" s="8">
        <f t="shared" ref="J42:J44" si="11">A42*F42</f>
        <v>0</v>
      </c>
      <c r="K42" s="8">
        <f t="shared" ref="K42:K44" si="12">F42*C42</f>
        <v>0</v>
      </c>
      <c r="L42" s="8">
        <f t="shared" ref="L42:L44" si="13">A42*C42</f>
        <v>0</v>
      </c>
    </row>
    <row r="43" spans="1:13" ht="15.75" x14ac:dyDescent="0.25">
      <c r="A43" s="11">
        <f t="shared" si="10"/>
        <v>0</v>
      </c>
      <c r="B43" s="11" t="str">
        <f t="shared" si="10"/>
        <v>A3</v>
      </c>
      <c r="C43" s="19">
        <f t="shared" si="10"/>
        <v>45</v>
      </c>
      <c r="D43" s="21">
        <f t="shared" si="10"/>
        <v>5</v>
      </c>
      <c r="E43" s="21">
        <f t="shared" si="10"/>
        <v>0</v>
      </c>
      <c r="F43" s="22">
        <f t="shared" si="10"/>
        <v>3</v>
      </c>
      <c r="G43" s="9"/>
      <c r="H43" s="9"/>
      <c r="I43" s="9"/>
      <c r="J43" s="8">
        <f t="shared" si="11"/>
        <v>0</v>
      </c>
      <c r="K43" s="8">
        <f t="shared" si="12"/>
        <v>135</v>
      </c>
      <c r="L43" s="8">
        <f t="shared" si="13"/>
        <v>0</v>
      </c>
    </row>
    <row r="44" spans="1:13" ht="16.5" thickBot="1" x14ac:dyDescent="0.3">
      <c r="A44" s="11">
        <f t="shared" si="10"/>
        <v>0</v>
      </c>
      <c r="B44" s="11" t="str">
        <f t="shared" si="10"/>
        <v>A4</v>
      </c>
      <c r="C44" s="23">
        <f t="shared" si="10"/>
        <v>0</v>
      </c>
      <c r="D44" s="24">
        <f t="shared" si="10"/>
        <v>75</v>
      </c>
      <c r="E44" s="24">
        <f t="shared" si="10"/>
        <v>3</v>
      </c>
      <c r="F44" s="33">
        <f t="shared" si="10"/>
        <v>0</v>
      </c>
      <c r="G44" s="9"/>
      <c r="H44" s="9"/>
      <c r="I44" s="9"/>
      <c r="J44" s="8">
        <f t="shared" si="11"/>
        <v>0</v>
      </c>
      <c r="K44" s="8">
        <f t="shared" si="12"/>
        <v>0</v>
      </c>
      <c r="L44" s="8">
        <f t="shared" si="13"/>
        <v>0</v>
      </c>
    </row>
    <row r="45" spans="1:13" ht="16.5" thickTop="1" x14ac:dyDescent="0.25">
      <c r="A45" s="11"/>
      <c r="B45" s="11"/>
      <c r="C45" s="11"/>
      <c r="D45" s="11"/>
      <c r="E45" s="11"/>
      <c r="F45" s="11"/>
      <c r="G45" s="9"/>
      <c r="H45" s="9"/>
      <c r="I45" s="9" t="s">
        <v>53</v>
      </c>
      <c r="J45" s="8">
        <f>2*SUM(J41:J44)</f>
        <v>0</v>
      </c>
      <c r="K45" s="8">
        <f>2*SUM(K41:K44)</f>
        <v>270</v>
      </c>
      <c r="L45" s="8">
        <f>-2*SUM(L41:L44)</f>
        <v>0</v>
      </c>
    </row>
    <row r="46" spans="1:13" ht="15.75" x14ac:dyDescent="0.25">
      <c r="A46" s="11"/>
      <c r="B46" s="10"/>
      <c r="C46" s="26"/>
      <c r="D46" s="26"/>
      <c r="E46" s="26"/>
      <c r="F46" s="27"/>
      <c r="G46" s="9"/>
      <c r="H46" s="9"/>
      <c r="I46" s="9" t="s">
        <v>54</v>
      </c>
      <c r="J46" s="8">
        <f>J45+K45+L45</f>
        <v>270</v>
      </c>
      <c r="K46" s="8"/>
      <c r="L46" s="8"/>
    </row>
    <row r="47" spans="1:13" ht="15.75" x14ac:dyDescent="0.25">
      <c r="A47" s="11"/>
      <c r="B47" s="10"/>
      <c r="C47" s="26"/>
      <c r="D47" s="26"/>
      <c r="E47" s="26"/>
      <c r="F47" s="27"/>
      <c r="G47" s="9"/>
      <c r="H47" s="9"/>
      <c r="I47" s="9"/>
      <c r="J47" s="8"/>
      <c r="K47" s="8"/>
      <c r="L47" s="8"/>
    </row>
    <row r="48" spans="1:13" ht="15.75" x14ac:dyDescent="0.25">
      <c r="A48" s="29" t="s">
        <v>56</v>
      </c>
      <c r="B48" s="10"/>
      <c r="C48" s="26"/>
      <c r="D48" s="26"/>
      <c r="E48" s="26"/>
      <c r="F48" s="27"/>
      <c r="G48" s="9"/>
      <c r="H48" s="9"/>
      <c r="I48" s="9"/>
      <c r="J48" s="8"/>
      <c r="K48" s="8"/>
      <c r="L48" s="8"/>
    </row>
    <row r="49" spans="1:12" ht="15.75" x14ac:dyDescent="0.25">
      <c r="A49" s="30" t="s">
        <v>57</v>
      </c>
      <c r="B49" s="10"/>
      <c r="C49" s="26"/>
      <c r="D49" s="26"/>
      <c r="E49" s="26"/>
      <c r="F49" s="27"/>
      <c r="G49" s="9"/>
      <c r="H49" s="9"/>
      <c r="I49" s="9"/>
      <c r="J49" s="8"/>
      <c r="K49" s="8"/>
      <c r="L49" s="8"/>
    </row>
    <row r="50" spans="1:12" ht="15.75" x14ac:dyDescent="0.25">
      <c r="A50" s="30"/>
      <c r="B50" s="10"/>
      <c r="C50" s="26"/>
      <c r="D50" s="26"/>
      <c r="E50" s="26"/>
      <c r="F50" s="27"/>
      <c r="G50" s="9"/>
      <c r="H50" s="9"/>
      <c r="I50" s="9"/>
      <c r="J50" s="8"/>
      <c r="K50" s="8"/>
      <c r="L50" s="8"/>
    </row>
    <row r="51" spans="1:12" ht="23.25" x14ac:dyDescent="0.3">
      <c r="A51" s="30"/>
      <c r="B51" s="10"/>
      <c r="C51" s="26"/>
      <c r="D51" s="15" t="s">
        <v>50</v>
      </c>
      <c r="E51" s="15" t="s">
        <v>51</v>
      </c>
      <c r="F51" s="15" t="s">
        <v>52</v>
      </c>
      <c r="G51" s="28" t="s">
        <v>55</v>
      </c>
      <c r="J51" s="13" t="s">
        <v>47</v>
      </c>
      <c r="K51" s="13" t="s">
        <v>48</v>
      </c>
      <c r="L51" s="13" t="s">
        <v>49</v>
      </c>
    </row>
    <row r="52" spans="1:12" ht="15.75" x14ac:dyDescent="0.25">
      <c r="A52" s="30"/>
      <c r="B52" s="10"/>
      <c r="C52" s="26"/>
      <c r="D52">
        <v>1</v>
      </c>
      <c r="E52">
        <v>2</v>
      </c>
      <c r="F52">
        <v>3</v>
      </c>
      <c r="G52">
        <f>J63</f>
        <v>-7040</v>
      </c>
      <c r="J52" s="8" t="str">
        <f t="shared" ref="J52:J53" si="14">CONCATENATE("Columnas:   "," ",TEXT(D52,"##0")," , ",TEXT(F52,"##0"))</f>
        <v>Columnas:    1 , 3</v>
      </c>
      <c r="K52" s="8" t="str">
        <f t="shared" ref="K52:K53" si="15">CONCATENATE("Columnas:   "," ",TEXT(F52,"##0")," , ",TEXT(E52,"##0"))</f>
        <v>Columnas:    3 , 2</v>
      </c>
      <c r="L52" s="8" t="str">
        <f>CONCATENATE("Columnas:   "," ",TEXT(D52,"##0")," , ",TEXT(E52,"##0"))</f>
        <v>Columnas:    1 , 2</v>
      </c>
    </row>
    <row r="53" spans="1:12" ht="15.75" x14ac:dyDescent="0.25">
      <c r="A53" s="30"/>
      <c r="B53" s="10"/>
      <c r="C53" s="26"/>
      <c r="D53">
        <v>1</v>
      </c>
      <c r="E53">
        <v>2</v>
      </c>
      <c r="F53">
        <v>4</v>
      </c>
      <c r="G53">
        <f>J78</f>
        <v>11850</v>
      </c>
      <c r="J53" s="8" t="str">
        <f t="shared" si="14"/>
        <v>Columnas:    1 , 4</v>
      </c>
      <c r="K53" s="8" t="str">
        <f t="shared" si="15"/>
        <v>Columnas:    4 , 2</v>
      </c>
      <c r="L53" s="8" t="str">
        <f>CONCATENATE("Columnas:   "," ",TEXT(D53,"##0")," , ",TEXT(E53,"##0"))</f>
        <v>Columnas:    1 , 2</v>
      </c>
    </row>
    <row r="54" spans="1:12" ht="15.75" x14ac:dyDescent="0.25">
      <c r="A54" s="30"/>
      <c r="B54" s="10"/>
      <c r="C54" s="26"/>
      <c r="D54" s="26"/>
      <c r="E54" s="26"/>
      <c r="F54" s="27"/>
      <c r="G54" s="9"/>
      <c r="H54" s="9"/>
      <c r="I54" s="9"/>
      <c r="J54" s="8"/>
      <c r="K54" s="8"/>
      <c r="L54" s="8"/>
    </row>
    <row r="55" spans="1:12" ht="15.75" x14ac:dyDescent="0.25">
      <c r="A55" s="30" t="s">
        <v>58</v>
      </c>
      <c r="B55" s="10"/>
      <c r="C55" s="26"/>
      <c r="D55" s="26"/>
      <c r="E55" s="26"/>
      <c r="F55" s="27"/>
      <c r="G55" s="9"/>
      <c r="H55" s="9"/>
      <c r="I55" s="9"/>
      <c r="J55" s="8" t="str">
        <f>CONCATENATE("2bond(",J52,")")</f>
        <v>2bond(Columnas:    1 , 3)</v>
      </c>
      <c r="K55" s="8" t="str">
        <f>CONCATENATE("2bond(",K52,")")</f>
        <v>2bond(Columnas:    3 , 2)</v>
      </c>
      <c r="L55" s="8" t="str">
        <f>CONCATENATE(" -  2bond(",L52,")")</f>
        <v xml:space="preserve"> -  2bond(Columnas:    1 , 2)</v>
      </c>
    </row>
    <row r="56" spans="1:12" ht="15.75" x14ac:dyDescent="0.25">
      <c r="A56" s="11"/>
      <c r="B56" s="10"/>
      <c r="C56" s="26"/>
      <c r="D56" s="26"/>
      <c r="E56" s="26"/>
      <c r="F56" s="27"/>
      <c r="G56" s="9"/>
      <c r="H56" s="9"/>
      <c r="I56" s="9"/>
      <c r="J56" s="8"/>
      <c r="K56" s="8"/>
      <c r="L56" s="8"/>
    </row>
    <row r="57" spans="1:12" ht="16.5" thickBot="1" x14ac:dyDescent="0.3">
      <c r="A57" s="8" t="s">
        <v>43</v>
      </c>
      <c r="B57" s="9"/>
      <c r="C57" s="11" t="s">
        <v>3</v>
      </c>
      <c r="D57" s="11" t="s">
        <v>7</v>
      </c>
      <c r="E57" s="11" t="s">
        <v>5</v>
      </c>
      <c r="F57" s="11" t="s">
        <v>16</v>
      </c>
      <c r="G57" s="9"/>
      <c r="H57" s="9"/>
      <c r="I57" s="9"/>
      <c r="J57" s="8"/>
      <c r="K57" s="8"/>
      <c r="L57" s="8"/>
    </row>
    <row r="58" spans="1:12" ht="16.5" thickTop="1" x14ac:dyDescent="0.25">
      <c r="A58" s="11">
        <v>0</v>
      </c>
      <c r="B58" s="10" t="s">
        <v>3</v>
      </c>
      <c r="C58" s="16">
        <v>45</v>
      </c>
      <c r="D58" s="17">
        <v>45</v>
      </c>
      <c r="E58" s="17">
        <v>0</v>
      </c>
      <c r="F58" s="18">
        <v>0</v>
      </c>
      <c r="G58" s="9"/>
      <c r="H58" s="9"/>
      <c r="I58" s="9"/>
      <c r="J58" s="8">
        <f>C58*E58</f>
        <v>0</v>
      </c>
      <c r="K58" s="8">
        <f>E58*D58</f>
        <v>0</v>
      </c>
      <c r="L58" s="8">
        <f>C58*D58</f>
        <v>2025</v>
      </c>
    </row>
    <row r="59" spans="1:12" ht="15.75" x14ac:dyDescent="0.25">
      <c r="A59" s="11">
        <v>0</v>
      </c>
      <c r="B59" s="10" t="s">
        <v>5</v>
      </c>
      <c r="C59" s="19">
        <v>0</v>
      </c>
      <c r="D59" s="20">
        <v>5</v>
      </c>
      <c r="E59" s="21">
        <v>80</v>
      </c>
      <c r="F59" s="22">
        <v>75</v>
      </c>
      <c r="G59" s="9"/>
      <c r="H59" s="9"/>
      <c r="I59" s="9"/>
      <c r="J59" s="8">
        <f t="shared" ref="J59:J61" si="16">C59*E59</f>
        <v>0</v>
      </c>
      <c r="K59" s="8">
        <f t="shared" ref="K59:K61" si="17">E59*D59</f>
        <v>400</v>
      </c>
      <c r="L59" s="8">
        <f t="shared" ref="L59:L61" si="18">C59*D59</f>
        <v>0</v>
      </c>
    </row>
    <row r="60" spans="1:12" ht="15.75" x14ac:dyDescent="0.25">
      <c r="A60" s="11">
        <v>0</v>
      </c>
      <c r="B60" s="10" t="s">
        <v>7</v>
      </c>
      <c r="C60" s="19">
        <v>45</v>
      </c>
      <c r="D60" s="21">
        <v>53</v>
      </c>
      <c r="E60" s="20">
        <v>5</v>
      </c>
      <c r="F60" s="22">
        <v>3</v>
      </c>
      <c r="G60" s="9"/>
      <c r="H60" s="9"/>
      <c r="I60" s="9"/>
      <c r="J60" s="8">
        <f t="shared" si="16"/>
        <v>225</v>
      </c>
      <c r="K60" s="8">
        <f t="shared" si="17"/>
        <v>265</v>
      </c>
      <c r="L60" s="8">
        <f t="shared" si="18"/>
        <v>2385</v>
      </c>
    </row>
    <row r="61" spans="1:12" ht="16.5" thickBot="1" x14ac:dyDescent="0.3">
      <c r="A61" s="11">
        <v>0</v>
      </c>
      <c r="B61" s="10" t="s">
        <v>16</v>
      </c>
      <c r="C61" s="23">
        <v>0</v>
      </c>
      <c r="D61" s="24">
        <v>3</v>
      </c>
      <c r="E61" s="24">
        <v>0</v>
      </c>
      <c r="F61" s="25">
        <v>78</v>
      </c>
      <c r="G61" s="9"/>
      <c r="H61" s="9"/>
      <c r="I61" s="9"/>
      <c r="J61" s="8">
        <f t="shared" si="16"/>
        <v>0</v>
      </c>
      <c r="K61" s="8">
        <f t="shared" si="17"/>
        <v>0</v>
      </c>
      <c r="L61" s="8">
        <f t="shared" si="18"/>
        <v>0</v>
      </c>
    </row>
    <row r="62" spans="1:12" ht="16.5" thickTop="1" x14ac:dyDescent="0.25">
      <c r="A62" s="11"/>
      <c r="B62" s="10"/>
      <c r="C62" s="26"/>
      <c r="D62" s="26"/>
      <c r="E62" s="26"/>
      <c r="F62" s="27"/>
      <c r="G62" s="9"/>
      <c r="H62" s="9"/>
      <c r="I62" s="9" t="s">
        <v>53</v>
      </c>
      <c r="J62" s="8">
        <f>2*SUM(J58:J61)</f>
        <v>450</v>
      </c>
      <c r="K62" s="8">
        <f>2*SUM(K58:K61)</f>
        <v>1330</v>
      </c>
      <c r="L62" s="8">
        <f>-2*SUM(L58:L61)</f>
        <v>-8820</v>
      </c>
    </row>
    <row r="63" spans="1:12" ht="15.75" x14ac:dyDescent="0.25">
      <c r="A63" s="11"/>
      <c r="B63" s="10"/>
      <c r="C63" s="26"/>
      <c r="D63" s="26"/>
      <c r="E63" s="26"/>
      <c r="F63" s="27"/>
      <c r="G63" s="9"/>
      <c r="H63" s="9"/>
      <c r="I63" s="9" t="s">
        <v>54</v>
      </c>
      <c r="J63" s="8">
        <f>J62+K62+L62</f>
        <v>-7040</v>
      </c>
      <c r="K63" s="8"/>
      <c r="L63" s="8"/>
    </row>
    <row r="64" spans="1:12" ht="15.75" x14ac:dyDescent="0.25">
      <c r="A64" s="11"/>
      <c r="B64" s="10"/>
      <c r="C64" s="26"/>
      <c r="D64" s="26"/>
      <c r="E64" s="26"/>
      <c r="F64" s="27"/>
      <c r="G64" s="9"/>
      <c r="H64" s="9"/>
      <c r="I64" s="9"/>
      <c r="J64" s="8"/>
      <c r="K64" s="8"/>
      <c r="L64" s="8"/>
    </row>
    <row r="65" spans="1:12" ht="15.75" x14ac:dyDescent="0.25">
      <c r="A65" s="11"/>
      <c r="B65" s="10"/>
      <c r="C65" s="26"/>
      <c r="D65" s="26"/>
      <c r="E65" s="26"/>
      <c r="F65" s="27"/>
      <c r="G65" s="9"/>
      <c r="H65" s="9"/>
      <c r="I65" s="9"/>
      <c r="J65" s="8"/>
      <c r="K65" s="8"/>
      <c r="L65" s="8"/>
    </row>
    <row r="66" spans="1:12" ht="23.25" x14ac:dyDescent="0.3">
      <c r="A66" s="11"/>
      <c r="B66" s="10"/>
      <c r="C66" s="26"/>
      <c r="D66" s="15" t="s">
        <v>50</v>
      </c>
      <c r="E66" s="15" t="s">
        <v>51</v>
      </c>
      <c r="F66" s="15" t="s">
        <v>52</v>
      </c>
      <c r="G66" s="28" t="s">
        <v>55</v>
      </c>
      <c r="J66" s="13" t="s">
        <v>47</v>
      </c>
      <c r="K66" s="13" t="s">
        <v>48</v>
      </c>
      <c r="L66" s="13" t="s">
        <v>49</v>
      </c>
    </row>
    <row r="67" spans="1:12" ht="15.75" x14ac:dyDescent="0.25">
      <c r="A67" s="11"/>
      <c r="B67" s="10"/>
      <c r="C67" s="26"/>
      <c r="D67">
        <v>1</v>
      </c>
      <c r="E67">
        <v>2</v>
      </c>
      <c r="F67">
        <v>3</v>
      </c>
      <c r="J67" s="8" t="str">
        <f t="shared" ref="J67:J68" si="19">CONCATENATE("Columnas:   "," ",TEXT(D67,"##0")," , ",TEXT(F67,"##0"))</f>
        <v>Columnas:    1 , 3</v>
      </c>
      <c r="K67" s="8" t="str">
        <f t="shared" ref="K67:K68" si="20">CONCATENATE("Columnas:   "," ",TEXT(F67,"##0")," , ",TEXT(E67,"##0"))</f>
        <v>Columnas:    3 , 2</v>
      </c>
      <c r="L67" s="8" t="str">
        <f>CONCATENATE("Columnas:   "," ",TEXT(D67,"##0")," , ",TEXT(E67,"##0"))</f>
        <v>Columnas:    1 , 2</v>
      </c>
    </row>
    <row r="68" spans="1:12" ht="15.75" x14ac:dyDescent="0.25">
      <c r="A68" s="11"/>
      <c r="B68" s="10"/>
      <c r="C68" s="26"/>
      <c r="D68">
        <v>1</v>
      </c>
      <c r="E68">
        <v>2</v>
      </c>
      <c r="F68">
        <v>4</v>
      </c>
      <c r="J68" s="8" t="str">
        <f t="shared" si="19"/>
        <v>Columnas:    1 , 4</v>
      </c>
      <c r="K68" s="8" t="str">
        <f t="shared" si="20"/>
        <v>Columnas:    4 , 2</v>
      </c>
      <c r="L68" s="8" t="str">
        <f>CONCATENATE("Columnas:   "," ",TEXT(D68,"##0")," , ",TEXT(E68,"##0"))</f>
        <v>Columnas:    1 , 2</v>
      </c>
    </row>
    <row r="69" spans="1:12" ht="15.75" x14ac:dyDescent="0.25">
      <c r="A69" s="11"/>
      <c r="B69" s="10"/>
      <c r="C69" s="26"/>
      <c r="J69" s="8"/>
      <c r="K69" s="8"/>
      <c r="L69" s="8"/>
    </row>
    <row r="70" spans="1:12" ht="15.75" x14ac:dyDescent="0.25">
      <c r="A70" s="11"/>
      <c r="B70" s="10"/>
      <c r="C70" s="26"/>
      <c r="J70" s="8" t="str">
        <f>CONCATENATE("2bond(",J68,")")</f>
        <v>2bond(Columnas:    1 , 4)</v>
      </c>
      <c r="K70" s="8" t="str">
        <f>CONCATENATE("2bond(",K68,")")</f>
        <v>2bond(Columnas:    4 , 2)</v>
      </c>
      <c r="L70" s="8" t="str">
        <f>CONCATENATE(" -  2bond(",L68,")")</f>
        <v xml:space="preserve"> -  2bond(Columnas:    1 , 2)</v>
      </c>
    </row>
    <row r="71" spans="1:12" ht="15.75" x14ac:dyDescent="0.25">
      <c r="A71" s="11"/>
      <c r="B71" s="10"/>
      <c r="C71" s="26"/>
      <c r="J71" s="8"/>
      <c r="K71" s="8"/>
      <c r="L71" s="8"/>
    </row>
    <row r="72" spans="1:12" ht="16.5" thickBot="1" x14ac:dyDescent="0.3">
      <c r="A72" s="8" t="s">
        <v>43</v>
      </c>
      <c r="B72" s="9"/>
      <c r="C72" s="11" t="s">
        <v>3</v>
      </c>
      <c r="D72" s="11" t="s">
        <v>7</v>
      </c>
      <c r="E72" s="11" t="s">
        <v>5</v>
      </c>
      <c r="F72" s="11" t="s">
        <v>16</v>
      </c>
      <c r="J72" s="8"/>
      <c r="K72" s="8"/>
      <c r="L72" s="8"/>
    </row>
    <row r="73" spans="1:12" ht="16.5" thickTop="1" x14ac:dyDescent="0.25">
      <c r="A73" s="11">
        <v>0</v>
      </c>
      <c r="B73" s="10" t="s">
        <v>3</v>
      </c>
      <c r="C73" s="16">
        <v>45</v>
      </c>
      <c r="D73" s="17">
        <v>45</v>
      </c>
      <c r="E73" s="17">
        <v>0</v>
      </c>
      <c r="F73" s="18">
        <v>0</v>
      </c>
      <c r="J73" s="8">
        <f>C73*F73</f>
        <v>0</v>
      </c>
      <c r="K73" s="8">
        <f>F73*E73</f>
        <v>0</v>
      </c>
      <c r="L73" s="8">
        <f>C73*E73</f>
        <v>0</v>
      </c>
    </row>
    <row r="74" spans="1:12" ht="15.75" x14ac:dyDescent="0.25">
      <c r="A74" s="11">
        <v>0</v>
      </c>
      <c r="B74" s="10" t="s">
        <v>5</v>
      </c>
      <c r="C74" s="19">
        <v>0</v>
      </c>
      <c r="D74" s="20">
        <v>5</v>
      </c>
      <c r="E74" s="21">
        <v>80</v>
      </c>
      <c r="F74" s="22">
        <v>75</v>
      </c>
      <c r="J74" s="8">
        <f t="shared" ref="J74:J76" si="21">C74*F74</f>
        <v>0</v>
      </c>
      <c r="K74" s="8">
        <f t="shared" ref="K74:K76" si="22">F74*E74</f>
        <v>6000</v>
      </c>
      <c r="L74" s="8">
        <f t="shared" ref="L74:L76" si="23">C74*E74</f>
        <v>0</v>
      </c>
    </row>
    <row r="75" spans="1:12" ht="15.75" x14ac:dyDescent="0.25">
      <c r="A75" s="11">
        <v>0</v>
      </c>
      <c r="B75" s="10" t="s">
        <v>7</v>
      </c>
      <c r="C75" s="19">
        <v>45</v>
      </c>
      <c r="D75" s="21">
        <v>53</v>
      </c>
      <c r="E75" s="20">
        <v>5</v>
      </c>
      <c r="F75" s="22">
        <v>3</v>
      </c>
      <c r="J75" s="8">
        <f t="shared" si="21"/>
        <v>135</v>
      </c>
      <c r="K75" s="8">
        <f t="shared" si="22"/>
        <v>15</v>
      </c>
      <c r="L75" s="8">
        <f t="shared" si="23"/>
        <v>225</v>
      </c>
    </row>
    <row r="76" spans="1:12" ht="16.5" thickBot="1" x14ac:dyDescent="0.3">
      <c r="A76" s="11">
        <v>0</v>
      </c>
      <c r="B76" s="10" t="s">
        <v>16</v>
      </c>
      <c r="C76" s="23">
        <v>0</v>
      </c>
      <c r="D76" s="24">
        <v>3</v>
      </c>
      <c r="E76" s="24">
        <v>0</v>
      </c>
      <c r="F76" s="25">
        <v>78</v>
      </c>
      <c r="J76" s="8">
        <f t="shared" si="21"/>
        <v>0</v>
      </c>
      <c r="K76" s="8">
        <f t="shared" si="22"/>
        <v>0</v>
      </c>
      <c r="L76" s="8">
        <f t="shared" si="23"/>
        <v>0</v>
      </c>
    </row>
    <row r="77" spans="1:12" ht="16.5" thickTop="1" x14ac:dyDescent="0.25">
      <c r="A77" s="11"/>
      <c r="B77" s="10"/>
      <c r="C77" s="26"/>
      <c r="I77" s="9" t="s">
        <v>53</v>
      </c>
      <c r="J77" s="8">
        <f>2*SUM(J73:J76)</f>
        <v>270</v>
      </c>
      <c r="K77" s="8">
        <f>2*SUM(K73:K76)</f>
        <v>12030</v>
      </c>
      <c r="L77" s="8">
        <f>-2*SUM(L73:L76)</f>
        <v>-450</v>
      </c>
    </row>
    <row r="78" spans="1:12" ht="15.75" x14ac:dyDescent="0.25">
      <c r="A78" s="11"/>
      <c r="B78" s="10"/>
      <c r="C78" s="26"/>
      <c r="I78" s="9" t="s">
        <v>54</v>
      </c>
      <c r="J78" s="8">
        <f>J77+K77+L77</f>
        <v>11850</v>
      </c>
      <c r="K78" s="8"/>
      <c r="L78" s="8"/>
    </row>
    <row r="79" spans="1:12" ht="15.75" x14ac:dyDescent="0.25">
      <c r="A79" s="11"/>
      <c r="B79" s="10"/>
      <c r="C79" s="31" t="s">
        <v>59</v>
      </c>
      <c r="J79" s="8"/>
      <c r="K79" s="8"/>
      <c r="L79" s="8"/>
    </row>
    <row r="80" spans="1:12" ht="15.75" x14ac:dyDescent="0.25">
      <c r="A80" s="11"/>
      <c r="B80" s="10"/>
      <c r="C80" s="26"/>
      <c r="J80" s="8"/>
      <c r="K80" s="8"/>
      <c r="L80" s="8"/>
    </row>
    <row r="81" spans="1:12" ht="15.75" x14ac:dyDescent="0.25">
      <c r="A81" s="11"/>
      <c r="B81" s="10" t="s">
        <v>93</v>
      </c>
      <c r="C81" s="26"/>
      <c r="G81" t="s">
        <v>94</v>
      </c>
      <c r="J81" s="8"/>
      <c r="K81" s="8"/>
      <c r="L81" s="8"/>
    </row>
    <row r="82" spans="1:12" ht="16.5" thickBot="1" x14ac:dyDescent="0.3">
      <c r="A82" s="11"/>
      <c r="B82" s="9"/>
      <c r="C82" s="11" t="s">
        <v>3</v>
      </c>
      <c r="D82" s="11" t="s">
        <v>7</v>
      </c>
      <c r="E82" s="11" t="s">
        <v>5</v>
      </c>
      <c r="F82" s="11" t="s">
        <v>16</v>
      </c>
      <c r="J82" s="8"/>
      <c r="K82" s="8"/>
      <c r="L82" s="8"/>
    </row>
    <row r="83" spans="1:12" ht="16.5" thickTop="1" x14ac:dyDescent="0.25">
      <c r="A83" s="11"/>
      <c r="B83" s="10" t="s">
        <v>3</v>
      </c>
      <c r="C83" s="16">
        <v>45</v>
      </c>
      <c r="D83" s="17">
        <v>45</v>
      </c>
      <c r="E83" s="17">
        <v>0</v>
      </c>
      <c r="F83" s="18">
        <v>0</v>
      </c>
      <c r="J83" s="8"/>
      <c r="K83" s="8"/>
      <c r="L83" s="8"/>
    </row>
    <row r="84" spans="1:12" ht="15.75" x14ac:dyDescent="0.25">
      <c r="A84" s="11"/>
      <c r="B84" s="10" t="s">
        <v>7</v>
      </c>
      <c r="C84" s="19">
        <v>45</v>
      </c>
      <c r="D84" s="21">
        <v>53</v>
      </c>
      <c r="E84" s="20">
        <v>5</v>
      </c>
      <c r="F84" s="22">
        <v>3</v>
      </c>
      <c r="J84" s="8"/>
      <c r="K84" s="8"/>
      <c r="L84" s="8"/>
    </row>
    <row r="85" spans="1:12" ht="15.75" x14ac:dyDescent="0.25">
      <c r="A85" s="11"/>
      <c r="B85" s="10" t="s">
        <v>5</v>
      </c>
      <c r="C85" s="19">
        <v>0</v>
      </c>
      <c r="D85" s="20">
        <v>5</v>
      </c>
      <c r="E85" s="21">
        <v>80</v>
      </c>
      <c r="F85" s="22">
        <v>75</v>
      </c>
      <c r="J85" s="8"/>
      <c r="K85" s="8"/>
      <c r="L85" s="8"/>
    </row>
    <row r="86" spans="1:12" ht="16.5" thickBot="1" x14ac:dyDescent="0.3">
      <c r="A86" s="11"/>
      <c r="B86" s="10" t="s">
        <v>16</v>
      </c>
      <c r="C86" s="23">
        <v>0</v>
      </c>
      <c r="D86" s="24">
        <v>3</v>
      </c>
      <c r="E86" s="24">
        <v>0</v>
      </c>
      <c r="F86" s="25">
        <v>78</v>
      </c>
      <c r="J86" s="8"/>
      <c r="K86" s="8"/>
      <c r="L86" s="8"/>
    </row>
    <row r="87" spans="1:12" ht="16.5" thickTop="1" x14ac:dyDescent="0.25">
      <c r="A87" s="11"/>
      <c r="B87" s="10"/>
      <c r="C87" s="26"/>
      <c r="D87" s="26"/>
      <c r="E87" s="26"/>
      <c r="F87" s="27"/>
      <c r="G87" s="9"/>
      <c r="H87" s="9"/>
      <c r="I87" s="9"/>
      <c r="J87" s="8"/>
      <c r="K87" s="8"/>
      <c r="L87" s="8"/>
    </row>
    <row r="88" spans="1:12" ht="15.75" x14ac:dyDescent="0.25">
      <c r="A88" s="11"/>
      <c r="B88" s="10"/>
      <c r="C88" s="26"/>
      <c r="D88" s="26"/>
      <c r="E88" s="26"/>
      <c r="F88" s="27"/>
      <c r="G88" s="9"/>
      <c r="H88" s="9"/>
      <c r="I88" s="9"/>
      <c r="J88" s="8"/>
      <c r="K88" s="8"/>
      <c r="L88" s="8"/>
    </row>
    <row r="89" spans="1:12" ht="15.75" x14ac:dyDescent="0.25">
      <c r="A89" s="11" t="s">
        <v>60</v>
      </c>
      <c r="B89" s="10"/>
      <c r="C89" s="19">
        <v>45</v>
      </c>
      <c r="D89" s="21">
        <v>53</v>
      </c>
      <c r="E89" s="20">
        <v>5</v>
      </c>
      <c r="F89" s="22">
        <v>3</v>
      </c>
      <c r="G89" s="9"/>
      <c r="H89" s="9"/>
      <c r="I89" s="9"/>
      <c r="J89" s="8"/>
      <c r="K89" s="8"/>
      <c r="L89" s="8"/>
    </row>
    <row r="90" spans="1:12" ht="15.75" x14ac:dyDescent="0.25">
      <c r="A90" s="11"/>
      <c r="B90" s="10"/>
      <c r="C90" s="26"/>
      <c r="D90" s="26"/>
      <c r="E90" s="26"/>
      <c r="F90" s="27"/>
      <c r="G90" s="9"/>
      <c r="H90" s="9"/>
      <c r="I90" s="9"/>
      <c r="J90" s="8"/>
      <c r="K90" s="8"/>
      <c r="L90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F8C43-7EBC-4BF3-B21F-1F5E736D3DA8}">
  <dimension ref="B2:R104"/>
  <sheetViews>
    <sheetView topLeftCell="A10" zoomScale="80" zoomScaleNormal="80" workbookViewId="0">
      <selection activeCell="C21" sqref="C21"/>
    </sheetView>
  </sheetViews>
  <sheetFormatPr baseColWidth="10" defaultRowHeight="15" x14ac:dyDescent="0.25"/>
  <sheetData>
    <row r="2" spans="2:18" x14ac:dyDescent="0.25">
      <c r="C2" t="s">
        <v>92</v>
      </c>
    </row>
    <row r="3" spans="2:18" x14ac:dyDescent="0.25">
      <c r="H3" t="s">
        <v>65</v>
      </c>
    </row>
    <row r="7" spans="2:18" x14ac:dyDescent="0.25">
      <c r="B7" s="35" t="s">
        <v>66</v>
      </c>
      <c r="C7" s="36" t="s">
        <v>3</v>
      </c>
      <c r="D7" s="36" t="s">
        <v>7</v>
      </c>
      <c r="E7" s="36" t="s">
        <v>5</v>
      </c>
      <c r="F7" s="36" t="s">
        <v>16</v>
      </c>
      <c r="H7" s="37" t="s">
        <v>67</v>
      </c>
      <c r="I7" s="37" t="s">
        <v>3</v>
      </c>
      <c r="J7" s="37" t="s">
        <v>7</v>
      </c>
      <c r="K7" s="37" t="s">
        <v>5</v>
      </c>
      <c r="L7" s="37" t="s">
        <v>16</v>
      </c>
      <c r="N7" s="37" t="s">
        <v>68</v>
      </c>
      <c r="O7" s="37" t="s">
        <v>69</v>
      </c>
      <c r="P7" s="37" t="s">
        <v>70</v>
      </c>
      <c r="Q7" s="37" t="s">
        <v>71</v>
      </c>
      <c r="R7" s="37" t="s">
        <v>72</v>
      </c>
    </row>
    <row r="8" spans="2:18" x14ac:dyDescent="0.25">
      <c r="B8" s="36" t="s">
        <v>3</v>
      </c>
      <c r="C8" s="38">
        <v>45</v>
      </c>
      <c r="D8" s="38">
        <v>45</v>
      </c>
      <c r="E8" s="38">
        <v>0</v>
      </c>
      <c r="F8" s="38">
        <v>0</v>
      </c>
      <c r="H8" s="37" t="s">
        <v>12</v>
      </c>
      <c r="I8" s="39">
        <v>1</v>
      </c>
      <c r="J8" s="39">
        <v>1</v>
      </c>
      <c r="K8" s="39">
        <v>0</v>
      </c>
      <c r="L8" s="39">
        <v>0</v>
      </c>
      <c r="N8" s="37" t="s">
        <v>12</v>
      </c>
      <c r="O8" s="37">
        <v>15</v>
      </c>
      <c r="P8" s="37">
        <v>20</v>
      </c>
      <c r="Q8" s="37">
        <v>10</v>
      </c>
      <c r="R8" s="37">
        <v>45</v>
      </c>
    </row>
    <row r="9" spans="2:18" x14ac:dyDescent="0.25">
      <c r="B9" s="36" t="s">
        <v>7</v>
      </c>
      <c r="C9" s="38">
        <v>45</v>
      </c>
      <c r="D9" s="38">
        <v>53</v>
      </c>
      <c r="E9" s="38">
        <v>5</v>
      </c>
      <c r="F9" s="38">
        <v>3</v>
      </c>
      <c r="H9" s="37" t="s">
        <v>13</v>
      </c>
      <c r="I9" s="39">
        <v>0</v>
      </c>
      <c r="J9" s="39">
        <v>1</v>
      </c>
      <c r="K9" s="39">
        <v>1</v>
      </c>
      <c r="L9" s="39">
        <v>0</v>
      </c>
      <c r="N9" s="37" t="s">
        <v>13</v>
      </c>
      <c r="O9" s="37">
        <v>5</v>
      </c>
      <c r="P9" s="37">
        <v>0</v>
      </c>
      <c r="Q9" s="37">
        <v>0</v>
      </c>
      <c r="R9" s="37">
        <v>5</v>
      </c>
    </row>
    <row r="10" spans="2:18" x14ac:dyDescent="0.25">
      <c r="B10" s="36" t="s">
        <v>5</v>
      </c>
      <c r="C10" s="38">
        <v>0</v>
      </c>
      <c r="D10" s="38">
        <v>5</v>
      </c>
      <c r="E10" s="38">
        <v>80</v>
      </c>
      <c r="F10" s="38">
        <v>75</v>
      </c>
      <c r="H10" s="37" t="s">
        <v>14</v>
      </c>
      <c r="I10" s="39">
        <v>0</v>
      </c>
      <c r="J10" s="39">
        <v>0</v>
      </c>
      <c r="K10" s="39">
        <v>1</v>
      </c>
      <c r="L10" s="39">
        <v>1</v>
      </c>
      <c r="N10" s="37" t="s">
        <v>14</v>
      </c>
      <c r="O10" s="37">
        <v>25</v>
      </c>
      <c r="P10" s="37">
        <v>25</v>
      </c>
      <c r="Q10" s="37">
        <v>25</v>
      </c>
      <c r="R10" s="37">
        <v>75</v>
      </c>
    </row>
    <row r="11" spans="2:18" x14ac:dyDescent="0.25">
      <c r="B11" s="36" t="s">
        <v>16</v>
      </c>
      <c r="C11" s="38">
        <v>0</v>
      </c>
      <c r="D11" s="38">
        <v>3</v>
      </c>
      <c r="E11" s="38">
        <v>75</v>
      </c>
      <c r="F11" s="38">
        <v>78</v>
      </c>
      <c r="H11" s="37" t="s">
        <v>15</v>
      </c>
      <c r="I11" s="39">
        <v>0</v>
      </c>
      <c r="J11" s="39">
        <v>1</v>
      </c>
      <c r="K11" s="39">
        <v>0</v>
      </c>
      <c r="L11" s="39">
        <v>1</v>
      </c>
      <c r="N11" s="37" t="s">
        <v>15</v>
      </c>
      <c r="O11" s="37">
        <v>3</v>
      </c>
      <c r="P11" s="37">
        <v>0</v>
      </c>
      <c r="Q11" s="37">
        <v>0</v>
      </c>
      <c r="R11" s="37">
        <v>3</v>
      </c>
    </row>
    <row r="12" spans="2:18" x14ac:dyDescent="0.25">
      <c r="R12">
        <f>SUM(R8:R11)</f>
        <v>128</v>
      </c>
    </row>
    <row r="13" spans="2:18" x14ac:dyDescent="0.25">
      <c r="N13" s="4" t="s">
        <v>73</v>
      </c>
    </row>
    <row r="14" spans="2:18" ht="18.75" x14ac:dyDescent="0.25">
      <c r="C14" s="14" t="s">
        <v>74</v>
      </c>
      <c r="D14" s="40" t="s">
        <v>75</v>
      </c>
      <c r="H14" s="11" t="s">
        <v>76</v>
      </c>
      <c r="I14" s="4">
        <v>0</v>
      </c>
      <c r="J14" s="40">
        <v>0</v>
      </c>
    </row>
    <row r="15" spans="2:18" ht="18.75" x14ac:dyDescent="0.25">
      <c r="C15" s="14" t="s">
        <v>77</v>
      </c>
      <c r="D15" t="s">
        <v>78</v>
      </c>
      <c r="H15" s="11" t="s">
        <v>79</v>
      </c>
      <c r="I15" s="4" t="s">
        <v>80</v>
      </c>
      <c r="J15" s="6">
        <f>R12</f>
        <v>128</v>
      </c>
      <c r="M15" t="s">
        <v>81</v>
      </c>
      <c r="N15">
        <f>J14*J15-(J16*J16)</f>
        <v>0</v>
      </c>
    </row>
    <row r="16" spans="2:18" ht="18.75" x14ac:dyDescent="0.25">
      <c r="C16" s="14" t="s">
        <v>82</v>
      </c>
      <c r="D16" s="4" t="s">
        <v>75</v>
      </c>
      <c r="H16" s="11" t="s">
        <v>83</v>
      </c>
      <c r="I16" s="4">
        <v>0</v>
      </c>
      <c r="J16">
        <v>0</v>
      </c>
    </row>
    <row r="20" spans="2:18" x14ac:dyDescent="0.25">
      <c r="B20" s="36" t="s">
        <v>66</v>
      </c>
      <c r="C20" s="36" t="s">
        <v>3</v>
      </c>
      <c r="D20" s="36" t="s">
        <v>7</v>
      </c>
      <c r="E20" s="36" t="s">
        <v>5</v>
      </c>
      <c r="F20" s="36" t="s">
        <v>16</v>
      </c>
      <c r="H20" s="37" t="s">
        <v>67</v>
      </c>
      <c r="I20" s="37" t="s">
        <v>3</v>
      </c>
      <c r="J20" s="37" t="s">
        <v>7</v>
      </c>
      <c r="K20" s="37" t="s">
        <v>5</v>
      </c>
      <c r="L20" s="37" t="s">
        <v>16</v>
      </c>
      <c r="N20" s="37" t="s">
        <v>68</v>
      </c>
      <c r="O20" s="37" t="s">
        <v>69</v>
      </c>
      <c r="P20" s="37" t="s">
        <v>70</v>
      </c>
      <c r="Q20" s="37" t="s">
        <v>71</v>
      </c>
      <c r="R20" s="37" t="s">
        <v>72</v>
      </c>
    </row>
    <row r="21" spans="2:18" x14ac:dyDescent="0.25">
      <c r="B21" s="36" t="s">
        <v>3</v>
      </c>
      <c r="C21" s="35">
        <v>45</v>
      </c>
      <c r="D21" s="36">
        <v>45</v>
      </c>
      <c r="E21" s="36">
        <v>0</v>
      </c>
      <c r="F21" s="36">
        <v>0</v>
      </c>
      <c r="H21" s="37" t="s">
        <v>12</v>
      </c>
      <c r="I21" s="41">
        <v>1</v>
      </c>
      <c r="J21" s="39">
        <v>1</v>
      </c>
      <c r="K21" s="39">
        <v>0</v>
      </c>
      <c r="L21" s="39">
        <v>0</v>
      </c>
      <c r="N21" s="37" t="s">
        <v>12</v>
      </c>
      <c r="O21" s="37">
        <v>15</v>
      </c>
      <c r="P21" s="37">
        <v>20</v>
      </c>
      <c r="Q21" s="37">
        <v>10</v>
      </c>
      <c r="R21" s="37">
        <v>45</v>
      </c>
    </row>
    <row r="22" spans="2:18" x14ac:dyDescent="0.25">
      <c r="B22" s="36" t="s">
        <v>7</v>
      </c>
      <c r="C22" s="36">
        <v>45</v>
      </c>
      <c r="D22" s="38">
        <v>53</v>
      </c>
      <c r="E22" s="38">
        <v>5</v>
      </c>
      <c r="F22" s="38">
        <v>3</v>
      </c>
      <c r="H22" s="37" t="s">
        <v>13</v>
      </c>
      <c r="I22" s="41">
        <v>0</v>
      </c>
      <c r="J22" s="39">
        <v>1</v>
      </c>
      <c r="K22" s="39">
        <v>1</v>
      </c>
      <c r="L22" s="39">
        <v>0</v>
      </c>
      <c r="N22" s="37" t="s">
        <v>13</v>
      </c>
      <c r="O22" s="37">
        <v>5</v>
      </c>
      <c r="P22" s="37">
        <v>0</v>
      </c>
      <c r="Q22" s="37">
        <v>0</v>
      </c>
      <c r="R22" s="37">
        <v>5</v>
      </c>
    </row>
    <row r="23" spans="2:18" x14ac:dyDescent="0.25">
      <c r="B23" s="36" t="s">
        <v>5</v>
      </c>
      <c r="C23" s="36">
        <v>0</v>
      </c>
      <c r="D23" s="38">
        <v>5</v>
      </c>
      <c r="E23" s="38">
        <v>80</v>
      </c>
      <c r="F23" s="38">
        <v>75</v>
      </c>
      <c r="H23" s="37" t="s">
        <v>14</v>
      </c>
      <c r="I23" s="41">
        <v>0</v>
      </c>
      <c r="J23" s="39">
        <v>0</v>
      </c>
      <c r="K23" s="39">
        <v>1</v>
      </c>
      <c r="L23" s="39">
        <v>1</v>
      </c>
      <c r="N23" s="37" t="s">
        <v>14</v>
      </c>
      <c r="O23" s="37">
        <v>25</v>
      </c>
      <c r="P23" s="37">
        <v>25</v>
      </c>
      <c r="Q23" s="37">
        <v>25</v>
      </c>
      <c r="R23" s="37">
        <v>75</v>
      </c>
    </row>
    <row r="24" spans="2:18" x14ac:dyDescent="0.25">
      <c r="B24" s="36" t="s">
        <v>16</v>
      </c>
      <c r="C24" s="36">
        <v>0</v>
      </c>
      <c r="D24" s="38">
        <v>3</v>
      </c>
      <c r="E24" s="38">
        <v>75</v>
      </c>
      <c r="F24" s="38">
        <v>78</v>
      </c>
      <c r="H24" s="37" t="s">
        <v>15</v>
      </c>
      <c r="I24" s="41">
        <v>0</v>
      </c>
      <c r="J24" s="39">
        <v>1</v>
      </c>
      <c r="K24" s="39">
        <v>0</v>
      </c>
      <c r="L24" s="39">
        <v>1</v>
      </c>
      <c r="N24" s="37" t="s">
        <v>15</v>
      </c>
      <c r="O24" s="37">
        <v>3</v>
      </c>
      <c r="P24" s="37">
        <v>0</v>
      </c>
      <c r="Q24" s="37">
        <v>0</v>
      </c>
      <c r="R24" s="37">
        <v>3</v>
      </c>
    </row>
    <row r="26" spans="2:18" ht="18.75" x14ac:dyDescent="0.25">
      <c r="C26" s="14" t="s">
        <v>74</v>
      </c>
      <c r="D26" s="4" t="s">
        <v>84</v>
      </c>
      <c r="H26" s="11" t="s">
        <v>76</v>
      </c>
      <c r="I26" s="4">
        <v>0</v>
      </c>
      <c r="J26" s="4">
        <v>0</v>
      </c>
      <c r="N26" s="4" t="s">
        <v>73</v>
      </c>
    </row>
    <row r="27" spans="2:18" ht="18.75" x14ac:dyDescent="0.25">
      <c r="C27" s="14" t="s">
        <v>77</v>
      </c>
      <c r="D27" s="4" t="s">
        <v>85</v>
      </c>
      <c r="H27" s="11" t="s">
        <v>79</v>
      </c>
      <c r="I27" s="42" t="s">
        <v>86</v>
      </c>
      <c r="J27" s="4">
        <f>R22+R23+R24</f>
        <v>83</v>
      </c>
      <c r="N27">
        <f>J26*J27-(J28*J28)</f>
        <v>-2025</v>
      </c>
    </row>
    <row r="28" spans="2:18" ht="18.75" x14ac:dyDescent="0.25">
      <c r="C28" s="14" t="s">
        <v>82</v>
      </c>
      <c r="D28" s="4" t="s">
        <v>12</v>
      </c>
      <c r="H28" s="11" t="s">
        <v>83</v>
      </c>
      <c r="I28" s="4">
        <v>45</v>
      </c>
      <c r="J28" s="4">
        <f>R21</f>
        <v>45</v>
      </c>
    </row>
    <row r="30" spans="2:18" x14ac:dyDescent="0.25">
      <c r="B30" s="36" t="s">
        <v>66</v>
      </c>
      <c r="C30" s="36" t="s">
        <v>3</v>
      </c>
      <c r="D30" s="36" t="s">
        <v>7</v>
      </c>
      <c r="E30" s="36" t="s">
        <v>5</v>
      </c>
      <c r="F30" s="36" t="s">
        <v>16</v>
      </c>
      <c r="H30" s="37" t="s">
        <v>67</v>
      </c>
      <c r="I30" s="37" t="s">
        <v>3</v>
      </c>
      <c r="J30" s="37" t="s">
        <v>7</v>
      </c>
      <c r="K30" s="37" t="s">
        <v>5</v>
      </c>
      <c r="L30" s="37" t="s">
        <v>16</v>
      </c>
      <c r="N30" s="37" t="s">
        <v>68</v>
      </c>
      <c r="O30" s="37" t="s">
        <v>69</v>
      </c>
      <c r="P30" s="37" t="s">
        <v>70</v>
      </c>
      <c r="Q30" s="37" t="s">
        <v>71</v>
      </c>
      <c r="R30" s="37" t="s">
        <v>72</v>
      </c>
    </row>
    <row r="31" spans="2:18" x14ac:dyDescent="0.25">
      <c r="B31" s="36" t="s">
        <v>3</v>
      </c>
      <c r="C31" s="35">
        <v>45</v>
      </c>
      <c r="D31" s="35">
        <v>45</v>
      </c>
      <c r="E31" s="36">
        <v>0</v>
      </c>
      <c r="F31" s="36">
        <v>0</v>
      </c>
      <c r="H31" s="37" t="s">
        <v>12</v>
      </c>
      <c r="I31" s="41">
        <v>1</v>
      </c>
      <c r="J31" s="41">
        <v>1</v>
      </c>
      <c r="K31" s="39">
        <v>0</v>
      </c>
      <c r="L31" s="39">
        <v>0</v>
      </c>
      <c r="N31" s="37" t="s">
        <v>12</v>
      </c>
      <c r="O31" s="37">
        <v>15</v>
      </c>
      <c r="P31" s="37">
        <v>20</v>
      </c>
      <c r="Q31" s="37">
        <v>10</v>
      </c>
      <c r="R31" s="37">
        <v>45</v>
      </c>
    </row>
    <row r="32" spans="2:18" x14ac:dyDescent="0.25">
      <c r="B32" s="36" t="s">
        <v>7</v>
      </c>
      <c r="C32" s="35">
        <v>45</v>
      </c>
      <c r="D32" s="35">
        <v>53</v>
      </c>
      <c r="E32" s="36">
        <v>5</v>
      </c>
      <c r="F32" s="36">
        <v>3</v>
      </c>
      <c r="H32" s="37" t="s">
        <v>13</v>
      </c>
      <c r="I32" s="41">
        <v>0</v>
      </c>
      <c r="J32" s="41">
        <v>1</v>
      </c>
      <c r="K32" s="39">
        <v>1</v>
      </c>
      <c r="L32" s="39">
        <v>0</v>
      </c>
      <c r="N32" s="37" t="s">
        <v>13</v>
      </c>
      <c r="O32" s="37">
        <v>5</v>
      </c>
      <c r="P32" s="37">
        <v>0</v>
      </c>
      <c r="Q32" s="37">
        <v>0</v>
      </c>
      <c r="R32" s="37">
        <v>5</v>
      </c>
    </row>
    <row r="33" spans="2:18" x14ac:dyDescent="0.25">
      <c r="B33" s="36" t="s">
        <v>5</v>
      </c>
      <c r="C33" s="36">
        <v>0</v>
      </c>
      <c r="D33" s="36">
        <v>5</v>
      </c>
      <c r="E33" s="38">
        <v>80</v>
      </c>
      <c r="F33" s="38">
        <v>75</v>
      </c>
      <c r="H33" s="37" t="s">
        <v>14</v>
      </c>
      <c r="I33" s="41">
        <v>0</v>
      </c>
      <c r="J33" s="41">
        <v>0</v>
      </c>
      <c r="K33" s="39">
        <v>1</v>
      </c>
      <c r="L33" s="39">
        <v>1</v>
      </c>
      <c r="N33" s="37" t="s">
        <v>14</v>
      </c>
      <c r="O33" s="37">
        <v>25</v>
      </c>
      <c r="P33" s="37">
        <v>25</v>
      </c>
      <c r="Q33" s="37">
        <v>25</v>
      </c>
      <c r="R33" s="37">
        <v>75</v>
      </c>
    </row>
    <row r="34" spans="2:18" x14ac:dyDescent="0.25">
      <c r="B34" s="36" t="s">
        <v>16</v>
      </c>
      <c r="C34" s="36">
        <v>0</v>
      </c>
      <c r="D34" s="36">
        <v>3</v>
      </c>
      <c r="E34" s="38">
        <v>75</v>
      </c>
      <c r="F34" s="38">
        <v>78</v>
      </c>
      <c r="H34" s="37" t="s">
        <v>15</v>
      </c>
      <c r="I34" s="41">
        <v>0</v>
      </c>
      <c r="J34" s="41">
        <v>1</v>
      </c>
      <c r="K34" s="39">
        <v>0</v>
      </c>
      <c r="L34" s="39">
        <v>1</v>
      </c>
      <c r="N34" s="37" t="s">
        <v>15</v>
      </c>
      <c r="O34" s="37">
        <v>3</v>
      </c>
      <c r="P34" s="37">
        <v>0</v>
      </c>
      <c r="Q34" s="37">
        <v>0</v>
      </c>
      <c r="R34" s="37">
        <v>3</v>
      </c>
    </row>
    <row r="36" spans="2:18" ht="18.75" x14ac:dyDescent="0.25">
      <c r="C36" s="14" t="s">
        <v>74</v>
      </c>
      <c r="D36" s="4" t="s">
        <v>12</v>
      </c>
      <c r="H36" s="11" t="s">
        <v>76</v>
      </c>
      <c r="I36">
        <v>45</v>
      </c>
      <c r="J36">
        <f>R31</f>
        <v>45</v>
      </c>
      <c r="N36" s="4" t="s">
        <v>87</v>
      </c>
    </row>
    <row r="37" spans="2:18" ht="18.75" x14ac:dyDescent="0.25">
      <c r="C37" s="14" t="s">
        <v>77</v>
      </c>
      <c r="D37" s="4" t="s">
        <v>14</v>
      </c>
      <c r="H37" s="11" t="s">
        <v>79</v>
      </c>
      <c r="I37">
        <v>75</v>
      </c>
      <c r="J37">
        <f>R33</f>
        <v>75</v>
      </c>
      <c r="N37">
        <f>J36*J37-(J38*J38)</f>
        <v>3311</v>
      </c>
    </row>
    <row r="38" spans="2:18" ht="18.75" x14ac:dyDescent="0.25">
      <c r="C38" s="14" t="s">
        <v>82</v>
      </c>
      <c r="D38" s="4" t="s">
        <v>88</v>
      </c>
      <c r="H38" s="11" t="s">
        <v>83</v>
      </c>
      <c r="I38" t="s">
        <v>89</v>
      </c>
      <c r="J38">
        <f>+R32+R34</f>
        <v>8</v>
      </c>
    </row>
    <row r="40" spans="2:18" x14ac:dyDescent="0.25">
      <c r="B40" s="36" t="s">
        <v>66</v>
      </c>
      <c r="C40" s="36" t="s">
        <v>3</v>
      </c>
      <c r="D40" s="36" t="s">
        <v>7</v>
      </c>
      <c r="E40" s="36" t="s">
        <v>5</v>
      </c>
      <c r="F40" s="36" t="s">
        <v>16</v>
      </c>
      <c r="H40" s="37" t="s">
        <v>67</v>
      </c>
      <c r="I40" s="37" t="s">
        <v>3</v>
      </c>
      <c r="J40" s="37" t="s">
        <v>7</v>
      </c>
      <c r="K40" s="37" t="s">
        <v>5</v>
      </c>
      <c r="L40" s="37" t="s">
        <v>16</v>
      </c>
      <c r="N40" s="37" t="s">
        <v>68</v>
      </c>
      <c r="O40" s="37" t="s">
        <v>69</v>
      </c>
      <c r="P40" s="37" t="s">
        <v>70</v>
      </c>
      <c r="Q40" s="37" t="s">
        <v>71</v>
      </c>
      <c r="R40" s="37" t="s">
        <v>72</v>
      </c>
    </row>
    <row r="41" spans="2:18" x14ac:dyDescent="0.25">
      <c r="B41" s="36" t="s">
        <v>3</v>
      </c>
      <c r="C41" s="35">
        <v>45</v>
      </c>
      <c r="D41" s="35">
        <v>45</v>
      </c>
      <c r="E41" s="35">
        <v>0</v>
      </c>
      <c r="F41" s="36">
        <v>0</v>
      </c>
      <c r="H41" s="37" t="s">
        <v>12</v>
      </c>
      <c r="I41" s="41">
        <v>1</v>
      </c>
      <c r="J41" s="41">
        <v>1</v>
      </c>
      <c r="K41" s="41">
        <v>0</v>
      </c>
      <c r="L41" s="39">
        <v>0</v>
      </c>
      <c r="N41" s="37" t="s">
        <v>12</v>
      </c>
      <c r="O41" s="37">
        <v>15</v>
      </c>
      <c r="P41" s="37">
        <v>20</v>
      </c>
      <c r="Q41" s="37">
        <v>10</v>
      </c>
      <c r="R41" s="37">
        <v>45</v>
      </c>
    </row>
    <row r="42" spans="2:18" x14ac:dyDescent="0.25">
      <c r="B42" s="36" t="s">
        <v>7</v>
      </c>
      <c r="C42" s="35">
        <v>45</v>
      </c>
      <c r="D42" s="35">
        <v>53</v>
      </c>
      <c r="E42" s="35">
        <v>5</v>
      </c>
      <c r="F42" s="36">
        <v>3</v>
      </c>
      <c r="H42" s="37" t="s">
        <v>13</v>
      </c>
      <c r="I42" s="41">
        <v>0</v>
      </c>
      <c r="J42" s="41">
        <v>1</v>
      </c>
      <c r="K42" s="41">
        <v>1</v>
      </c>
      <c r="L42" s="39">
        <v>0</v>
      </c>
      <c r="N42" s="37" t="s">
        <v>13</v>
      </c>
      <c r="O42" s="37">
        <v>5</v>
      </c>
      <c r="P42" s="37">
        <v>0</v>
      </c>
      <c r="Q42" s="37">
        <v>0</v>
      </c>
      <c r="R42" s="37">
        <v>5</v>
      </c>
    </row>
    <row r="43" spans="2:18" x14ac:dyDescent="0.25">
      <c r="B43" s="36" t="s">
        <v>5</v>
      </c>
      <c r="C43" s="35">
        <v>0</v>
      </c>
      <c r="D43" s="35">
        <v>5</v>
      </c>
      <c r="E43" s="35">
        <v>80</v>
      </c>
      <c r="F43" s="36">
        <v>75</v>
      </c>
      <c r="H43" s="37" t="s">
        <v>14</v>
      </c>
      <c r="I43" s="41">
        <v>0</v>
      </c>
      <c r="J43" s="41">
        <v>0</v>
      </c>
      <c r="K43" s="41">
        <v>1</v>
      </c>
      <c r="L43" s="39">
        <v>1</v>
      </c>
      <c r="N43" s="37" t="s">
        <v>14</v>
      </c>
      <c r="O43" s="37">
        <v>25</v>
      </c>
      <c r="P43" s="37">
        <v>25</v>
      </c>
      <c r="Q43" s="37">
        <v>25</v>
      </c>
      <c r="R43" s="37">
        <v>75</v>
      </c>
    </row>
    <row r="44" spans="2:18" x14ac:dyDescent="0.25">
      <c r="B44" s="36" t="s">
        <v>16</v>
      </c>
      <c r="C44" s="36">
        <v>0</v>
      </c>
      <c r="D44" s="36">
        <v>3</v>
      </c>
      <c r="E44" s="36">
        <v>75</v>
      </c>
      <c r="F44" s="38">
        <v>78</v>
      </c>
      <c r="H44" s="37" t="s">
        <v>15</v>
      </c>
      <c r="I44" s="41">
        <v>0</v>
      </c>
      <c r="J44" s="41">
        <v>1</v>
      </c>
      <c r="K44" s="41">
        <v>0</v>
      </c>
      <c r="L44" s="39">
        <v>1</v>
      </c>
      <c r="N44" s="37" t="s">
        <v>15</v>
      </c>
      <c r="O44" s="37">
        <v>3</v>
      </c>
      <c r="P44" s="37">
        <v>0</v>
      </c>
      <c r="Q44" s="37">
        <v>0</v>
      </c>
      <c r="R44" s="37">
        <v>3</v>
      </c>
    </row>
    <row r="46" spans="2:18" ht="18.75" x14ac:dyDescent="0.25">
      <c r="C46" s="14" t="s">
        <v>74</v>
      </c>
      <c r="D46" s="4" t="s">
        <v>90</v>
      </c>
      <c r="H46" s="11" t="s">
        <v>76</v>
      </c>
      <c r="I46" s="4">
        <f>45+5</f>
        <v>50</v>
      </c>
      <c r="J46" s="4">
        <f>+R41+R42</f>
        <v>50</v>
      </c>
      <c r="N46" s="4" t="s">
        <v>87</v>
      </c>
    </row>
    <row r="47" spans="2:18" ht="18.75" x14ac:dyDescent="0.25">
      <c r="C47" s="14" t="s">
        <v>77</v>
      </c>
      <c r="D47" s="4" t="s">
        <v>75</v>
      </c>
      <c r="H47" s="11" t="s">
        <v>79</v>
      </c>
      <c r="I47" s="4">
        <v>0</v>
      </c>
      <c r="J47" s="4">
        <v>0</v>
      </c>
      <c r="N47">
        <f>J46*J47-(J48*J48)</f>
        <v>-6084</v>
      </c>
    </row>
    <row r="48" spans="2:18" ht="18.75" x14ac:dyDescent="0.25">
      <c r="C48" s="14" t="s">
        <v>82</v>
      </c>
      <c r="D48" s="4" t="s">
        <v>91</v>
      </c>
      <c r="H48" s="11" t="s">
        <v>83</v>
      </c>
      <c r="I48" s="4">
        <f>75+3</f>
        <v>78</v>
      </c>
      <c r="J48" s="4">
        <f>+R43+R44</f>
        <v>78</v>
      </c>
    </row>
    <row r="50" spans="2:18" x14ac:dyDescent="0.25">
      <c r="B50" s="36" t="s">
        <v>66</v>
      </c>
      <c r="C50" s="36" t="s">
        <v>3</v>
      </c>
      <c r="D50" s="36" t="s">
        <v>7</v>
      </c>
      <c r="E50" s="36" t="s">
        <v>5</v>
      </c>
      <c r="F50" s="36" t="s">
        <v>16</v>
      </c>
      <c r="H50" s="37" t="s">
        <v>67</v>
      </c>
      <c r="I50" s="37" t="s">
        <v>3</v>
      </c>
      <c r="J50" s="37" t="s">
        <v>7</v>
      </c>
      <c r="K50" s="37" t="s">
        <v>5</v>
      </c>
      <c r="L50" s="37" t="s">
        <v>16</v>
      </c>
      <c r="N50" s="37" t="s">
        <v>68</v>
      </c>
      <c r="O50" s="37" t="s">
        <v>69</v>
      </c>
      <c r="P50" s="37" t="s">
        <v>70</v>
      </c>
      <c r="Q50" s="37" t="s">
        <v>71</v>
      </c>
      <c r="R50" s="37" t="s">
        <v>72</v>
      </c>
    </row>
    <row r="51" spans="2:18" x14ac:dyDescent="0.25">
      <c r="B51" s="36" t="s">
        <v>3</v>
      </c>
      <c r="C51" s="35">
        <v>45</v>
      </c>
      <c r="D51" s="35">
        <v>45</v>
      </c>
      <c r="E51" s="35">
        <v>0</v>
      </c>
      <c r="F51" s="35">
        <v>0</v>
      </c>
      <c r="H51" s="37" t="s">
        <v>12</v>
      </c>
      <c r="I51" s="41">
        <v>1</v>
      </c>
      <c r="J51" s="41">
        <v>1</v>
      </c>
      <c r="K51" s="41">
        <v>0</v>
      </c>
      <c r="L51" s="41">
        <v>0</v>
      </c>
      <c r="N51" s="37" t="s">
        <v>12</v>
      </c>
      <c r="O51" s="37">
        <v>15</v>
      </c>
      <c r="P51" s="37">
        <v>20</v>
      </c>
      <c r="Q51" s="37">
        <v>10</v>
      </c>
      <c r="R51" s="37">
        <v>45</v>
      </c>
    </row>
    <row r="52" spans="2:18" x14ac:dyDescent="0.25">
      <c r="B52" s="36" t="s">
        <v>7</v>
      </c>
      <c r="C52" s="35">
        <v>45</v>
      </c>
      <c r="D52" s="35">
        <v>53</v>
      </c>
      <c r="E52" s="35">
        <v>5</v>
      </c>
      <c r="F52" s="35">
        <v>3</v>
      </c>
      <c r="H52" s="37" t="s">
        <v>13</v>
      </c>
      <c r="I52" s="41">
        <v>0</v>
      </c>
      <c r="J52" s="41">
        <v>1</v>
      </c>
      <c r="K52" s="41">
        <v>1</v>
      </c>
      <c r="L52" s="41">
        <v>0</v>
      </c>
      <c r="N52" s="37" t="s">
        <v>13</v>
      </c>
      <c r="O52" s="37">
        <v>5</v>
      </c>
      <c r="P52" s="37">
        <v>0</v>
      </c>
      <c r="Q52" s="37">
        <v>0</v>
      </c>
      <c r="R52" s="37">
        <v>5</v>
      </c>
    </row>
    <row r="53" spans="2:18" x14ac:dyDescent="0.25">
      <c r="B53" s="36" t="s">
        <v>5</v>
      </c>
      <c r="C53" s="35">
        <v>0</v>
      </c>
      <c r="D53" s="35">
        <v>5</v>
      </c>
      <c r="E53" s="35">
        <v>80</v>
      </c>
      <c r="F53" s="35">
        <v>75</v>
      </c>
      <c r="H53" s="37" t="s">
        <v>14</v>
      </c>
      <c r="I53" s="41">
        <v>0</v>
      </c>
      <c r="J53" s="41">
        <v>0</v>
      </c>
      <c r="K53" s="41">
        <v>1</v>
      </c>
      <c r="L53" s="41">
        <v>1</v>
      </c>
      <c r="N53" s="37" t="s">
        <v>14</v>
      </c>
      <c r="O53" s="37">
        <v>25</v>
      </c>
      <c r="P53" s="37">
        <v>25</v>
      </c>
      <c r="Q53" s="37">
        <v>25</v>
      </c>
      <c r="R53" s="37">
        <v>75</v>
      </c>
    </row>
    <row r="54" spans="2:18" x14ac:dyDescent="0.25">
      <c r="B54" s="36" t="s">
        <v>16</v>
      </c>
      <c r="C54" s="35">
        <v>0</v>
      </c>
      <c r="D54" s="35">
        <v>3</v>
      </c>
      <c r="E54" s="35">
        <v>75</v>
      </c>
      <c r="F54" s="35">
        <v>78</v>
      </c>
      <c r="H54" s="37" t="s">
        <v>15</v>
      </c>
      <c r="I54" s="41">
        <v>0</v>
      </c>
      <c r="J54" s="41">
        <v>1</v>
      </c>
      <c r="K54" s="41">
        <v>0</v>
      </c>
      <c r="L54" s="41">
        <v>1</v>
      </c>
      <c r="N54" s="37" t="s">
        <v>15</v>
      </c>
      <c r="O54" s="37">
        <v>3</v>
      </c>
      <c r="P54" s="37">
        <v>0</v>
      </c>
      <c r="Q54" s="37">
        <v>0</v>
      </c>
      <c r="R54" s="37">
        <v>3</v>
      </c>
    </row>
    <row r="56" spans="2:18" ht="18.75" x14ac:dyDescent="0.25">
      <c r="C56" s="14" t="s">
        <v>74</v>
      </c>
      <c r="D56" s="4" t="s">
        <v>78</v>
      </c>
      <c r="H56" s="11" t="s">
        <v>76</v>
      </c>
      <c r="I56" s="4">
        <f>45+5+75+3</f>
        <v>128</v>
      </c>
      <c r="J56" s="4">
        <f>+SUM(R51:R54)</f>
        <v>128</v>
      </c>
      <c r="N56" s="4" t="s">
        <v>73</v>
      </c>
    </row>
    <row r="57" spans="2:18" ht="18.75" x14ac:dyDescent="0.25">
      <c r="C57" s="14" t="s">
        <v>77</v>
      </c>
      <c r="D57" s="4" t="s">
        <v>75</v>
      </c>
      <c r="H57" s="11" t="s">
        <v>79</v>
      </c>
      <c r="I57" s="4">
        <v>0</v>
      </c>
      <c r="J57" s="4">
        <v>0</v>
      </c>
      <c r="N57">
        <f>+J56*J57-(J58*J58)</f>
        <v>0</v>
      </c>
    </row>
    <row r="58" spans="2:18" ht="18.75" x14ac:dyDescent="0.25">
      <c r="C58" s="14" t="s">
        <v>82</v>
      </c>
      <c r="D58" s="4" t="s">
        <v>75</v>
      </c>
      <c r="H58" s="11" t="s">
        <v>83</v>
      </c>
      <c r="I58" s="4">
        <v>0</v>
      </c>
      <c r="J58" s="4">
        <v>0</v>
      </c>
    </row>
    <row r="60" spans="2:18" x14ac:dyDescent="0.25">
      <c r="B60" s="36" t="s">
        <v>66</v>
      </c>
      <c r="C60" s="36" t="s">
        <v>3</v>
      </c>
      <c r="D60" s="36" t="s">
        <v>7</v>
      </c>
      <c r="E60" s="36" t="s">
        <v>5</v>
      </c>
      <c r="F60" s="36" t="s">
        <v>16</v>
      </c>
      <c r="H60" s="37" t="s">
        <v>67</v>
      </c>
      <c r="I60" s="37" t="s">
        <v>3</v>
      </c>
      <c r="J60" s="37" t="s">
        <v>7</v>
      </c>
      <c r="K60" s="37" t="s">
        <v>5</v>
      </c>
      <c r="L60" s="37" t="s">
        <v>16</v>
      </c>
      <c r="N60" s="37" t="s">
        <v>68</v>
      </c>
      <c r="O60" s="37" t="s">
        <v>69</v>
      </c>
      <c r="P60" s="37" t="s">
        <v>70</v>
      </c>
      <c r="Q60" s="37" t="s">
        <v>71</v>
      </c>
      <c r="R60" s="37" t="s">
        <v>72</v>
      </c>
    </row>
    <row r="61" spans="2:18" x14ac:dyDescent="0.25">
      <c r="B61" s="36" t="s">
        <v>3</v>
      </c>
      <c r="C61" s="36">
        <v>45</v>
      </c>
      <c r="D61" s="36">
        <v>45</v>
      </c>
      <c r="E61" s="36">
        <v>0</v>
      </c>
      <c r="F61" s="36">
        <v>0</v>
      </c>
      <c r="H61" s="37" t="s">
        <v>12</v>
      </c>
      <c r="I61" s="37">
        <v>1</v>
      </c>
      <c r="J61" s="37">
        <v>1</v>
      </c>
      <c r="K61" s="37">
        <v>0</v>
      </c>
      <c r="L61" s="37">
        <v>0</v>
      </c>
      <c r="N61" s="37" t="s">
        <v>12</v>
      </c>
      <c r="O61" s="37">
        <v>15</v>
      </c>
      <c r="P61" s="37">
        <v>20</v>
      </c>
      <c r="Q61" s="37">
        <v>10</v>
      </c>
      <c r="R61" s="37">
        <v>45</v>
      </c>
    </row>
    <row r="62" spans="2:18" x14ac:dyDescent="0.25">
      <c r="B62" s="36" t="s">
        <v>7</v>
      </c>
      <c r="C62" s="36">
        <v>45</v>
      </c>
      <c r="D62" s="36">
        <v>53</v>
      </c>
      <c r="E62" s="36">
        <v>5</v>
      </c>
      <c r="F62" s="36">
        <v>3</v>
      </c>
      <c r="H62" s="37" t="s">
        <v>13</v>
      </c>
      <c r="I62" s="37">
        <v>0</v>
      </c>
      <c r="J62" s="37">
        <v>1</v>
      </c>
      <c r="K62" s="37">
        <v>1</v>
      </c>
      <c r="L62" s="37">
        <v>0</v>
      </c>
      <c r="N62" s="37" t="s">
        <v>13</v>
      </c>
      <c r="O62" s="37">
        <v>5</v>
      </c>
      <c r="P62" s="37">
        <v>0</v>
      </c>
      <c r="Q62" s="37">
        <v>0</v>
      </c>
      <c r="R62" s="37">
        <v>5</v>
      </c>
    </row>
    <row r="63" spans="2:18" x14ac:dyDescent="0.25">
      <c r="B63" s="36" t="s">
        <v>5</v>
      </c>
      <c r="C63" s="36">
        <v>0</v>
      </c>
      <c r="D63" s="36">
        <v>5</v>
      </c>
      <c r="E63" s="36">
        <v>80</v>
      </c>
      <c r="F63" s="36">
        <v>75</v>
      </c>
      <c r="H63" s="37" t="s">
        <v>14</v>
      </c>
      <c r="I63" s="37">
        <v>0</v>
      </c>
      <c r="J63" s="37">
        <v>0</v>
      </c>
      <c r="K63" s="37">
        <v>1</v>
      </c>
      <c r="L63" s="37">
        <v>1</v>
      </c>
      <c r="N63" s="37" t="s">
        <v>14</v>
      </c>
      <c r="O63" s="37">
        <v>25</v>
      </c>
      <c r="P63" s="37">
        <v>25</v>
      </c>
      <c r="Q63" s="37">
        <v>25</v>
      </c>
      <c r="R63" s="37">
        <v>75</v>
      </c>
    </row>
    <row r="64" spans="2:18" x14ac:dyDescent="0.25">
      <c r="B64" s="36" t="s">
        <v>16</v>
      </c>
      <c r="C64" s="36">
        <v>0</v>
      </c>
      <c r="D64" s="36">
        <v>3</v>
      </c>
      <c r="E64" s="36">
        <v>75</v>
      </c>
      <c r="F64" s="36">
        <v>78</v>
      </c>
      <c r="H64" s="37" t="s">
        <v>15</v>
      </c>
      <c r="I64" s="37">
        <v>0</v>
      </c>
      <c r="J64" s="37">
        <v>1</v>
      </c>
      <c r="K64" s="37">
        <v>0</v>
      </c>
      <c r="L64" s="37">
        <v>1</v>
      </c>
      <c r="N64" s="37" t="s">
        <v>15</v>
      </c>
      <c r="O64" s="37">
        <v>3</v>
      </c>
      <c r="P64" s="37">
        <v>0</v>
      </c>
      <c r="Q64" s="37">
        <v>0</v>
      </c>
      <c r="R64" s="37">
        <v>3</v>
      </c>
    </row>
    <row r="66" spans="2:18" ht="18.75" x14ac:dyDescent="0.25">
      <c r="C66" s="14" t="s">
        <v>74</v>
      </c>
      <c r="D66" s="4"/>
      <c r="H66" s="11" t="s">
        <v>76</v>
      </c>
    </row>
    <row r="67" spans="2:18" ht="18.75" x14ac:dyDescent="0.25">
      <c r="C67" s="14" t="s">
        <v>77</v>
      </c>
      <c r="D67" s="4"/>
      <c r="H67" s="11" t="s">
        <v>79</v>
      </c>
    </row>
    <row r="68" spans="2:18" ht="18.75" x14ac:dyDescent="0.25">
      <c r="C68" s="14" t="s">
        <v>82</v>
      </c>
      <c r="D68" s="4"/>
      <c r="H68" s="11" t="s">
        <v>83</v>
      </c>
    </row>
    <row r="70" spans="2:18" x14ac:dyDescent="0.25">
      <c r="B70" s="36" t="s">
        <v>66</v>
      </c>
      <c r="C70" s="36" t="s">
        <v>3</v>
      </c>
      <c r="D70" s="36" t="s">
        <v>7</v>
      </c>
      <c r="E70" s="36" t="s">
        <v>5</v>
      </c>
      <c r="F70" s="36" t="s">
        <v>16</v>
      </c>
      <c r="H70" s="37" t="s">
        <v>67</v>
      </c>
      <c r="I70" s="37" t="s">
        <v>3</v>
      </c>
      <c r="J70" s="37" t="s">
        <v>7</v>
      </c>
      <c r="K70" s="37" t="s">
        <v>5</v>
      </c>
      <c r="L70" s="37" t="s">
        <v>16</v>
      </c>
      <c r="N70" s="37" t="s">
        <v>68</v>
      </c>
      <c r="O70" s="37" t="s">
        <v>69</v>
      </c>
      <c r="P70" s="37" t="s">
        <v>70</v>
      </c>
      <c r="Q70" s="37" t="s">
        <v>71</v>
      </c>
      <c r="R70" s="37" t="s">
        <v>72</v>
      </c>
    </row>
    <row r="71" spans="2:18" x14ac:dyDescent="0.25">
      <c r="B71" s="36" t="s">
        <v>3</v>
      </c>
      <c r="C71" s="36">
        <v>45</v>
      </c>
      <c r="D71" s="36">
        <v>45</v>
      </c>
      <c r="E71" s="36">
        <v>0</v>
      </c>
      <c r="F71" s="36">
        <v>0</v>
      </c>
      <c r="H71" s="37" t="s">
        <v>12</v>
      </c>
      <c r="I71" s="37">
        <v>1</v>
      </c>
      <c r="J71" s="37">
        <v>1</v>
      </c>
      <c r="K71" s="37">
        <v>0</v>
      </c>
      <c r="L71" s="37">
        <v>0</v>
      </c>
      <c r="N71" s="37" t="s">
        <v>12</v>
      </c>
      <c r="O71" s="37">
        <v>15</v>
      </c>
      <c r="P71" s="37">
        <v>20</v>
      </c>
      <c r="Q71" s="37">
        <v>10</v>
      </c>
      <c r="R71" s="37">
        <v>45</v>
      </c>
    </row>
    <row r="72" spans="2:18" x14ac:dyDescent="0.25">
      <c r="B72" s="36" t="s">
        <v>7</v>
      </c>
      <c r="C72" s="36">
        <v>45</v>
      </c>
      <c r="D72" s="36">
        <v>53</v>
      </c>
      <c r="E72" s="36">
        <v>5</v>
      </c>
      <c r="F72" s="36">
        <v>3</v>
      </c>
      <c r="H72" s="37" t="s">
        <v>13</v>
      </c>
      <c r="I72" s="37">
        <v>0</v>
      </c>
      <c r="J72" s="37">
        <v>1</v>
      </c>
      <c r="K72" s="37">
        <v>1</v>
      </c>
      <c r="L72" s="37">
        <v>0</v>
      </c>
      <c r="N72" s="37" t="s">
        <v>13</v>
      </c>
      <c r="O72" s="37">
        <v>5</v>
      </c>
      <c r="P72" s="37">
        <v>0</v>
      </c>
      <c r="Q72" s="37">
        <v>0</v>
      </c>
      <c r="R72" s="37">
        <v>5</v>
      </c>
    </row>
    <row r="73" spans="2:18" x14ac:dyDescent="0.25">
      <c r="B73" s="36" t="s">
        <v>5</v>
      </c>
      <c r="C73" s="36">
        <v>0</v>
      </c>
      <c r="D73" s="36">
        <v>5</v>
      </c>
      <c r="E73" s="36">
        <v>80</v>
      </c>
      <c r="F73" s="36">
        <v>75</v>
      </c>
      <c r="H73" s="37" t="s">
        <v>14</v>
      </c>
      <c r="I73" s="37">
        <v>0</v>
      </c>
      <c r="J73" s="37">
        <v>0</v>
      </c>
      <c r="K73" s="37">
        <v>1</v>
      </c>
      <c r="L73" s="37">
        <v>1</v>
      </c>
      <c r="N73" s="37" t="s">
        <v>14</v>
      </c>
      <c r="O73" s="37">
        <v>25</v>
      </c>
      <c r="P73" s="37">
        <v>25</v>
      </c>
      <c r="Q73" s="37">
        <v>25</v>
      </c>
      <c r="R73" s="37">
        <v>75</v>
      </c>
    </row>
    <row r="74" spans="2:18" x14ac:dyDescent="0.25">
      <c r="B74" s="36" t="s">
        <v>16</v>
      </c>
      <c r="C74" s="36">
        <v>0</v>
      </c>
      <c r="D74" s="36">
        <v>3</v>
      </c>
      <c r="E74" s="36">
        <v>75</v>
      </c>
      <c r="F74" s="36">
        <v>78</v>
      </c>
      <c r="H74" s="37" t="s">
        <v>15</v>
      </c>
      <c r="I74" s="37">
        <v>0</v>
      </c>
      <c r="J74" s="37">
        <v>1</v>
      </c>
      <c r="K74" s="37">
        <v>0</v>
      </c>
      <c r="L74" s="37">
        <v>1</v>
      </c>
      <c r="N74" s="37" t="s">
        <v>15</v>
      </c>
      <c r="O74" s="37">
        <v>3</v>
      </c>
      <c r="P74" s="37">
        <v>0</v>
      </c>
      <c r="Q74" s="37">
        <v>0</v>
      </c>
      <c r="R74" s="37">
        <v>3</v>
      </c>
    </row>
    <row r="76" spans="2:18" ht="18.75" x14ac:dyDescent="0.25">
      <c r="C76" s="14" t="s">
        <v>74</v>
      </c>
      <c r="D76" s="4"/>
    </row>
    <row r="77" spans="2:18" ht="18.75" x14ac:dyDescent="0.25">
      <c r="C77" s="14" t="s">
        <v>77</v>
      </c>
      <c r="D77" s="4"/>
    </row>
    <row r="78" spans="2:18" ht="18.75" x14ac:dyDescent="0.25">
      <c r="C78" s="14" t="s">
        <v>82</v>
      </c>
      <c r="D78" s="4"/>
    </row>
    <row r="80" spans="2:18" x14ac:dyDescent="0.25">
      <c r="B80" s="36" t="s">
        <v>66</v>
      </c>
      <c r="C80" s="36" t="s">
        <v>3</v>
      </c>
      <c r="D80" s="36" t="s">
        <v>7</v>
      </c>
      <c r="E80" s="36" t="s">
        <v>5</v>
      </c>
      <c r="F80" s="36" t="s">
        <v>16</v>
      </c>
      <c r="H80" s="37" t="s">
        <v>67</v>
      </c>
      <c r="I80" s="37" t="s">
        <v>3</v>
      </c>
      <c r="J80" s="37" t="s">
        <v>7</v>
      </c>
      <c r="K80" s="37" t="s">
        <v>5</v>
      </c>
      <c r="L80" s="37" t="s">
        <v>16</v>
      </c>
      <c r="N80" s="37" t="s">
        <v>68</v>
      </c>
      <c r="O80" s="37" t="s">
        <v>69</v>
      </c>
      <c r="P80" s="37" t="s">
        <v>70</v>
      </c>
      <c r="Q80" s="37" t="s">
        <v>71</v>
      </c>
      <c r="R80" s="37" t="s">
        <v>72</v>
      </c>
    </row>
    <row r="81" spans="2:18" x14ac:dyDescent="0.25">
      <c r="B81" s="36" t="s">
        <v>3</v>
      </c>
      <c r="C81" s="36">
        <v>45</v>
      </c>
      <c r="D81" s="36">
        <v>45</v>
      </c>
      <c r="E81" s="36">
        <v>0</v>
      </c>
      <c r="F81" s="36">
        <v>0</v>
      </c>
      <c r="H81" s="37" t="s">
        <v>12</v>
      </c>
      <c r="I81" s="37">
        <v>1</v>
      </c>
      <c r="J81" s="37">
        <v>1</v>
      </c>
      <c r="K81" s="37">
        <v>0</v>
      </c>
      <c r="L81" s="37">
        <v>0</v>
      </c>
      <c r="N81" s="37" t="s">
        <v>12</v>
      </c>
      <c r="O81" s="37">
        <v>15</v>
      </c>
      <c r="P81" s="37">
        <v>20</v>
      </c>
      <c r="Q81" s="37">
        <v>10</v>
      </c>
      <c r="R81" s="37">
        <v>45</v>
      </c>
    </row>
    <row r="82" spans="2:18" x14ac:dyDescent="0.25">
      <c r="B82" s="36" t="s">
        <v>7</v>
      </c>
      <c r="C82" s="36">
        <v>45</v>
      </c>
      <c r="D82" s="36">
        <v>53</v>
      </c>
      <c r="E82" s="36">
        <v>5</v>
      </c>
      <c r="F82" s="36">
        <v>3</v>
      </c>
      <c r="H82" s="37" t="s">
        <v>13</v>
      </c>
      <c r="I82" s="37">
        <v>0</v>
      </c>
      <c r="J82" s="37">
        <v>1</v>
      </c>
      <c r="K82" s="37">
        <v>1</v>
      </c>
      <c r="L82" s="37">
        <v>0</v>
      </c>
      <c r="N82" s="37" t="s">
        <v>13</v>
      </c>
      <c r="O82" s="37">
        <v>5</v>
      </c>
      <c r="P82" s="37">
        <v>0</v>
      </c>
      <c r="Q82" s="37">
        <v>0</v>
      </c>
      <c r="R82" s="37">
        <v>5</v>
      </c>
    </row>
    <row r="83" spans="2:18" x14ac:dyDescent="0.25">
      <c r="B83" s="36" t="s">
        <v>5</v>
      </c>
      <c r="C83" s="36">
        <v>0</v>
      </c>
      <c r="D83" s="36">
        <v>5</v>
      </c>
      <c r="E83" s="36">
        <v>80</v>
      </c>
      <c r="F83" s="36">
        <v>75</v>
      </c>
      <c r="H83" s="37" t="s">
        <v>14</v>
      </c>
      <c r="I83" s="37">
        <v>0</v>
      </c>
      <c r="J83" s="37">
        <v>0</v>
      </c>
      <c r="K83" s="37">
        <v>1</v>
      </c>
      <c r="L83" s="37">
        <v>1</v>
      </c>
      <c r="N83" s="37" t="s">
        <v>14</v>
      </c>
      <c r="O83" s="37">
        <v>25</v>
      </c>
      <c r="P83" s="37">
        <v>25</v>
      </c>
      <c r="Q83" s="37">
        <v>25</v>
      </c>
      <c r="R83" s="37">
        <v>75</v>
      </c>
    </row>
    <row r="84" spans="2:18" x14ac:dyDescent="0.25">
      <c r="B84" s="36" t="s">
        <v>16</v>
      </c>
      <c r="C84" s="36">
        <v>0</v>
      </c>
      <c r="D84" s="36">
        <v>3</v>
      </c>
      <c r="E84" s="36">
        <v>75</v>
      </c>
      <c r="F84" s="36">
        <v>78</v>
      </c>
      <c r="H84" s="37" t="s">
        <v>15</v>
      </c>
      <c r="I84" s="37">
        <v>0</v>
      </c>
      <c r="J84" s="37">
        <v>1</v>
      </c>
      <c r="K84" s="37">
        <v>0</v>
      </c>
      <c r="L84" s="37">
        <v>1</v>
      </c>
      <c r="N84" s="37" t="s">
        <v>15</v>
      </c>
      <c r="O84" s="37">
        <v>3</v>
      </c>
      <c r="P84" s="37">
        <v>0</v>
      </c>
      <c r="Q84" s="37">
        <v>0</v>
      </c>
      <c r="R84" s="37">
        <v>3</v>
      </c>
    </row>
    <row r="86" spans="2:18" ht="18.75" x14ac:dyDescent="0.25">
      <c r="C86" s="14" t="s">
        <v>74</v>
      </c>
    </row>
    <row r="87" spans="2:18" ht="18.75" x14ac:dyDescent="0.25">
      <c r="C87" s="14" t="s">
        <v>77</v>
      </c>
    </row>
    <row r="88" spans="2:18" ht="18.75" x14ac:dyDescent="0.25">
      <c r="C88" s="14" t="s">
        <v>82</v>
      </c>
    </row>
    <row r="90" spans="2:18" x14ac:dyDescent="0.25">
      <c r="B90" s="36" t="s">
        <v>66</v>
      </c>
      <c r="C90" s="36" t="s">
        <v>3</v>
      </c>
      <c r="D90" s="36" t="s">
        <v>7</v>
      </c>
      <c r="E90" s="36" t="s">
        <v>5</v>
      </c>
      <c r="F90" s="36" t="s">
        <v>16</v>
      </c>
      <c r="H90" s="37" t="s">
        <v>67</v>
      </c>
      <c r="I90" s="37" t="s">
        <v>3</v>
      </c>
      <c r="J90" s="37" t="s">
        <v>7</v>
      </c>
      <c r="K90" s="37" t="s">
        <v>5</v>
      </c>
      <c r="L90" s="37" t="s">
        <v>16</v>
      </c>
      <c r="N90" s="37" t="s">
        <v>68</v>
      </c>
      <c r="O90" s="37" t="s">
        <v>69</v>
      </c>
      <c r="P90" s="37" t="s">
        <v>70</v>
      </c>
      <c r="Q90" s="37" t="s">
        <v>71</v>
      </c>
      <c r="R90" s="37" t="s">
        <v>72</v>
      </c>
    </row>
    <row r="91" spans="2:18" x14ac:dyDescent="0.25">
      <c r="B91" s="36" t="s">
        <v>3</v>
      </c>
      <c r="C91" s="36">
        <v>45</v>
      </c>
      <c r="D91" s="36">
        <v>45</v>
      </c>
      <c r="E91" s="36">
        <v>0</v>
      </c>
      <c r="F91" s="36">
        <v>0</v>
      </c>
      <c r="H91" s="37" t="s">
        <v>12</v>
      </c>
      <c r="I91" s="37">
        <v>1</v>
      </c>
      <c r="J91" s="37">
        <v>1</v>
      </c>
      <c r="K91" s="37">
        <v>0</v>
      </c>
      <c r="L91" s="37">
        <v>0</v>
      </c>
      <c r="N91" s="37" t="s">
        <v>12</v>
      </c>
      <c r="O91" s="37">
        <v>15</v>
      </c>
      <c r="P91" s="37">
        <v>20</v>
      </c>
      <c r="Q91" s="37">
        <v>10</v>
      </c>
      <c r="R91" s="37">
        <v>45</v>
      </c>
    </row>
    <row r="92" spans="2:18" x14ac:dyDescent="0.25">
      <c r="B92" s="36" t="s">
        <v>7</v>
      </c>
      <c r="C92" s="36">
        <v>45</v>
      </c>
      <c r="D92" s="36">
        <v>53</v>
      </c>
      <c r="E92" s="36">
        <v>5</v>
      </c>
      <c r="F92" s="36">
        <v>3</v>
      </c>
      <c r="H92" s="37" t="s">
        <v>13</v>
      </c>
      <c r="I92" s="37">
        <v>0</v>
      </c>
      <c r="J92" s="37">
        <v>1</v>
      </c>
      <c r="K92" s="37">
        <v>1</v>
      </c>
      <c r="L92" s="37">
        <v>0</v>
      </c>
      <c r="N92" s="37" t="s">
        <v>13</v>
      </c>
      <c r="O92" s="37">
        <v>5</v>
      </c>
      <c r="P92" s="37">
        <v>0</v>
      </c>
      <c r="Q92" s="37">
        <v>0</v>
      </c>
      <c r="R92" s="37">
        <v>5</v>
      </c>
    </row>
    <row r="93" spans="2:18" x14ac:dyDescent="0.25">
      <c r="B93" s="36" t="s">
        <v>5</v>
      </c>
      <c r="C93" s="36">
        <v>0</v>
      </c>
      <c r="D93" s="36">
        <v>5</v>
      </c>
      <c r="E93" s="36">
        <v>80</v>
      </c>
      <c r="F93" s="36">
        <v>75</v>
      </c>
      <c r="H93" s="37" t="s">
        <v>14</v>
      </c>
      <c r="I93" s="37">
        <v>0</v>
      </c>
      <c r="J93" s="37">
        <v>0</v>
      </c>
      <c r="K93" s="37">
        <v>1</v>
      </c>
      <c r="L93" s="37">
        <v>1</v>
      </c>
      <c r="N93" s="37" t="s">
        <v>14</v>
      </c>
      <c r="O93" s="37">
        <v>25</v>
      </c>
      <c r="P93" s="37">
        <v>25</v>
      </c>
      <c r="Q93" s="37">
        <v>25</v>
      </c>
      <c r="R93" s="37">
        <v>75</v>
      </c>
    </row>
    <row r="94" spans="2:18" x14ac:dyDescent="0.25">
      <c r="B94" s="36" t="s">
        <v>16</v>
      </c>
      <c r="C94" s="36">
        <v>0</v>
      </c>
      <c r="D94" s="36">
        <v>3</v>
      </c>
      <c r="E94" s="36">
        <v>75</v>
      </c>
      <c r="F94" s="36">
        <v>78</v>
      </c>
      <c r="H94" s="37" t="s">
        <v>15</v>
      </c>
      <c r="I94" s="37">
        <v>0</v>
      </c>
      <c r="J94" s="37">
        <v>1</v>
      </c>
      <c r="K94" s="37">
        <v>0</v>
      </c>
      <c r="L94" s="37">
        <v>1</v>
      </c>
      <c r="N94" s="37" t="s">
        <v>15</v>
      </c>
      <c r="O94" s="37">
        <v>3</v>
      </c>
      <c r="P94" s="37">
        <v>0</v>
      </c>
      <c r="Q94" s="37">
        <v>0</v>
      </c>
      <c r="R94" s="37">
        <v>3</v>
      </c>
    </row>
    <row r="96" spans="2:18" ht="18.75" x14ac:dyDescent="0.25">
      <c r="C96" s="14" t="s">
        <v>74</v>
      </c>
    </row>
    <row r="97" spans="2:18" ht="18.75" x14ac:dyDescent="0.25">
      <c r="C97" s="14" t="s">
        <v>77</v>
      </c>
    </row>
    <row r="98" spans="2:18" ht="18.75" x14ac:dyDescent="0.25">
      <c r="C98" s="14" t="s">
        <v>82</v>
      </c>
    </row>
    <row r="100" spans="2:18" x14ac:dyDescent="0.25">
      <c r="B100" s="36" t="s">
        <v>66</v>
      </c>
      <c r="C100" s="36" t="s">
        <v>3</v>
      </c>
      <c r="D100" s="36" t="s">
        <v>7</v>
      </c>
      <c r="E100" s="36" t="s">
        <v>5</v>
      </c>
      <c r="F100" s="36" t="s">
        <v>16</v>
      </c>
      <c r="H100" s="37" t="s">
        <v>67</v>
      </c>
      <c r="I100" s="37" t="s">
        <v>3</v>
      </c>
      <c r="J100" s="37" t="s">
        <v>7</v>
      </c>
      <c r="K100" s="37" t="s">
        <v>5</v>
      </c>
      <c r="L100" s="37" t="s">
        <v>16</v>
      </c>
      <c r="N100" s="37" t="s">
        <v>68</v>
      </c>
      <c r="O100" s="37" t="s">
        <v>69</v>
      </c>
      <c r="P100" s="37" t="s">
        <v>70</v>
      </c>
      <c r="Q100" s="37" t="s">
        <v>71</v>
      </c>
      <c r="R100" s="37" t="s">
        <v>72</v>
      </c>
    </row>
    <row r="101" spans="2:18" x14ac:dyDescent="0.25">
      <c r="B101" s="36" t="s">
        <v>3</v>
      </c>
      <c r="C101" s="36">
        <v>45</v>
      </c>
      <c r="D101" s="36">
        <v>45</v>
      </c>
      <c r="E101" s="36">
        <v>0</v>
      </c>
      <c r="F101" s="36">
        <v>0</v>
      </c>
      <c r="H101" s="37" t="s">
        <v>12</v>
      </c>
      <c r="I101" s="37">
        <v>1</v>
      </c>
      <c r="J101" s="37">
        <v>1</v>
      </c>
      <c r="K101" s="37">
        <v>0</v>
      </c>
      <c r="L101" s="37">
        <v>0</v>
      </c>
      <c r="N101" s="37" t="s">
        <v>12</v>
      </c>
      <c r="O101" s="37">
        <v>15</v>
      </c>
      <c r="P101" s="37">
        <v>20</v>
      </c>
      <c r="Q101" s="37">
        <v>10</v>
      </c>
      <c r="R101" s="37">
        <v>45</v>
      </c>
    </row>
    <row r="102" spans="2:18" x14ac:dyDescent="0.25">
      <c r="B102" s="36" t="s">
        <v>7</v>
      </c>
      <c r="C102" s="36">
        <v>45</v>
      </c>
      <c r="D102" s="36">
        <v>53</v>
      </c>
      <c r="E102" s="36">
        <v>5</v>
      </c>
      <c r="F102" s="36">
        <v>3</v>
      </c>
      <c r="H102" s="37" t="s">
        <v>13</v>
      </c>
      <c r="I102" s="37">
        <v>0</v>
      </c>
      <c r="J102" s="37">
        <v>1</v>
      </c>
      <c r="K102" s="37">
        <v>1</v>
      </c>
      <c r="L102" s="37">
        <v>0</v>
      </c>
      <c r="N102" s="37" t="s">
        <v>13</v>
      </c>
      <c r="O102" s="37">
        <v>5</v>
      </c>
      <c r="P102" s="37">
        <v>0</v>
      </c>
      <c r="Q102" s="37">
        <v>0</v>
      </c>
      <c r="R102" s="37">
        <v>5</v>
      </c>
    </row>
    <row r="103" spans="2:18" x14ac:dyDescent="0.25">
      <c r="B103" s="36" t="s">
        <v>5</v>
      </c>
      <c r="C103" s="36">
        <v>0</v>
      </c>
      <c r="D103" s="36">
        <v>5</v>
      </c>
      <c r="E103" s="36">
        <v>80</v>
      </c>
      <c r="F103" s="36">
        <v>75</v>
      </c>
      <c r="H103" s="37" t="s">
        <v>14</v>
      </c>
      <c r="I103" s="37">
        <v>0</v>
      </c>
      <c r="J103" s="37">
        <v>0</v>
      </c>
      <c r="K103" s="37">
        <v>1</v>
      </c>
      <c r="L103" s="37">
        <v>1</v>
      </c>
      <c r="N103" s="37" t="s">
        <v>14</v>
      </c>
      <c r="O103" s="37">
        <v>25</v>
      </c>
      <c r="P103" s="37">
        <v>25</v>
      </c>
      <c r="Q103" s="37">
        <v>25</v>
      </c>
      <c r="R103" s="37">
        <v>75</v>
      </c>
    </row>
    <row r="104" spans="2:18" x14ac:dyDescent="0.25">
      <c r="B104" s="36" t="s">
        <v>16</v>
      </c>
      <c r="C104" s="36">
        <v>0</v>
      </c>
      <c r="D104" s="36">
        <v>3</v>
      </c>
      <c r="E104" s="36">
        <v>75</v>
      </c>
      <c r="F104" s="36">
        <v>78</v>
      </c>
      <c r="H104" s="37" t="s">
        <v>15</v>
      </c>
      <c r="I104" s="37">
        <v>0</v>
      </c>
      <c r="J104" s="37">
        <v>1</v>
      </c>
      <c r="K104" s="37">
        <v>0</v>
      </c>
      <c r="L104" s="37">
        <v>1</v>
      </c>
      <c r="N104" s="37" t="s">
        <v>15</v>
      </c>
      <c r="O104" s="37">
        <v>3</v>
      </c>
      <c r="P104" s="37">
        <v>0</v>
      </c>
      <c r="Q104" s="37">
        <v>0</v>
      </c>
      <c r="R104" s="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MATRIZ_USO</vt:lpstr>
      <vt:lpstr>inicio</vt:lpstr>
      <vt:lpstr>HOJA_CERO</vt:lpstr>
      <vt:lpstr>HOJA_DOBLE_CERO</vt:lpstr>
      <vt:lpstr>MATRIZ_CLUSTER</vt:lpstr>
      <vt:lpstr>MATRIZ_CLUSTER_0</vt:lpstr>
      <vt:lpstr>PARTICION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VIVOBOOK 14</dc:creator>
  <cp:lastModifiedBy>SERGIO</cp:lastModifiedBy>
  <dcterms:created xsi:type="dcterms:W3CDTF">2020-11-09T08:19:43Z</dcterms:created>
  <dcterms:modified xsi:type="dcterms:W3CDTF">2021-04-21T17:38:09Z</dcterms:modified>
</cp:coreProperties>
</file>