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d.docs.live.net/d2c19c9afaf22a2c/academic/ud/research/qp1/data/analysis/"/>
    </mc:Choice>
  </mc:AlternateContent>
  <xr:revisionPtr revIDLastSave="154" documentId="11_E88293383C79EA8828A63A0453BB1C81A2D9C314" xr6:coauthVersionLast="47" xr6:coauthVersionMax="47" xr10:uidLastSave="{598242D3-3FEF-EA49-9D05-CFDA16FF5AFE}"/>
  <bookViews>
    <workbookView xWindow="28820" yWindow="-3100" windowWidth="3840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2" i="1" l="1"/>
  <c r="D572" i="1"/>
  <c r="D568" i="1"/>
  <c r="D567" i="1"/>
  <c r="D561" i="1"/>
  <c r="D560" i="1"/>
  <c r="D553" i="1"/>
  <c r="D533" i="1"/>
  <c r="D524" i="1"/>
  <c r="D505" i="1"/>
  <c r="D497" i="1"/>
  <c r="D488" i="1"/>
  <c r="D486" i="1"/>
  <c r="D483" i="1"/>
  <c r="D471" i="1"/>
  <c r="D465" i="1"/>
  <c r="D463" i="1"/>
  <c r="D456" i="1"/>
  <c r="D441" i="1"/>
  <c r="D436" i="1"/>
  <c r="D435" i="1"/>
  <c r="D429" i="1"/>
  <c r="D424" i="1"/>
  <c r="D376" i="1"/>
  <c r="D368" i="1"/>
  <c r="D360" i="1"/>
  <c r="D353" i="1"/>
  <c r="D346" i="1"/>
  <c r="D343" i="1"/>
  <c r="D336" i="1"/>
  <c r="D319" i="1"/>
  <c r="D318" i="1"/>
  <c r="D303" i="1"/>
  <c r="D302" i="1"/>
  <c r="D301" i="1"/>
  <c r="D300" i="1"/>
  <c r="D298" i="1"/>
  <c r="D285" i="1"/>
  <c r="D270" i="1"/>
  <c r="D261" i="1"/>
  <c r="D254" i="1"/>
  <c r="D248" i="1"/>
  <c r="D232" i="1"/>
  <c r="D228" i="1"/>
  <c r="D192" i="1"/>
  <c r="D184" i="1"/>
  <c r="D177" i="1"/>
  <c r="D49" i="1"/>
  <c r="D168" i="1"/>
  <c r="D163" i="1"/>
  <c r="D158" i="1"/>
  <c r="D139" i="1"/>
  <c r="D132" i="1"/>
  <c r="D105" i="1"/>
  <c r="D102" i="1"/>
  <c r="D101" i="1"/>
  <c r="D77" i="1"/>
  <c r="D75" i="1"/>
  <c r="D72" i="1"/>
  <c r="D48" i="1"/>
  <c r="D47" i="1"/>
  <c r="D26" i="1"/>
  <c r="D25" i="1"/>
  <c r="D18" i="1"/>
  <c r="D17" i="1"/>
  <c r="D11" i="1"/>
</calcChain>
</file>

<file path=xl/sharedStrings.xml><?xml version="1.0" encoding="utf-8"?>
<sst xmlns="http://schemas.openxmlformats.org/spreadsheetml/2006/main" count="1817" uniqueCount="317">
  <si>
    <t>item</t>
  </si>
  <si>
    <t>stim_text</t>
  </si>
  <si>
    <t>completion</t>
  </si>
  <si>
    <t>gpt_prob</t>
  </si>
  <si>
    <t>01a</t>
  </si>
  <si>
    <t>If you are careful, driving is extremely</t>
  </si>
  <si>
    <t>&lt;|endoftext|&gt;</t>
  </si>
  <si>
    <t>easy</t>
  </si>
  <si>
    <t>en</t>
  </si>
  <si>
    <t>fun</t>
  </si>
  <si>
    <t>safe</t>
  </si>
  <si>
    <t>secure</t>
  </si>
  <si>
    <t>simple</t>
  </si>
  <si>
    <t>01b</t>
  </si>
  <si>
    <t>Driving is extremely</t>
  </si>
  <si>
    <t>con</t>
  </si>
  <si>
    <t>danger</t>
  </si>
  <si>
    <t>dangerous</t>
  </si>
  <si>
    <t>diff</t>
  </si>
  <si>
    <t>important</t>
  </si>
  <si>
    <t>stress</t>
  </si>
  <si>
    <t>01c</t>
  </si>
  <si>
    <t>If you are careful, driving is not extremely</t>
  </si>
  <si>
    <t>difficult</t>
  </si>
  <si>
    <t>hard</t>
  </si>
  <si>
    <t>hazardous</t>
  </si>
  <si>
    <t>risky</t>
  </si>
  <si>
    <t>unsafe</t>
  </si>
  <si>
    <t>01d</t>
  </si>
  <si>
    <t>Driving is not extremely</t>
  </si>
  <si>
    <t>comp</t>
  </si>
  <si>
    <t>02a</t>
  </si>
  <si>
    <t>If you are from the south, eating alligator meat is very</t>
  </si>
  <si>
    <t>common</t>
  </si>
  <si>
    <t>much</t>
  </si>
  <si>
    <t>normal</t>
  </si>
  <si>
    <t>popular</t>
  </si>
  <si>
    <t>similar</t>
  </si>
  <si>
    <t>02b</t>
  </si>
  <si>
    <t>Eating alligator meat is very</t>
  </si>
  <si>
    <t>cont</t>
  </si>
  <si>
    <t>different</t>
  </si>
  <si>
    <t>un</t>
  </si>
  <si>
    <t>02c</t>
  </si>
  <si>
    <t>If you are from the south, eating alligator meat is not very</t>
  </si>
  <si>
    <t>out</t>
  </si>
  <si>
    <t>str</t>
  </si>
  <si>
    <t>strange</t>
  </si>
  <si>
    <t>uncommon</t>
  </si>
  <si>
    <t>unusual</t>
  </si>
  <si>
    <t>weird</t>
  </si>
  <si>
    <t>02d</t>
  </si>
  <si>
    <t>Eating alligator meat is not very</t>
  </si>
  <si>
    <t>good</t>
  </si>
  <si>
    <t>healthy</t>
  </si>
  <si>
    <t>03a</t>
  </si>
  <si>
    <t>If you are well-prepared, public speaking is super</t>
  </si>
  <si>
    <t>exc</t>
  </si>
  <si>
    <t>reward</t>
  </si>
  <si>
    <t>03b</t>
  </si>
  <si>
    <t>Public speaking is super</t>
  </si>
  <si>
    <t>icky</t>
  </si>
  <si>
    <t>sc</t>
  </si>
  <si>
    <t>scary</t>
  </si>
  <si>
    <t>03c</t>
  </si>
  <si>
    <t>If you are well-prepared, public speaking is not super</t>
  </si>
  <si>
    <t>terr</t>
  </si>
  <si>
    <t>03d</t>
  </si>
  <si>
    <t>Public speaking is not super</t>
  </si>
  <si>
    <t>comfort</t>
  </si>
  <si>
    <t>natural</t>
  </si>
  <si>
    <t>04a</t>
  </si>
  <si>
    <t>If you manage your time effectively, deadlines are significantly</t>
  </si>
  <si>
    <t>easier</t>
  </si>
  <si>
    <t>less</t>
  </si>
  <si>
    <t>more</t>
  </si>
  <si>
    <t>re</t>
  </si>
  <si>
    <t>reduced</t>
  </si>
  <si>
    <t>04b</t>
  </si>
  <si>
    <t>Deadlines are significantly</t>
  </si>
  <si>
    <t>long</t>
  </si>
  <si>
    <t>longer</t>
  </si>
  <si>
    <t>short</t>
  </si>
  <si>
    <t>shorter</t>
  </si>
  <si>
    <t>04c</t>
  </si>
  <si>
    <t>If you manage your time effectively, deadlines are not significantly</t>
  </si>
  <si>
    <t>ch</t>
  </si>
  <si>
    <t>challenging</t>
  </si>
  <si>
    <t>stressful</t>
  </si>
  <si>
    <t>04d</t>
  </si>
  <si>
    <t>Deadlines are not significantly</t>
  </si>
  <si>
    <t>affected</t>
  </si>
  <si>
    <t>flexible</t>
  </si>
  <si>
    <t>impacted</t>
  </si>
  <si>
    <t>05a</t>
  </si>
  <si>
    <t>If all the instructions are followed closely, cooking is very</t>
  </si>
  <si>
    <t>straight</t>
  </si>
  <si>
    <t>05b</t>
  </si>
  <si>
    <t>Cooking is very</t>
  </si>
  <si>
    <t>ther</t>
  </si>
  <si>
    <t>05c</t>
  </si>
  <si>
    <t>If all the instructions are followed closely, cooking is not very</t>
  </si>
  <si>
    <t>complicated</t>
  </si>
  <si>
    <t>time</t>
  </si>
  <si>
    <t>05d</t>
  </si>
  <si>
    <t>Cooking is not very</t>
  </si>
  <si>
    <t>06a</t>
  </si>
  <si>
    <t>If you practice enough, painting is very</t>
  </si>
  <si>
    <t>rel</t>
  </si>
  <si>
    <t>06b</t>
  </si>
  <si>
    <t>Painting is very</t>
  </si>
  <si>
    <t>therapeutic</t>
  </si>
  <si>
    <t>06c</t>
  </si>
  <si>
    <t>If you practice enough, painting is not very</t>
  </si>
  <si>
    <t>exp</t>
  </si>
  <si>
    <t>06d</t>
  </si>
  <si>
    <t>Painting is not very</t>
  </si>
  <si>
    <t>07a</t>
  </si>
  <si>
    <t>If you are organized, studying for finals is very</t>
  </si>
  <si>
    <t>achie</t>
  </si>
  <si>
    <t>do</t>
  </si>
  <si>
    <t>manage</t>
  </si>
  <si>
    <t>manageable</t>
  </si>
  <si>
    <t>07b</t>
  </si>
  <si>
    <t>Studying for finals is very</t>
  </si>
  <si>
    <t>cr</t>
  </si>
  <si>
    <t>int</t>
  </si>
  <si>
    <t>07c</t>
  </si>
  <si>
    <t>If you are organized, studying for finals is not very</t>
  </si>
  <si>
    <t>07d</t>
  </si>
  <si>
    <t>Studying for finals is not very</t>
  </si>
  <si>
    <t>ent</t>
  </si>
  <si>
    <t>interesting</t>
  </si>
  <si>
    <t>pleasant</t>
  </si>
  <si>
    <t>08a</t>
  </si>
  <si>
    <t>If you plan realistically, budgeting is very</t>
  </si>
  <si>
    <t>help</t>
  </si>
  <si>
    <t>possible</t>
  </si>
  <si>
    <t>08b</t>
  </si>
  <si>
    <t>Budgeting is very</t>
  </si>
  <si>
    <t>201</t>
  </si>
  <si>
    <t>essential</t>
  </si>
  <si>
    <t>08c</t>
  </si>
  <si>
    <t>If you plan realistically, budgeting is not very</t>
  </si>
  <si>
    <t>08d</t>
  </si>
  <si>
    <t>Budgeting is not very</t>
  </si>
  <si>
    <t>sexy</t>
  </si>
  <si>
    <t>09a</t>
  </si>
  <si>
    <t>If you are a night owl, staying up until midnight is exceptionally</t>
  </si>
  <si>
    <t>early</t>
  </si>
  <si>
    <t>late</t>
  </si>
  <si>
    <t>09b</t>
  </si>
  <si>
    <t>Staying up until midnight is exceptionally</t>
  </si>
  <si>
    <t>bad</t>
  </si>
  <si>
    <t>09c</t>
  </si>
  <si>
    <t>If you are a night owl, staying up until midnight is not exceptionally</t>
  </si>
  <si>
    <t>09d</t>
  </si>
  <si>
    <t>Staying up until midnight is not exceptionally</t>
  </si>
  <si>
    <t>unhealthy</t>
  </si>
  <si>
    <t>10a</t>
  </si>
  <si>
    <t>If you like horror movies, watching a slasher is particularly</t>
  </si>
  <si>
    <t>appe</t>
  </si>
  <si>
    <t>exciting</t>
  </si>
  <si>
    <t>thr</t>
  </si>
  <si>
    <t>10b</t>
  </si>
  <si>
    <t>Watching a slasher is particularly</t>
  </si>
  <si>
    <t>enjoyable</t>
  </si>
  <si>
    <t>10c</t>
  </si>
  <si>
    <t>If you like horror movies, watching a slasher is not particularly</t>
  </si>
  <si>
    <t>we</t>
  </si>
  <si>
    <t>10d</t>
  </si>
  <si>
    <t>Watching a slasher is not particularly</t>
  </si>
  <si>
    <t>a</t>
  </si>
  <si>
    <t>my</t>
  </si>
  <si>
    <t>11a</t>
  </si>
  <si>
    <t>If you have a fear of heights, looking out the window from a high floor is extremely</t>
  </si>
  <si>
    <t>intimidating</t>
  </si>
  <si>
    <t>terrifying</t>
  </si>
  <si>
    <t>uncomfortable</t>
  </si>
  <si>
    <t>unsettling</t>
  </si>
  <si>
    <t>11b</t>
  </si>
  <si>
    <t>Looking out the window from a high floor is extremely</t>
  </si>
  <si>
    <t>beautiful</t>
  </si>
  <si>
    <t>cal</t>
  </si>
  <si>
    <t>peace</t>
  </si>
  <si>
    <t>11c</t>
  </si>
  <si>
    <t>If you have a fear of heights, looking out the window from a high floor is not extremely</t>
  </si>
  <si>
    <t>11d</t>
  </si>
  <si>
    <t>Looking out the window from a high floor is not extremely</t>
  </si>
  <si>
    <t>12a</t>
  </si>
  <si>
    <t>If you are good with computers, learning how to use a new app is particularly</t>
  </si>
  <si>
    <t>straightforward</t>
  </si>
  <si>
    <t>12b</t>
  </si>
  <si>
    <t>Learning how to use a new app is particularly</t>
  </si>
  <si>
    <t>use</t>
  </si>
  <si>
    <t>12c</t>
  </si>
  <si>
    <t>If you are good with computers, learning how to use a new app is not particularly</t>
  </si>
  <si>
    <t>daunting</t>
  </si>
  <si>
    <t>12d</t>
  </si>
  <si>
    <t>Learning how to use a new app is not particularly</t>
  </si>
  <si>
    <t>13a</t>
  </si>
  <si>
    <t>If you are a fast reader, a 100-page book is very</t>
  </si>
  <si>
    <t>likely</t>
  </si>
  <si>
    <t>quick</t>
  </si>
  <si>
    <t>13b</t>
  </si>
  <si>
    <t>A 100-page book is very</t>
  </si>
  <si>
    <t>100</t>
  </si>
  <si>
    <t>small</t>
  </si>
  <si>
    <t>thin</t>
  </si>
  <si>
    <t>13c</t>
  </si>
  <si>
    <t>If you are a fast reader, a 100-page book is not very</t>
  </si>
  <si>
    <t>impressive</t>
  </si>
  <si>
    <t>13d</t>
  </si>
  <si>
    <t>A 100-page book is not very</t>
  </si>
  <si>
    <t>big</t>
  </si>
  <si>
    <t>large</t>
  </si>
  <si>
    <t>th</t>
  </si>
  <si>
    <t>14a</t>
  </si>
  <si>
    <t>If you have a sweet tooth, eating a bag of M&amp;M's is very</t>
  </si>
  <si>
    <t>del</t>
  </si>
  <si>
    <t>ple</t>
  </si>
  <si>
    <t>tempt</t>
  </si>
  <si>
    <t>unlikely</t>
  </si>
  <si>
    <t>14b</t>
  </si>
  <si>
    <t>Eating a bag of M&amp;M's is very</t>
  </si>
  <si>
    <t>high</t>
  </si>
  <si>
    <t>14c</t>
  </si>
  <si>
    <t>If you have a sweet tooth, eating a bag of M&amp;M's is not very</t>
  </si>
  <si>
    <t>14d</t>
  </si>
  <si>
    <t>Eating a bag of M&amp;M's is not very</t>
  </si>
  <si>
    <t>ad</t>
  </si>
  <si>
    <t>benef</t>
  </si>
  <si>
    <t>nut</t>
  </si>
  <si>
    <t>15a</t>
  </si>
  <si>
    <t>If you are a classicaly trained musician, reading music is particularly</t>
  </si>
  <si>
    <t>useful</t>
  </si>
  <si>
    <t>val</t>
  </si>
  <si>
    <t>15b</t>
  </si>
  <si>
    <t>Reading music is particularly</t>
  </si>
  <si>
    <t>15c</t>
  </si>
  <si>
    <t>If you are a classicaly trained musician, reading music is not particularly</t>
  </si>
  <si>
    <t>15d</t>
  </si>
  <si>
    <t>Reading music is not particularly</t>
  </si>
  <si>
    <t>necessary</t>
  </si>
  <si>
    <t>16a</t>
  </si>
  <si>
    <t>If you are in good physical shape, climbing a flight of stairs is very</t>
  </si>
  <si>
    <t>16b</t>
  </si>
  <si>
    <t>Climbing a flight of stairs is very</t>
  </si>
  <si>
    <t>16c</t>
  </si>
  <si>
    <t>If you are in good physical shape, climbing a flight of stairs is not very</t>
  </si>
  <si>
    <t>demand</t>
  </si>
  <si>
    <t>phys</t>
  </si>
  <si>
    <t>tax</t>
  </si>
  <si>
    <t>16d</t>
  </si>
  <si>
    <t>Climbing a flight of stairs is not very</t>
  </si>
  <si>
    <t>17a</t>
  </si>
  <si>
    <t>If you have comfortable shoes, walking long distances is very</t>
  </si>
  <si>
    <t>feas</t>
  </si>
  <si>
    <t>17b</t>
  </si>
  <si>
    <t>Walking long distances is very</t>
  </si>
  <si>
    <t>beneficial</t>
  </si>
  <si>
    <t>17c</t>
  </si>
  <si>
    <t>If you have comfortable shoes, walking long distances is not very</t>
  </si>
  <si>
    <t>pain</t>
  </si>
  <si>
    <t>17d</t>
  </si>
  <si>
    <t>Walking long distances is not very</t>
  </si>
  <si>
    <t>18a</t>
  </si>
  <si>
    <t>If you have air conditioning, hot days are super</t>
  </si>
  <si>
    <t>cool</t>
  </si>
  <si>
    <t>nice</t>
  </si>
  <si>
    <t>18b</t>
  </si>
  <si>
    <t>Hot days are super</t>
  </si>
  <si>
    <t>busy</t>
  </si>
  <si>
    <t>hot</t>
  </si>
  <si>
    <t>iced</t>
  </si>
  <si>
    <t>18c</t>
  </si>
  <si>
    <t>If you have air conditioning, hot days are not super</t>
  </si>
  <si>
    <t>ter</t>
  </si>
  <si>
    <t>18d</t>
  </si>
  <si>
    <t>Hot days are not super</t>
  </si>
  <si>
    <t>19a</t>
  </si>
  <si>
    <t>If you are tall, reaching high shelves is particularly</t>
  </si>
  <si>
    <t>fr</t>
  </si>
  <si>
    <t>19b</t>
  </si>
  <si>
    <t>Reaching high shelves is particularly</t>
  </si>
  <si>
    <t>problem</t>
  </si>
  <si>
    <t>tr</t>
  </si>
  <si>
    <t>19c</t>
  </si>
  <si>
    <t>If you are tall, reaching high shelves is not particularly</t>
  </si>
  <si>
    <t>19d</t>
  </si>
  <si>
    <t>Reaching high shelves is not particularly</t>
  </si>
  <si>
    <t>20a</t>
  </si>
  <si>
    <t>If you are a millionaire, spending $100 on dinner is very</t>
  </si>
  <si>
    <t>affordable</t>
  </si>
  <si>
    <t>little</t>
  </si>
  <si>
    <t>mod</t>
  </si>
  <si>
    <t>reasonable</t>
  </si>
  <si>
    <t>20b</t>
  </si>
  <si>
    <t>Spending $100 on dinner is very</t>
  </si>
  <si>
    <t>dependent</t>
  </si>
  <si>
    <t>ex</t>
  </si>
  <si>
    <t>extr</t>
  </si>
  <si>
    <t>relative</t>
  </si>
  <si>
    <t>subject</t>
  </si>
  <si>
    <t>subjective</t>
  </si>
  <si>
    <t>20c</t>
  </si>
  <si>
    <t>If you are a millionaire, spending $100 on dinner is not very</t>
  </si>
  <si>
    <t>cost</t>
  </si>
  <si>
    <t>expensive</t>
  </si>
  <si>
    <t>significant</t>
  </si>
  <si>
    <t>20d</t>
  </si>
  <si>
    <t>Spending $100 on dinner is not very</t>
  </si>
  <si>
    <t>financial</t>
  </si>
  <si>
    <t>pr</t>
  </si>
  <si>
    <t>smart</t>
  </si>
  <si>
    <t>wise</t>
  </si>
  <si>
    <t>gpt_prob_fixed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</si>
</sst>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5"/>
  <sheetViews>
    <sheetView tabSelected="1" workbookViewId="0">
      <selection activeCell="E2" sqref="E2"/>
    </sheetView>
  </sheetViews>
  <sheetFormatPr baseColWidth="10" defaultRowHeight="15" x14ac:dyDescent="0.2"/>
  <cols>
    <col min="2" max="2" width="47" customWidth="1"/>
    <col min="3" max="3" width="18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316</v>
      </c>
    </row>
    <row r="2" spans="1:5" x14ac:dyDescent="0.2">
      <c r="A2" t="s">
        <v>4</v>
      </c>
      <c r="B2" t="s">
        <v>5</v>
      </c>
      <c r="C2" t="s">
        <v>6</v>
      </c>
      <c r="D2">
        <v>5.4356143285110799E-2</v>
      </c>
      <c r="E2">
        <v>5.4356143285110799E-2</v>
      </c>
    </row>
    <row r="3" spans="1:5" x14ac:dyDescent="0.2">
      <c r="A3" t="s">
        <v>4</v>
      </c>
      <c r="B3" t="s">
        <v>5</v>
      </c>
      <c r="C3" t="s">
        <v>7</v>
      </c>
      <c r="D3">
        <v>8.8632883300280001E-3</v>
      </c>
      <c r="E3">
        <v>8.8632883300280001E-3</v>
      </c>
    </row>
    <row r="4" spans="1:5" x14ac:dyDescent="0.2">
      <c r="A4" t="s">
        <v>4</v>
      </c>
      <c r="B4" t="s">
        <v>5</v>
      </c>
      <c r="C4" t="s">
        <v>8</v>
      </c>
      <c r="D4">
        <v>1.81767833400561E-2</v>
      </c>
      <c r="E4">
        <v>1.81767833400561E-2</v>
      </c>
    </row>
    <row r="5" spans="1:5" x14ac:dyDescent="0.2">
      <c r="A5" t="s">
        <v>4</v>
      </c>
      <c r="B5" t="s">
        <v>5</v>
      </c>
      <c r="C5" t="s">
        <v>9</v>
      </c>
      <c r="D5">
        <v>9.4571175613689506E-3</v>
      </c>
      <c r="E5">
        <v>9.4571175613689506E-3</v>
      </c>
    </row>
    <row r="6" spans="1:5" x14ac:dyDescent="0.2">
      <c r="A6" t="s">
        <v>4</v>
      </c>
      <c r="B6" t="s">
        <v>5</v>
      </c>
      <c r="C6" t="s">
        <v>10</v>
      </c>
      <c r="D6">
        <v>0.89590576431289104</v>
      </c>
      <c r="E6">
        <v>0.89590576431289104</v>
      </c>
    </row>
    <row r="7" spans="1:5" x14ac:dyDescent="0.2">
      <c r="A7" t="s">
        <v>4</v>
      </c>
      <c r="B7" t="s">
        <v>5</v>
      </c>
      <c r="C7" t="s">
        <v>11</v>
      </c>
      <c r="D7">
        <v>7.27837584500111E-3</v>
      </c>
      <c r="E7">
        <v>7.27837584500111E-3</v>
      </c>
    </row>
    <row r="8" spans="1:5" x14ac:dyDescent="0.2">
      <c r="A8" t="s">
        <v>4</v>
      </c>
      <c r="B8" t="s">
        <v>5</v>
      </c>
      <c r="C8" t="s">
        <v>12</v>
      </c>
      <c r="D8">
        <v>5.9625273255436099E-3</v>
      </c>
      <c r="E8">
        <v>5.9625273255436099E-3</v>
      </c>
    </row>
    <row r="9" spans="1:5" x14ac:dyDescent="0.2">
      <c r="A9" t="s">
        <v>13</v>
      </c>
      <c r="B9" t="s">
        <v>14</v>
      </c>
      <c r="C9" t="s">
        <v>6</v>
      </c>
      <c r="D9">
        <v>9.2852460241092297E-2</v>
      </c>
      <c r="E9">
        <v>9.2852460241092297E-2</v>
      </c>
    </row>
    <row r="10" spans="1:5" x14ac:dyDescent="0.2">
      <c r="A10" t="s">
        <v>13</v>
      </c>
      <c r="B10" t="s">
        <v>14</v>
      </c>
      <c r="C10" t="s">
        <v>15</v>
      </c>
      <c r="D10">
        <v>3.4806382822091399E-2</v>
      </c>
      <c r="E10">
        <v>3.4806382822091399E-2</v>
      </c>
    </row>
    <row r="11" spans="1:5" x14ac:dyDescent="0.2">
      <c r="A11" t="s">
        <v>13</v>
      </c>
      <c r="B11" t="s">
        <v>14</v>
      </c>
      <c r="C11" t="s">
        <v>17</v>
      </c>
      <c r="D11">
        <f>0.131372103895384+0.293403878</f>
        <v>0.42477598189538401</v>
      </c>
      <c r="E11">
        <v>0.42477598189538401</v>
      </c>
    </row>
    <row r="12" spans="1:5" x14ac:dyDescent="0.2">
      <c r="A12" t="s">
        <v>13</v>
      </c>
      <c r="B12" t="s">
        <v>14</v>
      </c>
      <c r="C12" t="s">
        <v>18</v>
      </c>
      <c r="D12">
        <v>4.0556959132337603E-2</v>
      </c>
      <c r="E12">
        <v>4.0556959132337603E-2</v>
      </c>
    </row>
    <row r="13" spans="1:5" x14ac:dyDescent="0.2">
      <c r="A13" t="s">
        <v>13</v>
      </c>
      <c r="B13" t="s">
        <v>14</v>
      </c>
      <c r="C13" t="s">
        <v>7</v>
      </c>
      <c r="D13">
        <v>4.6745415389447403E-2</v>
      </c>
      <c r="E13">
        <v>4.6745415389447403E-2</v>
      </c>
    </row>
    <row r="14" spans="1:5" x14ac:dyDescent="0.2">
      <c r="A14" t="s">
        <v>13</v>
      </c>
      <c r="B14" t="s">
        <v>14</v>
      </c>
      <c r="C14" t="s">
        <v>19</v>
      </c>
      <c r="D14">
        <v>0.249935952422323</v>
      </c>
      <c r="E14">
        <v>0.249935952422323</v>
      </c>
    </row>
    <row r="15" spans="1:5" x14ac:dyDescent="0.2">
      <c r="A15" t="s">
        <v>13</v>
      </c>
      <c r="B15" t="s">
        <v>14</v>
      </c>
      <c r="C15" t="s">
        <v>10</v>
      </c>
      <c r="D15">
        <v>5.8093110941374003E-2</v>
      </c>
      <c r="E15">
        <v>5.8093110941374003E-2</v>
      </c>
    </row>
    <row r="16" spans="1:5" x14ac:dyDescent="0.2">
      <c r="A16" t="s">
        <v>13</v>
      </c>
      <c r="B16" t="s">
        <v>14</v>
      </c>
      <c r="C16" t="s">
        <v>20</v>
      </c>
      <c r="D16">
        <v>5.2233736769284701E-2</v>
      </c>
      <c r="E16">
        <v>5.2233736769284701E-2</v>
      </c>
    </row>
    <row r="17" spans="1:5" x14ac:dyDescent="0.2">
      <c r="A17" t="s">
        <v>21</v>
      </c>
      <c r="B17" t="s">
        <v>22</v>
      </c>
      <c r="C17" t="s">
        <v>17</v>
      </c>
      <c r="D17">
        <f>0.208899421608251+0.476068809</f>
        <v>0.68496823060825096</v>
      </c>
      <c r="E17">
        <v>0.68496823060825096</v>
      </c>
    </row>
    <row r="18" spans="1:5" x14ac:dyDescent="0.2">
      <c r="A18" t="s">
        <v>21</v>
      </c>
      <c r="B18" t="s">
        <v>22</v>
      </c>
      <c r="C18" t="s">
        <v>23</v>
      </c>
      <c r="D18">
        <f>0.0343422955113544+0.142619893</f>
        <v>0.1769621885113544</v>
      </c>
      <c r="E18">
        <v>0.1769621885113544</v>
      </c>
    </row>
    <row r="19" spans="1:5" x14ac:dyDescent="0.2">
      <c r="A19" t="s">
        <v>21</v>
      </c>
      <c r="B19" t="s">
        <v>22</v>
      </c>
      <c r="C19" t="s">
        <v>24</v>
      </c>
      <c r="D19">
        <v>2.9531594782760701E-2</v>
      </c>
      <c r="E19">
        <v>2.9531594782760701E-2</v>
      </c>
    </row>
    <row r="20" spans="1:5" x14ac:dyDescent="0.2">
      <c r="A20" t="s">
        <v>21</v>
      </c>
      <c r="B20" t="s">
        <v>22</v>
      </c>
      <c r="C20" t="s">
        <v>25</v>
      </c>
      <c r="D20">
        <v>3.7610237971523103E-2</v>
      </c>
      <c r="E20">
        <v>3.7610237971523103E-2</v>
      </c>
    </row>
    <row r="21" spans="1:5" x14ac:dyDescent="0.2">
      <c r="A21" t="s">
        <v>21</v>
      </c>
      <c r="B21" t="s">
        <v>22</v>
      </c>
      <c r="C21" t="s">
        <v>26</v>
      </c>
      <c r="D21">
        <v>2.74844502641787E-2</v>
      </c>
      <c r="E21">
        <v>2.74844502641787E-2</v>
      </c>
    </row>
    <row r="22" spans="1:5" x14ac:dyDescent="0.2">
      <c r="A22" t="s">
        <v>21</v>
      </c>
      <c r="B22" t="s">
        <v>22</v>
      </c>
      <c r="C22" t="s">
        <v>27</v>
      </c>
      <c r="D22">
        <v>4.3443298271743799E-2</v>
      </c>
      <c r="E22">
        <v>4.3443298271743799E-2</v>
      </c>
    </row>
    <row r="23" spans="1:5" x14ac:dyDescent="0.2">
      <c r="A23" t="s">
        <v>28</v>
      </c>
      <c r="B23" t="s">
        <v>29</v>
      </c>
      <c r="C23" t="s">
        <v>6</v>
      </c>
      <c r="D23">
        <v>3.8248019252358101E-2</v>
      </c>
      <c r="E23">
        <v>3.8248019252358101E-2</v>
      </c>
    </row>
    <row r="24" spans="1:5" x14ac:dyDescent="0.2">
      <c r="A24" t="s">
        <v>28</v>
      </c>
      <c r="B24" t="s">
        <v>29</v>
      </c>
      <c r="C24" t="s">
        <v>30</v>
      </c>
      <c r="D24">
        <v>1.7891684908713099E-2</v>
      </c>
      <c r="E24">
        <v>1.7891684908713099E-2</v>
      </c>
    </row>
    <row r="25" spans="1:5" x14ac:dyDescent="0.2">
      <c r="A25" t="s">
        <v>28</v>
      </c>
      <c r="B25" t="s">
        <v>29</v>
      </c>
      <c r="C25" t="s">
        <v>17</v>
      </c>
      <c r="D25">
        <f>0.128517743264129+0.182464854</f>
        <v>0.31098259726412902</v>
      </c>
      <c r="E25">
        <v>0.31098259726412902</v>
      </c>
    </row>
    <row r="26" spans="1:5" x14ac:dyDescent="0.2">
      <c r="A26" t="s">
        <v>28</v>
      </c>
      <c r="B26" t="s">
        <v>29</v>
      </c>
      <c r="C26" t="s">
        <v>23</v>
      </c>
      <c r="D26">
        <f>0.126072618051826+0.406688028</f>
        <v>0.53276064605182594</v>
      </c>
      <c r="E26">
        <v>0.53276064605182594</v>
      </c>
    </row>
    <row r="27" spans="1:5" x14ac:dyDescent="0.2">
      <c r="A27" t="s">
        <v>28</v>
      </c>
      <c r="B27" t="s">
        <v>29</v>
      </c>
      <c r="C27" t="s">
        <v>7</v>
      </c>
      <c r="D27">
        <v>2.3624440124842199E-2</v>
      </c>
      <c r="E27">
        <v>2.3624440124842199E-2</v>
      </c>
    </row>
    <row r="28" spans="1:5" x14ac:dyDescent="0.2">
      <c r="A28" t="s">
        <v>28</v>
      </c>
      <c r="B28" t="s">
        <v>29</v>
      </c>
      <c r="C28" t="s">
        <v>24</v>
      </c>
      <c r="D28">
        <v>6.0960954842320801E-2</v>
      </c>
      <c r="E28">
        <v>6.0960954842320801E-2</v>
      </c>
    </row>
    <row r="29" spans="1:5" x14ac:dyDescent="0.2">
      <c r="A29" t="s">
        <v>28</v>
      </c>
      <c r="B29" t="s">
        <v>29</v>
      </c>
      <c r="C29" t="s">
        <v>10</v>
      </c>
      <c r="D29">
        <v>1.5531657722139399E-2</v>
      </c>
      <c r="E29">
        <v>1.5531657722139399E-2</v>
      </c>
    </row>
    <row r="30" spans="1:5" x14ac:dyDescent="0.2">
      <c r="A30" t="s">
        <v>31</v>
      </c>
      <c r="B30" t="s">
        <v>32</v>
      </c>
      <c r="C30" t="s">
        <v>6</v>
      </c>
      <c r="D30">
        <v>2.2177934061564201E-2</v>
      </c>
      <c r="E30">
        <v>2.2177934061564201E-2</v>
      </c>
    </row>
    <row r="31" spans="1:5" x14ac:dyDescent="0.2">
      <c r="A31" t="s">
        <v>31</v>
      </c>
      <c r="B31" t="s">
        <v>32</v>
      </c>
      <c r="C31" t="s">
        <v>33</v>
      </c>
      <c r="D31">
        <v>0.79839592317845898</v>
      </c>
      <c r="E31">
        <v>0.79839592317845898</v>
      </c>
    </row>
    <row r="32" spans="1:5" x14ac:dyDescent="0.2">
      <c r="A32" t="s">
        <v>31</v>
      </c>
      <c r="B32" t="s">
        <v>32</v>
      </c>
      <c r="C32" t="s">
        <v>34</v>
      </c>
      <c r="D32">
        <v>6.6623010866263196E-3</v>
      </c>
      <c r="E32">
        <v>6.6623010866263196E-3</v>
      </c>
    </row>
    <row r="33" spans="1:5" x14ac:dyDescent="0.2">
      <c r="A33" t="s">
        <v>31</v>
      </c>
      <c r="B33" t="s">
        <v>32</v>
      </c>
      <c r="C33" t="s">
        <v>35</v>
      </c>
      <c r="D33">
        <v>0.114007922462061</v>
      </c>
      <c r="E33">
        <v>0.114007922462061</v>
      </c>
    </row>
    <row r="34" spans="1:5" x14ac:dyDescent="0.2">
      <c r="A34" t="s">
        <v>31</v>
      </c>
      <c r="B34" t="s">
        <v>32</v>
      </c>
      <c r="C34" t="s">
        <v>36</v>
      </c>
      <c r="D34">
        <v>5.4015529104264298E-2</v>
      </c>
      <c r="E34">
        <v>5.4015529104264298E-2</v>
      </c>
    </row>
    <row r="35" spans="1:5" x14ac:dyDescent="0.2">
      <c r="A35" t="s">
        <v>31</v>
      </c>
      <c r="B35" t="s">
        <v>32</v>
      </c>
      <c r="C35" t="s">
        <v>37</v>
      </c>
      <c r="D35">
        <v>4.7403901070243596E-3</v>
      </c>
      <c r="E35">
        <v>4.7403901070243596E-3</v>
      </c>
    </row>
    <row r="36" spans="1:5" x14ac:dyDescent="0.2">
      <c r="A36" t="s">
        <v>38</v>
      </c>
      <c r="B36" t="s">
        <v>39</v>
      </c>
      <c r="C36" t="s">
        <v>33</v>
      </c>
      <c r="D36">
        <v>9.0893508083612698E-2</v>
      </c>
      <c r="E36">
        <v>9.0893508083612698E-2</v>
      </c>
    </row>
    <row r="37" spans="1:5" x14ac:dyDescent="0.2">
      <c r="A37" t="s">
        <v>38</v>
      </c>
      <c r="B37" t="s">
        <v>39</v>
      </c>
      <c r="C37" t="s">
        <v>40</v>
      </c>
      <c r="D37">
        <v>4.0618392465198702E-2</v>
      </c>
      <c r="E37">
        <v>4.0618392465198702E-2</v>
      </c>
    </row>
    <row r="38" spans="1:5" x14ac:dyDescent="0.2">
      <c r="A38" t="s">
        <v>38</v>
      </c>
      <c r="B38" t="s">
        <v>39</v>
      </c>
      <c r="C38" t="s">
        <v>41</v>
      </c>
      <c r="D38">
        <v>5.0246931500648399E-2</v>
      </c>
      <c r="E38">
        <v>5.0246931500648399E-2</v>
      </c>
    </row>
    <row r="39" spans="1:5" x14ac:dyDescent="0.2">
      <c r="A39" t="s">
        <v>38</v>
      </c>
      <c r="B39" t="s">
        <v>39</v>
      </c>
      <c r="C39" t="s">
        <v>34</v>
      </c>
      <c r="D39">
        <v>0.175276369134095</v>
      </c>
      <c r="E39">
        <v>0.175276369134095</v>
      </c>
    </row>
    <row r="40" spans="1:5" x14ac:dyDescent="0.2">
      <c r="A40" t="s">
        <v>38</v>
      </c>
      <c r="B40" t="s">
        <v>39</v>
      </c>
      <c r="C40" t="s">
        <v>36</v>
      </c>
      <c r="D40">
        <v>2.3649788699380499E-2</v>
      </c>
      <c r="E40">
        <v>2.3649788699380499E-2</v>
      </c>
    </row>
    <row r="41" spans="1:5" x14ac:dyDescent="0.2">
      <c r="A41" t="s">
        <v>38</v>
      </c>
      <c r="B41" t="s">
        <v>39</v>
      </c>
      <c r="C41" t="s">
        <v>10</v>
      </c>
      <c r="D41">
        <v>6.1053637458459598E-2</v>
      </c>
      <c r="E41">
        <v>6.1053637458459598E-2</v>
      </c>
    </row>
    <row r="42" spans="1:5" x14ac:dyDescent="0.2">
      <c r="A42" t="s">
        <v>38</v>
      </c>
      <c r="B42" t="s">
        <v>39</v>
      </c>
      <c r="C42" t="s">
        <v>37</v>
      </c>
      <c r="D42">
        <v>0.44543174282382503</v>
      </c>
      <c r="E42">
        <v>0.44543174282382503</v>
      </c>
    </row>
    <row r="43" spans="1:5" x14ac:dyDescent="0.2">
      <c r="A43" t="s">
        <v>38</v>
      </c>
      <c r="B43" t="s">
        <v>39</v>
      </c>
      <c r="C43" t="s">
        <v>42</v>
      </c>
      <c r="D43">
        <v>0.11282962983478</v>
      </c>
      <c r="E43">
        <v>0.11282962983478</v>
      </c>
    </row>
    <row r="44" spans="1:5" x14ac:dyDescent="0.2">
      <c r="A44" t="s">
        <v>43</v>
      </c>
      <c r="B44" t="s">
        <v>44</v>
      </c>
      <c r="C44" t="s">
        <v>33</v>
      </c>
      <c r="D44">
        <v>0.125876721866893</v>
      </c>
      <c r="E44">
        <v>0.125876721866893</v>
      </c>
    </row>
    <row r="45" spans="1:5" x14ac:dyDescent="0.2">
      <c r="A45" t="s">
        <v>43</v>
      </c>
      <c r="B45" t="s">
        <v>44</v>
      </c>
      <c r="C45" t="s">
        <v>41</v>
      </c>
      <c r="D45">
        <v>5.5415382305421902E-2</v>
      </c>
      <c r="E45">
        <v>5.5415382305421902E-2</v>
      </c>
    </row>
    <row r="46" spans="1:5" x14ac:dyDescent="0.2">
      <c r="A46" t="s">
        <v>43</v>
      </c>
      <c r="B46" t="s">
        <v>44</v>
      </c>
      <c r="C46" t="s">
        <v>45</v>
      </c>
      <c r="D46">
        <v>3.72328752450952E-2</v>
      </c>
      <c r="E46">
        <v>3.72328752450952E-2</v>
      </c>
    </row>
    <row r="47" spans="1:5" x14ac:dyDescent="0.2">
      <c r="A47" t="s">
        <v>43</v>
      </c>
      <c r="B47" t="s">
        <v>44</v>
      </c>
      <c r="C47" t="s">
        <v>47</v>
      </c>
      <c r="D47">
        <f>0.170198859326229+0.072115407</f>
        <v>0.24231426632622899</v>
      </c>
      <c r="E47">
        <v>0.24231426632622899</v>
      </c>
    </row>
    <row r="48" spans="1:5" x14ac:dyDescent="0.2">
      <c r="A48" t="s">
        <v>43</v>
      </c>
      <c r="B48" t="s">
        <v>44</v>
      </c>
      <c r="C48" t="s">
        <v>48</v>
      </c>
      <c r="D48">
        <f>0.124019066285959+0.247892607</f>
        <v>0.37191167328595898</v>
      </c>
      <c r="E48">
        <v>0.37191167328595898</v>
      </c>
    </row>
    <row r="49" spans="1:5" x14ac:dyDescent="0.2">
      <c r="A49" t="s">
        <v>43</v>
      </c>
      <c r="B49" t="s">
        <v>44</v>
      </c>
      <c r="C49" t="s">
        <v>49</v>
      </c>
      <c r="D49">
        <f>0.135786529176603+0.247892607</f>
        <v>0.38367913617660299</v>
      </c>
      <c r="E49">
        <v>0.38367913617660299</v>
      </c>
    </row>
    <row r="50" spans="1:5" x14ac:dyDescent="0.2">
      <c r="A50" t="s">
        <v>43</v>
      </c>
      <c r="B50" t="s">
        <v>44</v>
      </c>
      <c r="C50" t="s">
        <v>50</v>
      </c>
      <c r="D50">
        <v>3.1462552029400799E-2</v>
      </c>
      <c r="E50">
        <v>3.1462552029400799E-2</v>
      </c>
    </row>
    <row r="51" spans="1:5" x14ac:dyDescent="0.2">
      <c r="A51" t="s">
        <v>51</v>
      </c>
      <c r="B51" t="s">
        <v>52</v>
      </c>
      <c r="C51" t="s">
        <v>6</v>
      </c>
      <c r="D51">
        <v>1.09800418102356E-2</v>
      </c>
      <c r="E51">
        <v>1.09800418102356E-2</v>
      </c>
    </row>
    <row r="52" spans="1:5" x14ac:dyDescent="0.2">
      <c r="A52" t="s">
        <v>51</v>
      </c>
      <c r="B52" t="s">
        <v>52</v>
      </c>
      <c r="C52" t="s">
        <v>33</v>
      </c>
      <c r="D52">
        <v>0.76948384138723103</v>
      </c>
      <c r="E52">
        <v>0.76948384138723103</v>
      </c>
    </row>
    <row r="53" spans="1:5" x14ac:dyDescent="0.2">
      <c r="A53" t="s">
        <v>51</v>
      </c>
      <c r="B53" t="s">
        <v>52</v>
      </c>
      <c r="C53" t="s">
        <v>16</v>
      </c>
      <c r="D53">
        <v>4.3190472930906103E-3</v>
      </c>
      <c r="E53">
        <v>4.3190472930906103E-3</v>
      </c>
    </row>
    <row r="54" spans="1:5" x14ac:dyDescent="0.2">
      <c r="A54" t="s">
        <v>51</v>
      </c>
      <c r="B54" t="s">
        <v>52</v>
      </c>
      <c r="C54" t="s">
        <v>41</v>
      </c>
      <c r="D54">
        <v>4.3300602260405802E-2</v>
      </c>
      <c r="E54">
        <v>4.3300602260405802E-2</v>
      </c>
    </row>
    <row r="55" spans="1:5" x14ac:dyDescent="0.2">
      <c r="A55" t="s">
        <v>51</v>
      </c>
      <c r="B55" t="s">
        <v>52</v>
      </c>
      <c r="C55" t="s">
        <v>53</v>
      </c>
      <c r="D55">
        <v>1.3095848137820399E-2</v>
      </c>
      <c r="E55">
        <v>1.3095848137820399E-2</v>
      </c>
    </row>
    <row r="56" spans="1:5" x14ac:dyDescent="0.2">
      <c r="A56" t="s">
        <v>51</v>
      </c>
      <c r="B56" t="s">
        <v>52</v>
      </c>
      <c r="C56" t="s">
        <v>54</v>
      </c>
      <c r="D56">
        <v>2.3311920610540299E-2</v>
      </c>
      <c r="E56">
        <v>2.3311920610540299E-2</v>
      </c>
    </row>
    <row r="57" spans="1:5" x14ac:dyDescent="0.2">
      <c r="A57" t="s">
        <v>51</v>
      </c>
      <c r="B57" t="s">
        <v>52</v>
      </c>
      <c r="C57" t="s">
        <v>36</v>
      </c>
      <c r="D57">
        <v>0.131293023825508</v>
      </c>
      <c r="E57">
        <v>0.131293023825508</v>
      </c>
    </row>
    <row r="58" spans="1:5" x14ac:dyDescent="0.2">
      <c r="A58" t="s">
        <v>51</v>
      </c>
      <c r="B58" t="s">
        <v>52</v>
      </c>
      <c r="C58" t="s">
        <v>42</v>
      </c>
      <c r="D58">
        <v>4.2156746751690196E-3</v>
      </c>
      <c r="E58">
        <v>4.2156746751690196E-3</v>
      </c>
    </row>
    <row r="59" spans="1:5" x14ac:dyDescent="0.2">
      <c r="A59" t="s">
        <v>55</v>
      </c>
      <c r="B59" t="s">
        <v>56</v>
      </c>
      <c r="C59" t="s">
        <v>6</v>
      </c>
      <c r="D59">
        <v>5.0067278834919897E-2</v>
      </c>
      <c r="E59">
        <v>5.0067278834919897E-2</v>
      </c>
    </row>
    <row r="60" spans="1:5" x14ac:dyDescent="0.2">
      <c r="A60" t="s">
        <v>55</v>
      </c>
      <c r="B60" t="s">
        <v>56</v>
      </c>
      <c r="C60" t="s">
        <v>7</v>
      </c>
      <c r="D60">
        <v>0.45195857550290502</v>
      </c>
      <c r="E60">
        <v>0.45195857550290502</v>
      </c>
    </row>
    <row r="61" spans="1:5" x14ac:dyDescent="0.2">
      <c r="A61" t="s">
        <v>55</v>
      </c>
      <c r="B61" t="s">
        <v>56</v>
      </c>
      <c r="C61" t="s">
        <v>8</v>
      </c>
      <c r="D61">
        <v>6.7632705664137496E-2</v>
      </c>
      <c r="E61">
        <v>6.7632705664137496E-2</v>
      </c>
    </row>
    <row r="62" spans="1:5" x14ac:dyDescent="0.2">
      <c r="A62" t="s">
        <v>55</v>
      </c>
      <c r="B62" t="s">
        <v>56</v>
      </c>
      <c r="C62" t="s">
        <v>57</v>
      </c>
      <c r="D62">
        <v>3.8087432712307599E-2</v>
      </c>
      <c r="E62">
        <v>3.8087432712307599E-2</v>
      </c>
    </row>
    <row r="63" spans="1:5" x14ac:dyDescent="0.2">
      <c r="A63" t="s">
        <v>55</v>
      </c>
      <c r="B63" t="s">
        <v>56</v>
      </c>
      <c r="C63" t="s">
        <v>9</v>
      </c>
      <c r="D63">
        <v>0.34966905735355203</v>
      </c>
      <c r="E63">
        <v>0.34966905735355203</v>
      </c>
    </row>
    <row r="64" spans="1:5" x14ac:dyDescent="0.2">
      <c r="A64" t="s">
        <v>55</v>
      </c>
      <c r="B64" t="s">
        <v>56</v>
      </c>
      <c r="C64" t="s">
        <v>58</v>
      </c>
      <c r="D64">
        <v>8.7833148122033605E-3</v>
      </c>
      <c r="E64">
        <v>8.7833148122033605E-3</v>
      </c>
    </row>
    <row r="65" spans="1:5" x14ac:dyDescent="0.2">
      <c r="A65" t="s">
        <v>55</v>
      </c>
      <c r="B65" t="s">
        <v>56</v>
      </c>
      <c r="C65" t="s">
        <v>12</v>
      </c>
      <c r="D65">
        <v>3.38016351199747E-2</v>
      </c>
      <c r="E65">
        <v>3.38016351199747E-2</v>
      </c>
    </row>
    <row r="66" spans="1:5" x14ac:dyDescent="0.2">
      <c r="A66" t="s">
        <v>59</v>
      </c>
      <c r="B66" t="s">
        <v>60</v>
      </c>
      <c r="C66" t="s">
        <v>6</v>
      </c>
      <c r="D66">
        <v>5.6867634275703197E-2</v>
      </c>
      <c r="E66">
        <v>5.6867634275703197E-2</v>
      </c>
    </row>
    <row r="67" spans="1:5" x14ac:dyDescent="0.2">
      <c r="A67" t="s">
        <v>59</v>
      </c>
      <c r="B67" t="s">
        <v>60</v>
      </c>
      <c r="C67" t="s">
        <v>7</v>
      </c>
      <c r="D67">
        <v>4.8318014476194902E-2</v>
      </c>
      <c r="E67">
        <v>4.8318014476194902E-2</v>
      </c>
    </row>
    <row r="68" spans="1:5" x14ac:dyDescent="0.2">
      <c r="A68" t="s">
        <v>59</v>
      </c>
      <c r="B68" t="s">
        <v>60</v>
      </c>
      <c r="C68" t="s">
        <v>9</v>
      </c>
      <c r="D68">
        <v>5.2446503107321803E-2</v>
      </c>
      <c r="E68">
        <v>5.2446503107321803E-2</v>
      </c>
    </row>
    <row r="69" spans="1:5" x14ac:dyDescent="0.2">
      <c r="A69" t="s">
        <v>59</v>
      </c>
      <c r="B69" t="s">
        <v>60</v>
      </c>
      <c r="C69" t="s">
        <v>24</v>
      </c>
      <c r="D69">
        <v>0.17893740676716199</v>
      </c>
      <c r="E69">
        <v>0.17893740676716199</v>
      </c>
    </row>
    <row r="70" spans="1:5" x14ac:dyDescent="0.2">
      <c r="A70" t="s">
        <v>59</v>
      </c>
      <c r="B70" t="s">
        <v>60</v>
      </c>
      <c r="C70" t="s">
        <v>61</v>
      </c>
      <c r="D70">
        <v>0.163951075245547</v>
      </c>
      <c r="E70">
        <v>0.163951075245547</v>
      </c>
    </row>
    <row r="71" spans="1:5" x14ac:dyDescent="0.2">
      <c r="A71" t="s">
        <v>59</v>
      </c>
      <c r="B71" t="s">
        <v>60</v>
      </c>
      <c r="C71" t="s">
        <v>19</v>
      </c>
      <c r="D71">
        <v>0.36514819858949299</v>
      </c>
      <c r="E71">
        <v>0.36514819858949299</v>
      </c>
    </row>
    <row r="72" spans="1:5" x14ac:dyDescent="0.2">
      <c r="A72" t="s">
        <v>59</v>
      </c>
      <c r="B72" t="s">
        <v>60</v>
      </c>
      <c r="C72" t="s">
        <v>63</v>
      </c>
      <c r="D72">
        <f>0.0492874488612978+0.085043719</f>
        <v>0.13433116786129781</v>
      </c>
      <c r="E72">
        <v>0.13433116786129781</v>
      </c>
    </row>
    <row r="73" spans="1:5" x14ac:dyDescent="0.2">
      <c r="A73" t="s">
        <v>64</v>
      </c>
      <c r="B73" t="s">
        <v>65</v>
      </c>
      <c r="C73" t="s">
        <v>6</v>
      </c>
      <c r="D73">
        <v>2.19847126014194E-2</v>
      </c>
      <c r="E73">
        <v>2.19847126014194E-2</v>
      </c>
    </row>
    <row r="74" spans="1:5" x14ac:dyDescent="0.2">
      <c r="A74" t="s">
        <v>64</v>
      </c>
      <c r="B74" t="s">
        <v>65</v>
      </c>
      <c r="C74" t="s">
        <v>30</v>
      </c>
      <c r="D74">
        <v>1.9319646471926601E-2</v>
      </c>
      <c r="E74">
        <v>1.9319646471926601E-2</v>
      </c>
    </row>
    <row r="75" spans="1:5" x14ac:dyDescent="0.2">
      <c r="A75" t="s">
        <v>64</v>
      </c>
      <c r="B75" t="s">
        <v>65</v>
      </c>
      <c r="C75" t="s">
        <v>23</v>
      </c>
      <c r="D75">
        <f>0.0369982394863586+0.362287766</f>
        <v>0.39928600548635862</v>
      </c>
      <c r="E75">
        <v>0.39928600548635862</v>
      </c>
    </row>
    <row r="76" spans="1:5" x14ac:dyDescent="0.2">
      <c r="A76" t="s">
        <v>64</v>
      </c>
      <c r="B76" t="s">
        <v>65</v>
      </c>
      <c r="C76" t="s">
        <v>24</v>
      </c>
      <c r="D76">
        <v>0.14498043902760599</v>
      </c>
      <c r="E76">
        <v>0.14498043902760599</v>
      </c>
    </row>
    <row r="77" spans="1:5" x14ac:dyDescent="0.2">
      <c r="A77" t="s">
        <v>64</v>
      </c>
      <c r="B77" t="s">
        <v>65</v>
      </c>
      <c r="C77" t="s">
        <v>63</v>
      </c>
      <c r="D77">
        <f>0.0364978673481068+0.247989803</f>
        <v>0.28448767034810679</v>
      </c>
      <c r="E77">
        <v>0.28448767034810679</v>
      </c>
    </row>
    <row r="78" spans="1:5" x14ac:dyDescent="0.2">
      <c r="A78" t="s">
        <v>64</v>
      </c>
      <c r="B78" t="s">
        <v>65</v>
      </c>
      <c r="C78" t="s">
        <v>20</v>
      </c>
      <c r="D78">
        <v>8.2879283219667296E-2</v>
      </c>
      <c r="E78">
        <v>8.2879283219667296E-2</v>
      </c>
    </row>
    <row r="79" spans="1:5" x14ac:dyDescent="0.2">
      <c r="A79" t="s">
        <v>64</v>
      </c>
      <c r="B79" t="s">
        <v>65</v>
      </c>
      <c r="C79" t="s">
        <v>66</v>
      </c>
      <c r="D79">
        <v>4.7062242310095599E-2</v>
      </c>
      <c r="E79">
        <v>4.7062242310095599E-2</v>
      </c>
    </row>
    <row r="80" spans="1:5" x14ac:dyDescent="0.2">
      <c r="A80" t="s">
        <v>67</v>
      </c>
      <c r="B80" t="s">
        <v>68</v>
      </c>
      <c r="C80" t="s">
        <v>6</v>
      </c>
      <c r="D80">
        <v>6.8971234425324199E-2</v>
      </c>
      <c r="E80">
        <v>6.8971234425324199E-2</v>
      </c>
    </row>
    <row r="81" spans="1:5" x14ac:dyDescent="0.2">
      <c r="A81" t="s">
        <v>67</v>
      </c>
      <c r="B81" t="s">
        <v>68</v>
      </c>
      <c r="C81" t="s">
        <v>69</v>
      </c>
      <c r="D81">
        <v>3.9281576801575097E-2</v>
      </c>
      <c r="E81">
        <v>3.9281576801575097E-2</v>
      </c>
    </row>
    <row r="82" spans="1:5" x14ac:dyDescent="0.2">
      <c r="A82" t="s">
        <v>67</v>
      </c>
      <c r="B82" t="s">
        <v>68</v>
      </c>
      <c r="C82" t="s">
        <v>30</v>
      </c>
      <c r="D82">
        <v>6.4225750299516604E-2</v>
      </c>
      <c r="E82">
        <v>6.4225750299516604E-2</v>
      </c>
    </row>
    <row r="83" spans="1:5" x14ac:dyDescent="0.2">
      <c r="A83" t="s">
        <v>67</v>
      </c>
      <c r="B83" t="s">
        <v>68</v>
      </c>
      <c r="C83" t="s">
        <v>18</v>
      </c>
      <c r="D83">
        <v>8.0681856645727301E-2</v>
      </c>
      <c r="E83">
        <v>8.0681856645727301E-2</v>
      </c>
    </row>
    <row r="84" spans="1:5" x14ac:dyDescent="0.2">
      <c r="A84" t="s">
        <v>67</v>
      </c>
      <c r="B84" t="s">
        <v>68</v>
      </c>
      <c r="C84" t="s">
        <v>7</v>
      </c>
      <c r="D84">
        <v>0.43134815017188799</v>
      </c>
      <c r="E84">
        <v>0.43134815017188799</v>
      </c>
    </row>
    <row r="85" spans="1:5" x14ac:dyDescent="0.2">
      <c r="A85" t="s">
        <v>67</v>
      </c>
      <c r="B85" t="s">
        <v>68</v>
      </c>
      <c r="C85" t="s">
        <v>9</v>
      </c>
      <c r="D85">
        <v>0.13647014963246601</v>
      </c>
      <c r="E85">
        <v>0.13647014963246601</v>
      </c>
    </row>
    <row r="86" spans="1:5" x14ac:dyDescent="0.2">
      <c r="A86" t="s">
        <v>67</v>
      </c>
      <c r="B86" t="s">
        <v>68</v>
      </c>
      <c r="C86" t="s">
        <v>24</v>
      </c>
      <c r="D86">
        <v>8.7022832372560199E-2</v>
      </c>
      <c r="E86">
        <v>8.7022832372560199E-2</v>
      </c>
    </row>
    <row r="87" spans="1:5" x14ac:dyDescent="0.2">
      <c r="A87" t="s">
        <v>67</v>
      </c>
      <c r="B87" t="s">
        <v>68</v>
      </c>
      <c r="C87" t="s">
        <v>70</v>
      </c>
      <c r="D87">
        <v>9.1998449650942699E-2</v>
      </c>
      <c r="E87">
        <v>9.1998449650942699E-2</v>
      </c>
    </row>
    <row r="88" spans="1:5" x14ac:dyDescent="0.2">
      <c r="A88" t="s">
        <v>71</v>
      </c>
      <c r="B88" t="s">
        <v>72</v>
      </c>
      <c r="C88" t="s">
        <v>6</v>
      </c>
      <c r="D88">
        <v>1.14850573565602E-2</v>
      </c>
      <c r="E88">
        <v>1.14850573565602E-2</v>
      </c>
    </row>
    <row r="89" spans="1:5" x14ac:dyDescent="0.2">
      <c r="A89" t="s">
        <v>71</v>
      </c>
      <c r="B89" t="s">
        <v>72</v>
      </c>
      <c r="C89" t="s">
        <v>73</v>
      </c>
      <c r="D89">
        <v>4.89920495159583E-2</v>
      </c>
      <c r="E89">
        <v>4.89920495159583E-2</v>
      </c>
    </row>
    <row r="90" spans="1:5" x14ac:dyDescent="0.2">
      <c r="A90" t="s">
        <v>71</v>
      </c>
      <c r="B90" t="s">
        <v>72</v>
      </c>
      <c r="C90" t="s">
        <v>74</v>
      </c>
      <c r="D90">
        <v>0.80769733022903101</v>
      </c>
      <c r="E90">
        <v>0.80769733022903101</v>
      </c>
    </row>
    <row r="91" spans="1:5" x14ac:dyDescent="0.2">
      <c r="A91" t="s">
        <v>71</v>
      </c>
      <c r="B91" t="s">
        <v>72</v>
      </c>
      <c r="C91" t="s">
        <v>75</v>
      </c>
      <c r="D91">
        <v>0.106505900305414</v>
      </c>
      <c r="E91">
        <v>0.106505900305414</v>
      </c>
    </row>
    <row r="92" spans="1:5" x14ac:dyDescent="0.2">
      <c r="A92" t="s">
        <v>71</v>
      </c>
      <c r="B92" t="s">
        <v>72</v>
      </c>
      <c r="C92" t="s">
        <v>76</v>
      </c>
      <c r="D92">
        <v>1.55412678861944E-2</v>
      </c>
      <c r="E92">
        <v>1.55412678861944E-2</v>
      </c>
    </row>
    <row r="93" spans="1:5" x14ac:dyDescent="0.2">
      <c r="A93" t="s">
        <v>71</v>
      </c>
      <c r="B93" t="s">
        <v>72</v>
      </c>
      <c r="C93" t="s">
        <v>77</v>
      </c>
      <c r="D93">
        <v>9.7783947068422299E-3</v>
      </c>
      <c r="E93">
        <v>9.7783947068422299E-3</v>
      </c>
    </row>
    <row r="94" spans="1:5" x14ac:dyDescent="0.2">
      <c r="A94" t="s">
        <v>78</v>
      </c>
      <c r="B94" t="s">
        <v>79</v>
      </c>
      <c r="C94" t="s">
        <v>6</v>
      </c>
      <c r="D94">
        <v>8.3158125192948101E-2</v>
      </c>
      <c r="E94">
        <v>8.3158125192948101E-2</v>
      </c>
    </row>
    <row r="95" spans="1:5" x14ac:dyDescent="0.2">
      <c r="A95" t="s">
        <v>78</v>
      </c>
      <c r="B95" t="s">
        <v>79</v>
      </c>
      <c r="C95" t="s">
        <v>19</v>
      </c>
      <c r="D95">
        <v>0.374666145697024</v>
      </c>
      <c r="E95">
        <v>0.374666145697024</v>
      </c>
    </row>
    <row r="96" spans="1:5" x14ac:dyDescent="0.2">
      <c r="A96" t="s">
        <v>78</v>
      </c>
      <c r="B96" t="s">
        <v>79</v>
      </c>
      <c r="C96" t="s">
        <v>80</v>
      </c>
      <c r="D96">
        <v>4.7100085587181602E-2</v>
      </c>
      <c r="E96">
        <v>4.7100085587181602E-2</v>
      </c>
    </row>
    <row r="97" spans="1:5" x14ac:dyDescent="0.2">
      <c r="A97" t="s">
        <v>78</v>
      </c>
      <c r="B97" t="s">
        <v>79</v>
      </c>
      <c r="C97" t="s">
        <v>81</v>
      </c>
      <c r="D97">
        <v>4.5607625032133697E-2</v>
      </c>
      <c r="E97">
        <v>4.5607625032133697E-2</v>
      </c>
    </row>
    <row r="98" spans="1:5" x14ac:dyDescent="0.2">
      <c r="A98" t="s">
        <v>78</v>
      </c>
      <c r="B98" t="s">
        <v>79</v>
      </c>
      <c r="C98" t="s">
        <v>75</v>
      </c>
      <c r="D98">
        <v>0.315693435805109</v>
      </c>
      <c r="E98">
        <v>0.315693435805109</v>
      </c>
    </row>
    <row r="99" spans="1:5" x14ac:dyDescent="0.2">
      <c r="A99" t="s">
        <v>78</v>
      </c>
      <c r="B99" t="s">
        <v>79</v>
      </c>
      <c r="C99" t="s">
        <v>82</v>
      </c>
      <c r="D99">
        <v>4.4738463748566798E-2</v>
      </c>
      <c r="E99">
        <v>4.4738463748566798E-2</v>
      </c>
    </row>
    <row r="100" spans="1:5" x14ac:dyDescent="0.2">
      <c r="A100" t="s">
        <v>78</v>
      </c>
      <c r="B100" t="s">
        <v>79</v>
      </c>
      <c r="C100" t="s">
        <v>83</v>
      </c>
      <c r="D100">
        <v>8.9036118937036807E-2</v>
      </c>
      <c r="E100">
        <v>8.9036118937036807E-2</v>
      </c>
    </row>
    <row r="101" spans="1:5" x14ac:dyDescent="0.2">
      <c r="A101" t="s">
        <v>84</v>
      </c>
      <c r="B101" t="s">
        <v>85</v>
      </c>
      <c r="C101" t="s">
        <v>87</v>
      </c>
      <c r="D101">
        <f>0.0318641785431946+0.032001009</f>
        <v>6.386518754319459E-2</v>
      </c>
      <c r="E101">
        <v>6.386518754319459E-2</v>
      </c>
    </row>
    <row r="102" spans="1:5" x14ac:dyDescent="0.2">
      <c r="A102" t="s">
        <v>84</v>
      </c>
      <c r="B102" t="s">
        <v>85</v>
      </c>
      <c r="C102" t="s">
        <v>41</v>
      </c>
      <c r="D102">
        <f>0.0455043283112556+0.066072865</f>
        <v>0.1115771933112556</v>
      </c>
      <c r="E102">
        <v>0.1115771933112556</v>
      </c>
    </row>
    <row r="103" spans="1:5" x14ac:dyDescent="0.2">
      <c r="A103" t="s">
        <v>84</v>
      </c>
      <c r="B103" t="s">
        <v>85</v>
      </c>
      <c r="C103" t="s">
        <v>19</v>
      </c>
      <c r="D103">
        <v>0.155606972889476</v>
      </c>
      <c r="E103">
        <v>0.155606972889476</v>
      </c>
    </row>
    <row r="104" spans="1:5" x14ac:dyDescent="0.2">
      <c r="A104" t="s">
        <v>84</v>
      </c>
      <c r="B104" t="s">
        <v>85</v>
      </c>
      <c r="C104" t="s">
        <v>75</v>
      </c>
      <c r="D104">
        <v>3.5175300612181201E-2</v>
      </c>
      <c r="E104">
        <v>3.5175300612181201E-2</v>
      </c>
    </row>
    <row r="105" spans="1:5" x14ac:dyDescent="0.2">
      <c r="A105" t="s">
        <v>84</v>
      </c>
      <c r="B105" t="s">
        <v>85</v>
      </c>
      <c r="C105" t="s">
        <v>88</v>
      </c>
      <c r="D105">
        <f>0.29314578621662+0.340629559</f>
        <v>0.63377534521662005</v>
      </c>
      <c r="E105">
        <v>0.63377534521662005</v>
      </c>
    </row>
    <row r="106" spans="1:5" x14ac:dyDescent="0.2">
      <c r="A106" t="s">
        <v>89</v>
      </c>
      <c r="B106" t="s">
        <v>90</v>
      </c>
      <c r="C106" t="s">
        <v>6</v>
      </c>
      <c r="D106">
        <v>6.6524036453787794E-2</v>
      </c>
      <c r="E106">
        <v>6.6524036453787794E-2</v>
      </c>
    </row>
    <row r="107" spans="1:5" x14ac:dyDescent="0.2">
      <c r="A107" t="s">
        <v>89</v>
      </c>
      <c r="B107" t="s">
        <v>90</v>
      </c>
      <c r="C107" t="s">
        <v>91</v>
      </c>
      <c r="D107">
        <v>6.9053898184981005E-2</v>
      </c>
      <c r="E107">
        <v>6.9053898184981005E-2</v>
      </c>
    </row>
    <row r="108" spans="1:5" x14ac:dyDescent="0.2">
      <c r="A108" t="s">
        <v>89</v>
      </c>
      <c r="B108" t="s">
        <v>90</v>
      </c>
      <c r="C108" t="s">
        <v>41</v>
      </c>
      <c r="D108">
        <v>0.52898658915845198</v>
      </c>
      <c r="E108">
        <v>0.52898658915845198</v>
      </c>
    </row>
    <row r="109" spans="1:5" x14ac:dyDescent="0.2">
      <c r="A109" t="s">
        <v>89</v>
      </c>
      <c r="B109" t="s">
        <v>90</v>
      </c>
      <c r="C109" t="s">
        <v>92</v>
      </c>
      <c r="D109">
        <v>4.7052374520779303E-2</v>
      </c>
      <c r="E109">
        <v>4.7052374520779303E-2</v>
      </c>
    </row>
    <row r="110" spans="1:5" x14ac:dyDescent="0.2">
      <c r="A110" t="s">
        <v>89</v>
      </c>
      <c r="B110" t="s">
        <v>90</v>
      </c>
      <c r="C110" t="s">
        <v>93</v>
      </c>
      <c r="D110">
        <v>8.7913874184486901E-2</v>
      </c>
      <c r="E110">
        <v>8.7913874184486901E-2</v>
      </c>
    </row>
    <row r="111" spans="1:5" x14ac:dyDescent="0.2">
      <c r="A111" t="s">
        <v>89</v>
      </c>
      <c r="B111" t="s">
        <v>90</v>
      </c>
      <c r="C111" t="s">
        <v>19</v>
      </c>
      <c r="D111">
        <v>0.120311397264644</v>
      </c>
      <c r="E111">
        <v>0.120311397264644</v>
      </c>
    </row>
    <row r="112" spans="1:5" x14ac:dyDescent="0.2">
      <c r="A112" t="s">
        <v>89</v>
      </c>
      <c r="B112" t="s">
        <v>90</v>
      </c>
      <c r="C112" t="s">
        <v>81</v>
      </c>
      <c r="D112">
        <v>3.9960622541964398E-2</v>
      </c>
      <c r="E112">
        <v>3.9960622541964398E-2</v>
      </c>
    </row>
    <row r="113" spans="1:5" x14ac:dyDescent="0.2">
      <c r="A113" t="s">
        <v>89</v>
      </c>
      <c r="B113" t="s">
        <v>90</v>
      </c>
      <c r="C113" t="s">
        <v>75</v>
      </c>
      <c r="D113">
        <v>4.0197207690904901E-2</v>
      </c>
      <c r="E113">
        <v>4.0197207690904901E-2</v>
      </c>
    </row>
    <row r="114" spans="1:5" x14ac:dyDescent="0.2">
      <c r="A114" t="s">
        <v>94</v>
      </c>
      <c r="B114" t="s">
        <v>95</v>
      </c>
      <c r="C114" t="s">
        <v>7</v>
      </c>
      <c r="D114">
        <v>0.43414229856643199</v>
      </c>
      <c r="E114">
        <v>0.43414229856643199</v>
      </c>
    </row>
    <row r="115" spans="1:5" x14ac:dyDescent="0.2">
      <c r="A115" t="s">
        <v>94</v>
      </c>
      <c r="B115" t="s">
        <v>95</v>
      </c>
      <c r="C115" t="s">
        <v>8</v>
      </c>
      <c r="D115">
        <v>1.3647940666891E-2</v>
      </c>
      <c r="E115">
        <v>1.3647940666891E-2</v>
      </c>
    </row>
    <row r="116" spans="1:5" x14ac:dyDescent="0.2">
      <c r="A116" t="s">
        <v>94</v>
      </c>
      <c r="B116" t="s">
        <v>95</v>
      </c>
      <c r="C116" t="s">
        <v>9</v>
      </c>
      <c r="D116">
        <v>1.50893838965578E-2</v>
      </c>
      <c r="E116">
        <v>1.50893838965578E-2</v>
      </c>
    </row>
    <row r="117" spans="1:5" x14ac:dyDescent="0.2">
      <c r="A117" t="s">
        <v>94</v>
      </c>
      <c r="B117" t="s">
        <v>95</v>
      </c>
      <c r="C117" t="s">
        <v>34</v>
      </c>
      <c r="D117">
        <v>1.3407267938027E-2</v>
      </c>
      <c r="E117">
        <v>1.3407267938027E-2</v>
      </c>
    </row>
    <row r="118" spans="1:5" x14ac:dyDescent="0.2">
      <c r="A118" t="s">
        <v>94</v>
      </c>
      <c r="B118" t="s">
        <v>95</v>
      </c>
      <c r="C118" t="s">
        <v>10</v>
      </c>
      <c r="D118">
        <v>0.345890047916868</v>
      </c>
      <c r="E118">
        <v>0.345890047916868</v>
      </c>
    </row>
    <row r="119" spans="1:5" x14ac:dyDescent="0.2">
      <c r="A119" t="s">
        <v>94</v>
      </c>
      <c r="B119" t="s">
        <v>95</v>
      </c>
      <c r="C119" t="s">
        <v>12</v>
      </c>
      <c r="D119">
        <v>0.16298367381123299</v>
      </c>
      <c r="E119">
        <v>0.16298367381123299</v>
      </c>
    </row>
    <row r="120" spans="1:5" x14ac:dyDescent="0.2">
      <c r="A120" t="s">
        <v>94</v>
      </c>
      <c r="B120" t="s">
        <v>95</v>
      </c>
      <c r="C120" t="s">
        <v>96</v>
      </c>
      <c r="D120">
        <v>1.4839387203990299E-2</v>
      </c>
      <c r="E120">
        <v>1.4839387203990299E-2</v>
      </c>
    </row>
    <row r="121" spans="1:5" x14ac:dyDescent="0.2">
      <c r="A121" t="s">
        <v>97</v>
      </c>
      <c r="B121" t="s">
        <v>98</v>
      </c>
      <c r="C121" t="s">
        <v>6</v>
      </c>
      <c r="D121">
        <v>0.10337889337582799</v>
      </c>
      <c r="E121">
        <v>0.10337889337582799</v>
      </c>
    </row>
    <row r="122" spans="1:5" x14ac:dyDescent="0.2">
      <c r="A122" t="s">
        <v>97</v>
      </c>
      <c r="B122" t="s">
        <v>98</v>
      </c>
      <c r="C122" t="s">
        <v>7</v>
      </c>
      <c r="D122">
        <v>8.5390496745744102E-2</v>
      </c>
      <c r="E122">
        <v>8.5390496745744102E-2</v>
      </c>
    </row>
    <row r="123" spans="1:5" x14ac:dyDescent="0.2">
      <c r="A123" t="s">
        <v>97</v>
      </c>
      <c r="B123" t="s">
        <v>98</v>
      </c>
      <c r="C123" t="s">
        <v>8</v>
      </c>
      <c r="D123">
        <v>4.2856160997438497E-2</v>
      </c>
      <c r="E123">
        <v>4.2856160997438497E-2</v>
      </c>
    </row>
    <row r="124" spans="1:5" x14ac:dyDescent="0.2">
      <c r="A124" t="s">
        <v>97</v>
      </c>
      <c r="B124" t="s">
        <v>98</v>
      </c>
      <c r="C124" t="s">
        <v>9</v>
      </c>
      <c r="D124">
        <v>5.8861346289178003E-2</v>
      </c>
      <c r="E124">
        <v>5.8861346289178003E-2</v>
      </c>
    </row>
    <row r="125" spans="1:5" x14ac:dyDescent="0.2">
      <c r="A125" t="s">
        <v>97</v>
      </c>
      <c r="B125" t="s">
        <v>98</v>
      </c>
      <c r="C125" t="s">
        <v>19</v>
      </c>
      <c r="D125">
        <v>0.43062213179341502</v>
      </c>
      <c r="E125">
        <v>0.43062213179341502</v>
      </c>
    </row>
    <row r="126" spans="1:5" x14ac:dyDescent="0.2">
      <c r="A126" t="s">
        <v>97</v>
      </c>
      <c r="B126" t="s">
        <v>98</v>
      </c>
      <c r="C126" t="s">
        <v>34</v>
      </c>
      <c r="D126">
        <v>0.17648205441742501</v>
      </c>
      <c r="E126">
        <v>0.17648205441742501</v>
      </c>
    </row>
    <row r="127" spans="1:5" x14ac:dyDescent="0.2">
      <c r="A127" t="s">
        <v>97</v>
      </c>
      <c r="B127" t="s">
        <v>98</v>
      </c>
      <c r="C127" t="s">
        <v>12</v>
      </c>
      <c r="D127">
        <v>4.5028152950745297E-2</v>
      </c>
      <c r="E127">
        <v>4.5028152950745297E-2</v>
      </c>
    </row>
    <row r="128" spans="1:5" x14ac:dyDescent="0.2">
      <c r="A128" t="s">
        <v>97</v>
      </c>
      <c r="B128" t="s">
        <v>98</v>
      </c>
      <c r="C128" t="s">
        <v>99</v>
      </c>
      <c r="D128">
        <v>5.7380763430225599E-2</v>
      </c>
      <c r="E128">
        <v>5.7380763430225599E-2</v>
      </c>
    </row>
    <row r="129" spans="1:5" x14ac:dyDescent="0.2">
      <c r="A129" t="s">
        <v>100</v>
      </c>
      <c r="B129" t="s">
        <v>101</v>
      </c>
      <c r="C129" t="s">
        <v>6</v>
      </c>
      <c r="D129">
        <v>3.7917345228962798E-2</v>
      </c>
      <c r="E129">
        <v>3.7917345228962798E-2</v>
      </c>
    </row>
    <row r="130" spans="1:5" x14ac:dyDescent="0.2">
      <c r="A130" t="s">
        <v>100</v>
      </c>
      <c r="B130" t="s">
        <v>101</v>
      </c>
      <c r="C130" t="s">
        <v>30</v>
      </c>
      <c r="D130">
        <v>7.0054237618567897E-2</v>
      </c>
      <c r="E130">
        <v>7.0054237618567897E-2</v>
      </c>
    </row>
    <row r="131" spans="1:5" x14ac:dyDescent="0.2">
      <c r="A131" t="s">
        <v>100</v>
      </c>
      <c r="B131" t="s">
        <v>101</v>
      </c>
      <c r="C131" t="s">
        <v>102</v>
      </c>
      <c r="D131">
        <v>6.3239978043709205E-2</v>
      </c>
      <c r="E131">
        <v>6.3239978043709205E-2</v>
      </c>
    </row>
    <row r="132" spans="1:5" x14ac:dyDescent="0.2">
      <c r="A132" t="s">
        <v>100</v>
      </c>
      <c r="B132" t="s">
        <v>101</v>
      </c>
      <c r="C132" t="s">
        <v>23</v>
      </c>
      <c r="D132">
        <f>0.29854810187239+0.364918436</f>
        <v>0.66346653787239007</v>
      </c>
      <c r="E132">
        <v>0.66346653787239007</v>
      </c>
    </row>
    <row r="133" spans="1:5" x14ac:dyDescent="0.2">
      <c r="A133" t="s">
        <v>100</v>
      </c>
      <c r="B133" t="s">
        <v>101</v>
      </c>
      <c r="C133" t="s">
        <v>24</v>
      </c>
      <c r="D133">
        <v>0.104258074178086</v>
      </c>
      <c r="E133">
        <v>0.104258074178086</v>
      </c>
    </row>
    <row r="134" spans="1:5" x14ac:dyDescent="0.2">
      <c r="A134" t="s">
        <v>100</v>
      </c>
      <c r="B134" t="s">
        <v>101</v>
      </c>
      <c r="C134" t="s">
        <v>103</v>
      </c>
      <c r="D134">
        <v>6.1063827221011002E-2</v>
      </c>
      <c r="E134">
        <v>6.1063827221011002E-2</v>
      </c>
    </row>
    <row r="135" spans="1:5" x14ac:dyDescent="0.2">
      <c r="A135" t="s">
        <v>104</v>
      </c>
      <c r="B135" t="s">
        <v>105</v>
      </c>
      <c r="C135" t="s">
        <v>6</v>
      </c>
      <c r="D135">
        <v>7.0291367743493594E-2</v>
      </c>
      <c r="E135">
        <v>7.0291367743493594E-2</v>
      </c>
    </row>
    <row r="136" spans="1:5" x14ac:dyDescent="0.2">
      <c r="A136" t="s">
        <v>104</v>
      </c>
      <c r="B136" t="s">
        <v>105</v>
      </c>
      <c r="C136" t="s">
        <v>30</v>
      </c>
      <c r="D136">
        <v>5.2525092068321497E-2</v>
      </c>
      <c r="E136">
        <v>5.2525092068321497E-2</v>
      </c>
    </row>
    <row r="137" spans="1:5" x14ac:dyDescent="0.2">
      <c r="A137" t="s">
        <v>104</v>
      </c>
      <c r="B137" t="s">
        <v>105</v>
      </c>
      <c r="C137" t="s">
        <v>102</v>
      </c>
      <c r="D137">
        <v>3.7342220357062098E-2</v>
      </c>
      <c r="E137">
        <v>3.7342220357062098E-2</v>
      </c>
    </row>
    <row r="138" spans="1:5" x14ac:dyDescent="0.2">
      <c r="A138" t="s">
        <v>104</v>
      </c>
      <c r="B138" t="s">
        <v>105</v>
      </c>
      <c r="C138" t="s">
        <v>41</v>
      </c>
      <c r="D138">
        <v>5.3326201704132797E-2</v>
      </c>
      <c r="E138">
        <v>5.3326201704132797E-2</v>
      </c>
    </row>
    <row r="139" spans="1:5" x14ac:dyDescent="0.2">
      <c r="A139" t="s">
        <v>104</v>
      </c>
      <c r="B139" t="s">
        <v>105</v>
      </c>
      <c r="C139" t="s">
        <v>23</v>
      </c>
      <c r="D139">
        <f>0.145568795995594+0.295973552</f>
        <v>0.441542347995594</v>
      </c>
      <c r="E139">
        <v>0.441542347995594</v>
      </c>
    </row>
    <row r="140" spans="1:5" x14ac:dyDescent="0.2">
      <c r="A140" t="s">
        <v>104</v>
      </c>
      <c r="B140" t="s">
        <v>105</v>
      </c>
      <c r="C140" t="s">
        <v>7</v>
      </c>
      <c r="D140">
        <v>0.14844099110011899</v>
      </c>
      <c r="E140">
        <v>0.14844099110011899</v>
      </c>
    </row>
    <row r="141" spans="1:5" x14ac:dyDescent="0.2">
      <c r="A141" t="s">
        <v>104</v>
      </c>
      <c r="B141" t="s">
        <v>105</v>
      </c>
      <c r="C141" t="s">
        <v>24</v>
      </c>
      <c r="D141">
        <v>0.196531778854725</v>
      </c>
      <c r="E141">
        <v>0.196531778854725</v>
      </c>
    </row>
    <row r="142" spans="1:5" x14ac:dyDescent="0.2">
      <c r="A142" t="s">
        <v>106</v>
      </c>
      <c r="B142" t="s">
        <v>107</v>
      </c>
      <c r="C142" t="s">
        <v>6</v>
      </c>
      <c r="D142">
        <v>1.5175506404364001E-2</v>
      </c>
      <c r="E142">
        <v>1.5175506404364001E-2</v>
      </c>
    </row>
    <row r="143" spans="1:5" x14ac:dyDescent="0.2">
      <c r="A143" t="s">
        <v>106</v>
      </c>
      <c r="B143" t="s">
        <v>107</v>
      </c>
      <c r="C143" t="s">
        <v>7</v>
      </c>
      <c r="D143">
        <v>0.70132184072926096</v>
      </c>
      <c r="E143">
        <v>0.70132184072926096</v>
      </c>
    </row>
    <row r="144" spans="1:5" x14ac:dyDescent="0.2">
      <c r="A144" t="s">
        <v>106</v>
      </c>
      <c r="B144" t="s">
        <v>107</v>
      </c>
      <c r="C144" t="s">
        <v>9</v>
      </c>
      <c r="D144">
        <v>1.85562564542705E-2</v>
      </c>
      <c r="E144">
        <v>1.85562564542705E-2</v>
      </c>
    </row>
    <row r="145" spans="1:5" x14ac:dyDescent="0.2">
      <c r="A145" t="s">
        <v>106</v>
      </c>
      <c r="B145" t="s">
        <v>107</v>
      </c>
      <c r="C145" t="s">
        <v>34</v>
      </c>
      <c r="D145">
        <v>4.4865418439939797E-2</v>
      </c>
      <c r="E145">
        <v>4.4865418439939797E-2</v>
      </c>
    </row>
    <row r="146" spans="1:5" x14ac:dyDescent="0.2">
      <c r="A146" t="s">
        <v>106</v>
      </c>
      <c r="B146" t="s">
        <v>107</v>
      </c>
      <c r="C146" t="s">
        <v>108</v>
      </c>
      <c r="D146">
        <v>0.100519697905326</v>
      </c>
      <c r="E146">
        <v>0.100519697905326</v>
      </c>
    </row>
    <row r="147" spans="1:5" x14ac:dyDescent="0.2">
      <c r="A147" t="s">
        <v>106</v>
      </c>
      <c r="B147" t="s">
        <v>107</v>
      </c>
      <c r="C147" t="s">
        <v>58</v>
      </c>
      <c r="D147">
        <v>2.3506486570800299E-2</v>
      </c>
      <c r="E147">
        <v>2.3506486570800299E-2</v>
      </c>
    </row>
    <row r="148" spans="1:5" x14ac:dyDescent="0.2">
      <c r="A148" t="s">
        <v>106</v>
      </c>
      <c r="B148" t="s">
        <v>107</v>
      </c>
      <c r="C148" t="s">
        <v>37</v>
      </c>
      <c r="D148">
        <v>2.2055067792650498E-2</v>
      </c>
      <c r="E148">
        <v>2.2055067792650498E-2</v>
      </c>
    </row>
    <row r="149" spans="1:5" x14ac:dyDescent="0.2">
      <c r="A149" t="s">
        <v>106</v>
      </c>
      <c r="B149" t="s">
        <v>107</v>
      </c>
      <c r="C149" t="s">
        <v>12</v>
      </c>
      <c r="D149">
        <v>3.1640365901387697E-2</v>
      </c>
      <c r="E149">
        <v>3.1640365901387697E-2</v>
      </c>
    </row>
    <row r="150" spans="1:5" x14ac:dyDescent="0.2">
      <c r="A150" t="s">
        <v>106</v>
      </c>
      <c r="B150" t="s">
        <v>107</v>
      </c>
      <c r="C150" t="s">
        <v>99</v>
      </c>
      <c r="D150">
        <v>4.2359359802001097E-2</v>
      </c>
      <c r="E150">
        <v>4.2359359802001097E-2</v>
      </c>
    </row>
    <row r="151" spans="1:5" x14ac:dyDescent="0.2">
      <c r="A151" t="s">
        <v>109</v>
      </c>
      <c r="B151" t="s">
        <v>110</v>
      </c>
      <c r="C151" t="s">
        <v>6</v>
      </c>
      <c r="D151">
        <v>0.13255376000542601</v>
      </c>
      <c r="E151">
        <v>0.13255376000542601</v>
      </c>
    </row>
    <row r="152" spans="1:5" x14ac:dyDescent="0.2">
      <c r="A152" t="s">
        <v>109</v>
      </c>
      <c r="B152" t="s">
        <v>110</v>
      </c>
      <c r="C152" t="s">
        <v>7</v>
      </c>
      <c r="D152">
        <v>5.2199979336067202E-2</v>
      </c>
      <c r="E152">
        <v>5.2199979336067202E-2</v>
      </c>
    </row>
    <row r="153" spans="1:5" x14ac:dyDescent="0.2">
      <c r="A153" t="s">
        <v>109</v>
      </c>
      <c r="B153" t="s">
        <v>110</v>
      </c>
      <c r="C153" t="s">
        <v>53</v>
      </c>
      <c r="D153">
        <v>7.0207426710138396E-2</v>
      </c>
      <c r="E153">
        <v>7.0207426710138396E-2</v>
      </c>
    </row>
    <row r="154" spans="1:5" x14ac:dyDescent="0.2">
      <c r="A154" t="s">
        <v>109</v>
      </c>
      <c r="B154" t="s">
        <v>110</v>
      </c>
      <c r="C154" t="s">
        <v>19</v>
      </c>
      <c r="D154">
        <v>0.32649559654711602</v>
      </c>
      <c r="E154">
        <v>0.32649559654711602</v>
      </c>
    </row>
    <row r="155" spans="1:5" x14ac:dyDescent="0.2">
      <c r="A155" t="s">
        <v>109</v>
      </c>
      <c r="B155" t="s">
        <v>110</v>
      </c>
      <c r="C155" t="s">
        <v>34</v>
      </c>
      <c r="D155">
        <v>0.118680214052048</v>
      </c>
      <c r="E155">
        <v>0.118680214052048</v>
      </c>
    </row>
    <row r="156" spans="1:5" x14ac:dyDescent="0.2">
      <c r="A156" t="s">
        <v>109</v>
      </c>
      <c r="B156" t="s">
        <v>110</v>
      </c>
      <c r="C156" t="s">
        <v>36</v>
      </c>
      <c r="D156">
        <v>5.39408836154305E-2</v>
      </c>
      <c r="E156">
        <v>5.39408836154305E-2</v>
      </c>
    </row>
    <row r="157" spans="1:5" x14ac:dyDescent="0.2">
      <c r="A157" t="s">
        <v>109</v>
      </c>
      <c r="B157" t="s">
        <v>110</v>
      </c>
      <c r="C157" t="s">
        <v>108</v>
      </c>
      <c r="D157">
        <v>5.2668934261375797E-2</v>
      </c>
      <c r="E157">
        <v>5.2668934261375797E-2</v>
      </c>
    </row>
    <row r="158" spans="1:5" x14ac:dyDescent="0.2">
      <c r="A158" t="s">
        <v>109</v>
      </c>
      <c r="B158" t="s">
        <v>110</v>
      </c>
      <c r="C158" t="s">
        <v>111</v>
      </c>
      <c r="D158">
        <f>0.11005013107571+0.083203074</f>
        <v>0.19325320507571001</v>
      </c>
      <c r="E158">
        <v>0.19325320507571001</v>
      </c>
    </row>
    <row r="159" spans="1:5" x14ac:dyDescent="0.2">
      <c r="A159" t="s">
        <v>112</v>
      </c>
      <c r="B159" t="s">
        <v>113</v>
      </c>
      <c r="C159" t="s">
        <v>6</v>
      </c>
      <c r="D159">
        <v>9.6928688483487093E-3</v>
      </c>
      <c r="E159">
        <v>9.6928688483487093E-3</v>
      </c>
    </row>
    <row r="160" spans="1:5" x14ac:dyDescent="0.2">
      <c r="A160" t="s">
        <v>112</v>
      </c>
      <c r="B160" t="s">
        <v>113</v>
      </c>
      <c r="C160" t="s">
        <v>86</v>
      </c>
      <c r="D160">
        <v>2.6606241679310201E-3</v>
      </c>
      <c r="E160">
        <v>2.6606241679310201E-3</v>
      </c>
    </row>
    <row r="161" spans="1:5" x14ac:dyDescent="0.2">
      <c r="A161" t="s">
        <v>112</v>
      </c>
      <c r="B161" t="s">
        <v>113</v>
      </c>
      <c r="C161" t="s">
        <v>30</v>
      </c>
      <c r="D161">
        <v>6.2079563081560499E-3</v>
      </c>
      <c r="E161">
        <v>6.2079563081560499E-3</v>
      </c>
    </row>
    <row r="162" spans="1:5" x14ac:dyDescent="0.2">
      <c r="A162" t="s">
        <v>112</v>
      </c>
      <c r="B162" t="s">
        <v>113</v>
      </c>
      <c r="C162" t="s">
        <v>41</v>
      </c>
      <c r="D162">
        <v>3.14907401101983E-3</v>
      </c>
      <c r="E162">
        <v>3.14907401101983E-3</v>
      </c>
    </row>
    <row r="163" spans="1:5" x14ac:dyDescent="0.2">
      <c r="A163" t="s">
        <v>112</v>
      </c>
      <c r="B163" t="s">
        <v>113</v>
      </c>
      <c r="C163" t="s">
        <v>23</v>
      </c>
      <c r="D163">
        <f>0.0418495249185813+0.546123994</f>
        <v>0.58797351891858129</v>
      </c>
      <c r="E163">
        <v>0.58797351891858129</v>
      </c>
    </row>
    <row r="164" spans="1:5" x14ac:dyDescent="0.2">
      <c r="A164" t="s">
        <v>112</v>
      </c>
      <c r="B164" t="s">
        <v>113</v>
      </c>
      <c r="C164" t="s">
        <v>114</v>
      </c>
      <c r="D164">
        <v>3.4787027276147798E-3</v>
      </c>
      <c r="E164">
        <v>3.4787027276147798E-3</v>
      </c>
    </row>
    <row r="165" spans="1:5" x14ac:dyDescent="0.2">
      <c r="A165" t="s">
        <v>112</v>
      </c>
      <c r="B165" t="s">
        <v>113</v>
      </c>
      <c r="C165" t="s">
        <v>24</v>
      </c>
      <c r="D165">
        <v>0.383751100616811</v>
      </c>
      <c r="E165">
        <v>0.383751100616811</v>
      </c>
    </row>
    <row r="166" spans="1:5" x14ac:dyDescent="0.2">
      <c r="A166" t="s">
        <v>112</v>
      </c>
      <c r="B166" t="s">
        <v>113</v>
      </c>
      <c r="C166" t="s">
        <v>103</v>
      </c>
      <c r="D166">
        <v>3.08615458446571E-3</v>
      </c>
      <c r="E166">
        <v>3.08615458446571E-3</v>
      </c>
    </row>
    <row r="167" spans="1:5" x14ac:dyDescent="0.2">
      <c r="A167" t="s">
        <v>115</v>
      </c>
      <c r="B167" t="s">
        <v>116</v>
      </c>
      <c r="C167" t="s">
        <v>6</v>
      </c>
      <c r="D167">
        <v>0.111994166710361</v>
      </c>
      <c r="E167">
        <v>0.111994166710361</v>
      </c>
    </row>
    <row r="168" spans="1:5" x14ac:dyDescent="0.2">
      <c r="A168" t="s">
        <v>115</v>
      </c>
      <c r="B168" t="s">
        <v>116</v>
      </c>
      <c r="C168" t="s">
        <v>41</v>
      </c>
      <c r="D168">
        <f>0.0954943216919131+0.166720805</f>
        <v>0.2622151266919131</v>
      </c>
      <c r="E168">
        <v>0.2622151266919131</v>
      </c>
    </row>
    <row r="169" spans="1:5" x14ac:dyDescent="0.2">
      <c r="A169" t="s">
        <v>115</v>
      </c>
      <c r="B169" t="s">
        <v>116</v>
      </c>
      <c r="C169" t="s">
        <v>23</v>
      </c>
      <c r="D169">
        <v>8.43368743059488E-2</v>
      </c>
      <c r="E169">
        <v>8.43368743059488E-2</v>
      </c>
    </row>
    <row r="170" spans="1:5" x14ac:dyDescent="0.2">
      <c r="A170" t="s">
        <v>115</v>
      </c>
      <c r="B170" t="s">
        <v>116</v>
      </c>
      <c r="C170" t="s">
        <v>7</v>
      </c>
      <c r="D170">
        <v>0.27552381229238798</v>
      </c>
      <c r="E170">
        <v>0.27552381229238798</v>
      </c>
    </row>
    <row r="171" spans="1:5" x14ac:dyDescent="0.2">
      <c r="A171" t="s">
        <v>115</v>
      </c>
      <c r="B171" t="s">
        <v>116</v>
      </c>
      <c r="C171" t="s">
        <v>53</v>
      </c>
      <c r="D171">
        <v>8.5235855711926503E-2</v>
      </c>
      <c r="E171">
        <v>8.5235855711926503E-2</v>
      </c>
    </row>
    <row r="172" spans="1:5" x14ac:dyDescent="0.2">
      <c r="A172" t="s">
        <v>115</v>
      </c>
      <c r="B172" t="s">
        <v>116</v>
      </c>
      <c r="C172" t="s">
        <v>24</v>
      </c>
      <c r="D172">
        <v>0.18069416428958399</v>
      </c>
      <c r="E172">
        <v>0.18069416428958399</v>
      </c>
    </row>
    <row r="173" spans="1:5" x14ac:dyDescent="0.2">
      <c r="A173" t="s">
        <v>117</v>
      </c>
      <c r="B173" t="s">
        <v>118</v>
      </c>
      <c r="C173" t="s">
        <v>119</v>
      </c>
      <c r="D173">
        <v>1.80516405491058E-2</v>
      </c>
      <c r="E173">
        <v>1.80516405491058E-2</v>
      </c>
    </row>
    <row r="174" spans="1:5" x14ac:dyDescent="0.2">
      <c r="A174" t="s">
        <v>117</v>
      </c>
      <c r="B174" t="s">
        <v>118</v>
      </c>
      <c r="C174" t="s">
        <v>120</v>
      </c>
      <c r="D174">
        <v>0.126088150539405</v>
      </c>
      <c r="E174">
        <v>0.126088150539405</v>
      </c>
    </row>
    <row r="175" spans="1:5" x14ac:dyDescent="0.2">
      <c r="A175" t="s">
        <v>117</v>
      </c>
      <c r="B175" t="s">
        <v>118</v>
      </c>
      <c r="C175" t="s">
        <v>7</v>
      </c>
      <c r="D175">
        <v>6.6417536653926204E-2</v>
      </c>
      <c r="E175">
        <v>6.6417536653926204E-2</v>
      </c>
    </row>
    <row r="176" spans="1:5" x14ac:dyDescent="0.2">
      <c r="A176" t="s">
        <v>117</v>
      </c>
      <c r="B176" t="s">
        <v>118</v>
      </c>
      <c r="C176" t="s">
        <v>19</v>
      </c>
      <c r="D176">
        <v>2.54874549864458E-2</v>
      </c>
      <c r="E176">
        <v>2.54874549864458E-2</v>
      </c>
    </row>
    <row r="177" spans="1:5" x14ac:dyDescent="0.2">
      <c r="A177" t="s">
        <v>117</v>
      </c>
      <c r="B177" t="s">
        <v>118</v>
      </c>
      <c r="C177" t="s">
        <v>122</v>
      </c>
      <c r="D177">
        <f>0.162821998407961+0.517911288</f>
        <v>0.68073328640796094</v>
      </c>
      <c r="E177">
        <v>0.68073328640796094</v>
      </c>
    </row>
    <row r="178" spans="1:5" x14ac:dyDescent="0.2">
      <c r="A178" t="s">
        <v>117</v>
      </c>
      <c r="B178" t="s">
        <v>118</v>
      </c>
      <c r="C178" t="s">
        <v>34</v>
      </c>
      <c r="D178">
        <v>1.7911505465452199E-2</v>
      </c>
      <c r="E178">
        <v>1.7911505465452199E-2</v>
      </c>
    </row>
    <row r="179" spans="1:5" x14ac:dyDescent="0.2">
      <c r="A179" t="s">
        <v>117</v>
      </c>
      <c r="B179" t="s">
        <v>118</v>
      </c>
      <c r="C179" t="s">
        <v>37</v>
      </c>
      <c r="D179">
        <v>3.2563778112399397E-2</v>
      </c>
      <c r="E179">
        <v>3.2563778112399397E-2</v>
      </c>
    </row>
    <row r="180" spans="1:5" x14ac:dyDescent="0.2">
      <c r="A180" t="s">
        <v>117</v>
      </c>
      <c r="B180" t="s">
        <v>118</v>
      </c>
      <c r="C180" t="s">
        <v>12</v>
      </c>
      <c r="D180">
        <v>3.2746646824325598E-2</v>
      </c>
      <c r="E180">
        <v>3.2746646824325598E-2</v>
      </c>
    </row>
    <row r="181" spans="1:5" x14ac:dyDescent="0.2">
      <c r="A181" t="s">
        <v>123</v>
      </c>
      <c r="B181" t="s">
        <v>124</v>
      </c>
      <c r="C181" t="s">
        <v>6</v>
      </c>
      <c r="D181">
        <v>9.0771142081924204E-4</v>
      </c>
      <c r="E181">
        <v>9.0771142081924204E-4</v>
      </c>
    </row>
    <row r="182" spans="1:5" x14ac:dyDescent="0.2">
      <c r="A182" t="s">
        <v>123</v>
      </c>
      <c r="B182" t="s">
        <v>124</v>
      </c>
      <c r="C182" t="s">
        <v>86</v>
      </c>
      <c r="D182">
        <v>9.2926608307210903E-3</v>
      </c>
      <c r="E182">
        <v>9.2926608307210903E-3</v>
      </c>
    </row>
    <row r="183" spans="1:5" x14ac:dyDescent="0.2">
      <c r="A183" t="s">
        <v>123</v>
      </c>
      <c r="B183" t="s">
        <v>124</v>
      </c>
      <c r="C183" t="s">
        <v>125</v>
      </c>
      <c r="D183">
        <v>8.73292463615601E-4</v>
      </c>
      <c r="E183">
        <v>8.73292463615601E-4</v>
      </c>
    </row>
    <row r="184" spans="1:5" x14ac:dyDescent="0.2">
      <c r="A184" t="s">
        <v>123</v>
      </c>
      <c r="B184" t="s">
        <v>124</v>
      </c>
      <c r="C184" t="s">
        <v>41</v>
      </c>
      <c r="D184">
        <f>0.00399133008753488+0.001789837</f>
        <v>5.7811670875348798E-3</v>
      </c>
      <c r="E184">
        <v>5.7811670875348798E-3</v>
      </c>
    </row>
    <row r="185" spans="1:5" x14ac:dyDescent="0.2">
      <c r="A185" t="s">
        <v>123</v>
      </c>
      <c r="B185" t="s">
        <v>124</v>
      </c>
      <c r="C185" t="s">
        <v>24</v>
      </c>
      <c r="D185">
        <v>1.4865012890445E-3</v>
      </c>
      <c r="E185">
        <v>1.4865012890445E-3</v>
      </c>
    </row>
    <row r="186" spans="1:5" x14ac:dyDescent="0.2">
      <c r="A186" t="s">
        <v>123</v>
      </c>
      <c r="B186" t="s">
        <v>124</v>
      </c>
      <c r="C186" t="s">
        <v>19</v>
      </c>
      <c r="D186">
        <v>0.97258373626371197</v>
      </c>
      <c r="E186">
        <v>0.97258373626371197</v>
      </c>
    </row>
    <row r="187" spans="1:5" x14ac:dyDescent="0.2">
      <c r="A187" t="s">
        <v>123</v>
      </c>
      <c r="B187" t="s">
        <v>124</v>
      </c>
      <c r="C187" t="s">
        <v>126</v>
      </c>
      <c r="D187">
        <v>8.5871905641903099E-4</v>
      </c>
      <c r="E187">
        <v>8.5871905641903099E-4</v>
      </c>
    </row>
    <row r="188" spans="1:5" x14ac:dyDescent="0.2">
      <c r="A188" t="s">
        <v>123</v>
      </c>
      <c r="B188" t="s">
        <v>124</v>
      </c>
      <c r="C188" t="s">
        <v>20</v>
      </c>
      <c r="D188">
        <v>8.2162116304280303E-3</v>
      </c>
      <c r="E188">
        <v>8.2162116304280303E-3</v>
      </c>
    </row>
    <row r="189" spans="1:5" x14ac:dyDescent="0.2">
      <c r="A189" t="s">
        <v>127</v>
      </c>
      <c r="B189" t="s">
        <v>128</v>
      </c>
      <c r="C189" t="s">
        <v>86</v>
      </c>
      <c r="D189">
        <v>5.2645982831863499E-3</v>
      </c>
      <c r="E189">
        <v>5.2645982831863499E-3</v>
      </c>
    </row>
    <row r="190" spans="1:5" x14ac:dyDescent="0.2">
      <c r="A190" t="s">
        <v>127</v>
      </c>
      <c r="B190" t="s">
        <v>128</v>
      </c>
      <c r="C190" t="s">
        <v>30</v>
      </c>
      <c r="D190">
        <v>4.9713217488360599E-2</v>
      </c>
      <c r="E190">
        <v>4.9713217488360599E-2</v>
      </c>
    </row>
    <row r="191" spans="1:5" x14ac:dyDescent="0.2">
      <c r="A191" t="s">
        <v>127</v>
      </c>
      <c r="B191" t="s">
        <v>128</v>
      </c>
      <c r="C191" t="s">
        <v>102</v>
      </c>
      <c r="D191">
        <v>3.6113589544533001E-3</v>
      </c>
      <c r="E191">
        <v>3.6113589544533001E-3</v>
      </c>
    </row>
    <row r="192" spans="1:5" x14ac:dyDescent="0.2">
      <c r="A192" t="s">
        <v>127</v>
      </c>
      <c r="B192" t="s">
        <v>128</v>
      </c>
      <c r="C192" t="s">
        <v>41</v>
      </c>
      <c r="D192">
        <f>0.0730308186162483+0.793806511</f>
        <v>0.86683732961624826</v>
      </c>
      <c r="E192">
        <v>0.86683732961624826</v>
      </c>
    </row>
    <row r="193" spans="1:5" x14ac:dyDescent="0.2">
      <c r="A193" t="s">
        <v>127</v>
      </c>
      <c r="B193" t="s">
        <v>128</v>
      </c>
      <c r="C193" t="s">
        <v>23</v>
      </c>
      <c r="D193">
        <v>4.5138351146978499E-2</v>
      </c>
      <c r="E193">
        <v>4.5138351146978499E-2</v>
      </c>
    </row>
    <row r="194" spans="1:5" x14ac:dyDescent="0.2">
      <c r="A194" t="s">
        <v>127</v>
      </c>
      <c r="B194" t="s">
        <v>128</v>
      </c>
      <c r="C194" t="s">
        <v>24</v>
      </c>
      <c r="D194">
        <v>2.08283250835565E-2</v>
      </c>
      <c r="E194">
        <v>2.08283250835565E-2</v>
      </c>
    </row>
    <row r="195" spans="1:5" x14ac:dyDescent="0.2">
      <c r="A195" t="s">
        <v>127</v>
      </c>
      <c r="B195" t="s">
        <v>128</v>
      </c>
      <c r="C195" t="s">
        <v>20</v>
      </c>
      <c r="D195">
        <v>6.1720444921598604E-3</v>
      </c>
      <c r="E195">
        <v>6.1720444921598604E-3</v>
      </c>
    </row>
    <row r="196" spans="1:5" x14ac:dyDescent="0.2">
      <c r="A196" t="s">
        <v>127</v>
      </c>
      <c r="B196" t="s">
        <v>128</v>
      </c>
      <c r="C196" t="s">
        <v>103</v>
      </c>
      <c r="D196">
        <v>2.43477449693682E-3</v>
      </c>
      <c r="E196">
        <v>2.43477449693682E-3</v>
      </c>
    </row>
    <row r="197" spans="1:5" x14ac:dyDescent="0.2">
      <c r="A197" t="s">
        <v>129</v>
      </c>
      <c r="B197" t="s">
        <v>130</v>
      </c>
      <c r="C197" t="s">
        <v>18</v>
      </c>
      <c r="D197">
        <v>2.4222149454832999E-2</v>
      </c>
      <c r="E197">
        <v>2.4222149454832999E-2</v>
      </c>
    </row>
    <row r="198" spans="1:5" x14ac:dyDescent="0.2">
      <c r="A198" t="s">
        <v>129</v>
      </c>
      <c r="B198" t="s">
        <v>130</v>
      </c>
      <c r="C198" t="s">
        <v>7</v>
      </c>
      <c r="D198">
        <v>5.53625172753597E-2</v>
      </c>
      <c r="E198">
        <v>5.53625172753597E-2</v>
      </c>
    </row>
    <row r="199" spans="1:5" x14ac:dyDescent="0.2">
      <c r="A199" t="s">
        <v>129</v>
      </c>
      <c r="B199" t="s">
        <v>130</v>
      </c>
      <c r="C199" t="s">
        <v>8</v>
      </c>
      <c r="D199">
        <v>7.6351255939232504E-2</v>
      </c>
      <c r="E199">
        <v>7.6351255939232504E-2</v>
      </c>
    </row>
    <row r="200" spans="1:5" x14ac:dyDescent="0.2">
      <c r="A200" t="s">
        <v>129</v>
      </c>
      <c r="B200" t="s">
        <v>130</v>
      </c>
      <c r="C200" t="s">
        <v>131</v>
      </c>
      <c r="D200">
        <v>9.5481916571468605E-3</v>
      </c>
      <c r="E200">
        <v>9.5481916571468605E-3</v>
      </c>
    </row>
    <row r="201" spans="1:5" x14ac:dyDescent="0.2">
      <c r="A201" t="s">
        <v>129</v>
      </c>
      <c r="B201" t="s">
        <v>130</v>
      </c>
      <c r="C201" t="s">
        <v>57</v>
      </c>
      <c r="D201">
        <v>7.6257531264355097E-2</v>
      </c>
      <c r="E201">
        <v>7.6257531264355097E-2</v>
      </c>
    </row>
    <row r="202" spans="1:5" x14ac:dyDescent="0.2">
      <c r="A202" t="s">
        <v>129</v>
      </c>
      <c r="B202" t="s">
        <v>130</v>
      </c>
      <c r="C202" t="s">
        <v>9</v>
      </c>
      <c r="D202">
        <v>0.71989693087932305</v>
      </c>
      <c r="E202">
        <v>0.71989693087932305</v>
      </c>
    </row>
    <row r="203" spans="1:5" x14ac:dyDescent="0.2">
      <c r="A203" t="s">
        <v>129</v>
      </c>
      <c r="B203" t="s">
        <v>130</v>
      </c>
      <c r="C203" t="s">
        <v>132</v>
      </c>
      <c r="D203">
        <v>1.03694852361113E-2</v>
      </c>
      <c r="E203">
        <v>1.03694852361113E-2</v>
      </c>
    </row>
    <row r="204" spans="1:5" x14ac:dyDescent="0.2">
      <c r="A204" t="s">
        <v>129</v>
      </c>
      <c r="B204" t="s">
        <v>130</v>
      </c>
      <c r="C204" t="s">
        <v>34</v>
      </c>
      <c r="D204">
        <v>1.6564449148999901E-2</v>
      </c>
      <c r="E204">
        <v>1.6564449148999901E-2</v>
      </c>
    </row>
    <row r="205" spans="1:5" x14ac:dyDescent="0.2">
      <c r="A205" t="s">
        <v>129</v>
      </c>
      <c r="B205" t="s">
        <v>130</v>
      </c>
      <c r="C205" t="s">
        <v>133</v>
      </c>
      <c r="D205">
        <v>1.1427489144638101E-2</v>
      </c>
      <c r="E205">
        <v>1.1427489144638101E-2</v>
      </c>
    </row>
    <row r="206" spans="1:5" x14ac:dyDescent="0.2">
      <c r="A206" t="s">
        <v>134</v>
      </c>
      <c r="B206" t="s">
        <v>135</v>
      </c>
      <c r="C206" t="s">
        <v>6</v>
      </c>
      <c r="D206">
        <v>7.5821101015801098E-2</v>
      </c>
      <c r="E206">
        <v>7.5821101015801098E-2</v>
      </c>
    </row>
    <row r="207" spans="1:5" x14ac:dyDescent="0.2">
      <c r="A207" t="s">
        <v>134</v>
      </c>
      <c r="B207" t="s">
        <v>135</v>
      </c>
      <c r="C207" t="s">
        <v>120</v>
      </c>
      <c r="D207">
        <v>6.6277179108155004E-2</v>
      </c>
      <c r="E207">
        <v>6.6277179108155004E-2</v>
      </c>
    </row>
    <row r="208" spans="1:5" x14ac:dyDescent="0.2">
      <c r="A208" t="s">
        <v>134</v>
      </c>
      <c r="B208" t="s">
        <v>135</v>
      </c>
      <c r="C208" t="s">
        <v>7</v>
      </c>
      <c r="D208">
        <v>0.42202634821794999</v>
      </c>
      <c r="E208">
        <v>0.42202634821794999</v>
      </c>
    </row>
    <row r="209" spans="1:5" x14ac:dyDescent="0.2">
      <c r="A209" t="s">
        <v>134</v>
      </c>
      <c r="B209" t="s">
        <v>135</v>
      </c>
      <c r="C209" t="s">
        <v>136</v>
      </c>
      <c r="D209">
        <v>5.1629423426955097E-2</v>
      </c>
      <c r="E209">
        <v>5.1629423426955097E-2</v>
      </c>
    </row>
    <row r="210" spans="1:5" x14ac:dyDescent="0.2">
      <c r="A210" t="s">
        <v>134</v>
      </c>
      <c r="B210" t="s">
        <v>135</v>
      </c>
      <c r="C210" t="s">
        <v>19</v>
      </c>
      <c r="D210">
        <v>9.8795102276576702E-2</v>
      </c>
      <c r="E210">
        <v>9.8795102276576702E-2</v>
      </c>
    </row>
    <row r="211" spans="1:5" x14ac:dyDescent="0.2">
      <c r="A211" t="s">
        <v>134</v>
      </c>
      <c r="B211" t="s">
        <v>135</v>
      </c>
      <c r="C211" t="s">
        <v>121</v>
      </c>
      <c r="D211">
        <v>5.0791475298875302E-2</v>
      </c>
      <c r="E211">
        <v>5.0791475298875302E-2</v>
      </c>
    </row>
    <row r="212" spans="1:5" x14ac:dyDescent="0.2">
      <c r="A212" t="s">
        <v>134</v>
      </c>
      <c r="B212" t="s">
        <v>135</v>
      </c>
      <c r="C212" t="s">
        <v>34</v>
      </c>
      <c r="D212">
        <v>3.9339225736022498E-2</v>
      </c>
      <c r="E212">
        <v>3.9339225736022498E-2</v>
      </c>
    </row>
    <row r="213" spans="1:5" x14ac:dyDescent="0.2">
      <c r="A213" t="s">
        <v>134</v>
      </c>
      <c r="B213" t="s">
        <v>135</v>
      </c>
      <c r="C213" t="s">
        <v>137</v>
      </c>
      <c r="D213">
        <v>4.0048608603517298E-2</v>
      </c>
      <c r="E213">
        <v>4.0048608603517298E-2</v>
      </c>
    </row>
    <row r="214" spans="1:5" x14ac:dyDescent="0.2">
      <c r="A214" t="s">
        <v>134</v>
      </c>
      <c r="B214" t="s">
        <v>135</v>
      </c>
      <c r="C214" t="s">
        <v>12</v>
      </c>
      <c r="D214">
        <v>0.15527153631614701</v>
      </c>
      <c r="E214">
        <v>0.15527153631614701</v>
      </c>
    </row>
    <row r="215" spans="1:5" x14ac:dyDescent="0.2">
      <c r="A215" t="s">
        <v>138</v>
      </c>
      <c r="B215" t="s">
        <v>139</v>
      </c>
      <c r="C215" t="s">
        <v>140</v>
      </c>
      <c r="D215">
        <v>1.00275307356765E-2</v>
      </c>
      <c r="E215">
        <v>1.00275307356765E-2</v>
      </c>
    </row>
    <row r="216" spans="1:5" x14ac:dyDescent="0.2">
      <c r="A216" t="s">
        <v>138</v>
      </c>
      <c r="B216" t="s">
        <v>139</v>
      </c>
      <c r="C216" t="s">
        <v>6</v>
      </c>
      <c r="D216">
        <v>2.64640334757799E-2</v>
      </c>
      <c r="E216">
        <v>2.64640334757799E-2</v>
      </c>
    </row>
    <row r="217" spans="1:5" x14ac:dyDescent="0.2">
      <c r="A217" t="s">
        <v>138</v>
      </c>
      <c r="B217" t="s">
        <v>139</v>
      </c>
      <c r="C217" t="s">
        <v>125</v>
      </c>
      <c r="D217">
        <v>1.8065759092728999E-2</v>
      </c>
      <c r="E217">
        <v>1.8065759092728999E-2</v>
      </c>
    </row>
    <row r="218" spans="1:5" x14ac:dyDescent="0.2">
      <c r="A218" t="s">
        <v>138</v>
      </c>
      <c r="B218" t="s">
        <v>139</v>
      </c>
      <c r="C218" t="s">
        <v>18</v>
      </c>
      <c r="D218">
        <v>1.21144757895659E-2</v>
      </c>
      <c r="E218">
        <v>1.21144757895659E-2</v>
      </c>
    </row>
    <row r="219" spans="1:5" x14ac:dyDescent="0.2">
      <c r="A219" t="s">
        <v>138</v>
      </c>
      <c r="B219" t="s">
        <v>139</v>
      </c>
      <c r="C219" t="s">
        <v>141</v>
      </c>
      <c r="D219">
        <v>2.9216066594539299E-2</v>
      </c>
      <c r="E219">
        <v>2.9216066594539299E-2</v>
      </c>
    </row>
    <row r="220" spans="1:5" x14ac:dyDescent="0.2">
      <c r="A220" t="s">
        <v>138</v>
      </c>
      <c r="B220" t="s">
        <v>139</v>
      </c>
      <c r="C220" t="s">
        <v>24</v>
      </c>
      <c r="D220">
        <v>1.16724969176776E-2</v>
      </c>
      <c r="E220">
        <v>1.16724969176776E-2</v>
      </c>
    </row>
    <row r="221" spans="1:5" x14ac:dyDescent="0.2">
      <c r="A221" t="s">
        <v>138</v>
      </c>
      <c r="B221" t="s">
        <v>139</v>
      </c>
      <c r="C221" t="s">
        <v>136</v>
      </c>
      <c r="D221">
        <v>9.1654234557334603E-3</v>
      </c>
      <c r="E221">
        <v>9.1654234557334603E-3</v>
      </c>
    </row>
    <row r="222" spans="1:5" x14ac:dyDescent="0.2">
      <c r="A222" t="s">
        <v>138</v>
      </c>
      <c r="B222" t="s">
        <v>139</v>
      </c>
      <c r="C222" t="s">
        <v>19</v>
      </c>
      <c r="D222">
        <v>0.85525168241625305</v>
      </c>
      <c r="E222">
        <v>0.85525168241625305</v>
      </c>
    </row>
    <row r="223" spans="1:5" x14ac:dyDescent="0.2">
      <c r="A223" t="s">
        <v>138</v>
      </c>
      <c r="B223" t="s">
        <v>139</v>
      </c>
      <c r="C223" t="s">
        <v>34</v>
      </c>
      <c r="D223">
        <v>2.8022531522045299E-2</v>
      </c>
      <c r="E223">
        <v>2.8022531522045299E-2</v>
      </c>
    </row>
    <row r="224" spans="1:5" x14ac:dyDescent="0.2">
      <c r="A224" t="s">
        <v>142</v>
      </c>
      <c r="B224" t="s">
        <v>143</v>
      </c>
      <c r="C224" t="s">
        <v>6</v>
      </c>
      <c r="D224">
        <v>4.3364247004971199E-2</v>
      </c>
      <c r="E224">
        <v>4.3364247004971199E-2</v>
      </c>
    </row>
    <row r="225" spans="1:5" x14ac:dyDescent="0.2">
      <c r="A225" t="s">
        <v>142</v>
      </c>
      <c r="B225" t="s">
        <v>143</v>
      </c>
      <c r="C225" t="s">
        <v>30</v>
      </c>
      <c r="D225">
        <v>2.0788698545085499E-2</v>
      </c>
      <c r="E225">
        <v>2.0788698545085499E-2</v>
      </c>
    </row>
    <row r="226" spans="1:5" x14ac:dyDescent="0.2">
      <c r="A226" t="s">
        <v>142</v>
      </c>
      <c r="B226" t="s">
        <v>143</v>
      </c>
      <c r="C226" t="s">
        <v>102</v>
      </c>
      <c r="D226">
        <v>8.3225125619861996E-3</v>
      </c>
      <c r="E226">
        <v>8.3225125619861996E-3</v>
      </c>
    </row>
    <row r="227" spans="1:5" x14ac:dyDescent="0.2">
      <c r="A227" t="s">
        <v>142</v>
      </c>
      <c r="B227" t="s">
        <v>143</v>
      </c>
      <c r="C227" t="s">
        <v>41</v>
      </c>
      <c r="D227">
        <v>8.4023590009256501E-3</v>
      </c>
      <c r="E227">
        <v>8.4023590009256501E-3</v>
      </c>
    </row>
    <row r="228" spans="1:5" x14ac:dyDescent="0.2">
      <c r="A228" t="s">
        <v>142</v>
      </c>
      <c r="B228" t="s">
        <v>143</v>
      </c>
      <c r="C228" t="s">
        <v>23</v>
      </c>
      <c r="D228">
        <f>0.110509976269724+0.595263854</f>
        <v>0.70577383026972407</v>
      </c>
      <c r="E228">
        <v>0.70577383026972407</v>
      </c>
    </row>
    <row r="229" spans="1:5" x14ac:dyDescent="0.2">
      <c r="A229" t="s">
        <v>142</v>
      </c>
      <c r="B229" t="s">
        <v>143</v>
      </c>
      <c r="C229" t="s">
        <v>24</v>
      </c>
      <c r="D229">
        <v>0.14219038222390101</v>
      </c>
      <c r="E229">
        <v>0.14219038222390101</v>
      </c>
    </row>
    <row r="230" spans="1:5" x14ac:dyDescent="0.2">
      <c r="A230" t="s">
        <v>142</v>
      </c>
      <c r="B230" t="s">
        <v>143</v>
      </c>
      <c r="C230" t="s">
        <v>103</v>
      </c>
      <c r="D230">
        <v>7.1157970086357297E-2</v>
      </c>
      <c r="E230">
        <v>7.1157970086357297E-2</v>
      </c>
    </row>
    <row r="231" spans="1:5" x14ac:dyDescent="0.2">
      <c r="A231" t="s">
        <v>144</v>
      </c>
      <c r="B231" t="s">
        <v>145</v>
      </c>
      <c r="C231" t="s">
        <v>6</v>
      </c>
      <c r="D231">
        <v>5.6992774101675997E-2</v>
      </c>
      <c r="E231">
        <v>5.6992774101675997E-2</v>
      </c>
    </row>
    <row r="232" spans="1:5" x14ac:dyDescent="0.2">
      <c r="A232" t="s">
        <v>144</v>
      </c>
      <c r="B232" t="s">
        <v>145</v>
      </c>
      <c r="C232" t="s">
        <v>23</v>
      </c>
      <c r="D232">
        <f>0.0817178360587867+0.222266873</f>
        <v>0.30398470905878672</v>
      </c>
      <c r="E232">
        <v>0.30398470905878672</v>
      </c>
    </row>
    <row r="233" spans="1:5" x14ac:dyDescent="0.2">
      <c r="A233" t="s">
        <v>144</v>
      </c>
      <c r="B233" t="s">
        <v>145</v>
      </c>
      <c r="C233" t="s">
        <v>7</v>
      </c>
      <c r="D233">
        <v>0.22839547913680899</v>
      </c>
      <c r="E233">
        <v>0.22839547913680899</v>
      </c>
    </row>
    <row r="234" spans="1:5" x14ac:dyDescent="0.2">
      <c r="A234" t="s">
        <v>144</v>
      </c>
      <c r="B234" t="s">
        <v>145</v>
      </c>
      <c r="C234" t="s">
        <v>57</v>
      </c>
      <c r="D234">
        <v>0.13707680506515901</v>
      </c>
      <c r="E234">
        <v>0.13707680506515901</v>
      </c>
    </row>
    <row r="235" spans="1:5" x14ac:dyDescent="0.2">
      <c r="A235" t="s">
        <v>144</v>
      </c>
      <c r="B235" t="s">
        <v>145</v>
      </c>
      <c r="C235" t="s">
        <v>9</v>
      </c>
      <c r="D235">
        <v>6.4408440594402705E-2</v>
      </c>
      <c r="E235">
        <v>6.4408440594402705E-2</v>
      </c>
    </row>
    <row r="236" spans="1:5" x14ac:dyDescent="0.2">
      <c r="A236" t="s">
        <v>144</v>
      </c>
      <c r="B236" t="s">
        <v>145</v>
      </c>
      <c r="C236" t="s">
        <v>24</v>
      </c>
      <c r="D236">
        <v>6.2841104502204106E-2</v>
      </c>
      <c r="E236">
        <v>6.2841104502204106E-2</v>
      </c>
    </row>
    <row r="237" spans="1:5" x14ac:dyDescent="0.2">
      <c r="A237" t="s">
        <v>144</v>
      </c>
      <c r="B237" t="s">
        <v>145</v>
      </c>
      <c r="C237" t="s">
        <v>36</v>
      </c>
      <c r="D237">
        <v>7.5343479838219193E-2</v>
      </c>
      <c r="E237">
        <v>7.5343479838219193E-2</v>
      </c>
    </row>
    <row r="238" spans="1:5" x14ac:dyDescent="0.2">
      <c r="A238" t="s">
        <v>144</v>
      </c>
      <c r="B238" t="s">
        <v>145</v>
      </c>
      <c r="C238" t="s">
        <v>146</v>
      </c>
      <c r="D238">
        <v>7.0957207896100202E-2</v>
      </c>
      <c r="E238">
        <v>7.0957207896100202E-2</v>
      </c>
    </row>
    <row r="239" spans="1:5" x14ac:dyDescent="0.2">
      <c r="A239" t="s">
        <v>147</v>
      </c>
      <c r="B239" t="s">
        <v>148</v>
      </c>
      <c r="C239" t="s">
        <v>6</v>
      </c>
      <c r="D239">
        <v>8.6863099959326798E-3</v>
      </c>
      <c r="E239">
        <v>8.6863099959326798E-3</v>
      </c>
    </row>
    <row r="240" spans="1:5" x14ac:dyDescent="0.2">
      <c r="A240" t="s">
        <v>147</v>
      </c>
      <c r="B240" t="s">
        <v>148</v>
      </c>
      <c r="C240" t="s">
        <v>33</v>
      </c>
      <c r="D240">
        <v>2.0120314969013099E-2</v>
      </c>
      <c r="E240">
        <v>2.0120314969013099E-2</v>
      </c>
    </row>
    <row r="241" spans="1:5" x14ac:dyDescent="0.2">
      <c r="A241" t="s">
        <v>147</v>
      </c>
      <c r="B241" t="s">
        <v>148</v>
      </c>
      <c r="C241" t="s">
        <v>149</v>
      </c>
      <c r="D241">
        <v>5.99866966787343E-3</v>
      </c>
      <c r="E241">
        <v>5.99866966787343E-3</v>
      </c>
    </row>
    <row r="242" spans="1:5" x14ac:dyDescent="0.2">
      <c r="A242" t="s">
        <v>147</v>
      </c>
      <c r="B242" t="s">
        <v>148</v>
      </c>
      <c r="C242" t="s">
        <v>7</v>
      </c>
      <c r="D242">
        <v>0.82273051072974901</v>
      </c>
      <c r="E242">
        <v>0.82273051072974901</v>
      </c>
    </row>
    <row r="243" spans="1:5" x14ac:dyDescent="0.2">
      <c r="A243" t="s">
        <v>147</v>
      </c>
      <c r="B243" t="s">
        <v>148</v>
      </c>
      <c r="C243" t="s">
        <v>150</v>
      </c>
      <c r="D243">
        <v>1.7431676203270501E-2</v>
      </c>
      <c r="E243">
        <v>1.7431676203270501E-2</v>
      </c>
    </row>
    <row r="244" spans="1:5" x14ac:dyDescent="0.2">
      <c r="A244" t="s">
        <v>147</v>
      </c>
      <c r="B244" t="s">
        <v>148</v>
      </c>
      <c r="C244" t="s">
        <v>70</v>
      </c>
      <c r="D244">
        <v>6.7793059036784804E-3</v>
      </c>
      <c r="E244">
        <v>6.7793059036784804E-3</v>
      </c>
    </row>
    <row r="245" spans="1:5" x14ac:dyDescent="0.2">
      <c r="A245" t="s">
        <v>147</v>
      </c>
      <c r="B245" t="s">
        <v>148</v>
      </c>
      <c r="C245" t="s">
        <v>35</v>
      </c>
      <c r="D245">
        <v>0.118253212530483</v>
      </c>
      <c r="E245">
        <v>0.118253212530483</v>
      </c>
    </row>
    <row r="246" spans="1:5" x14ac:dyDescent="0.2">
      <c r="A246" t="s">
        <v>151</v>
      </c>
      <c r="B246" t="s">
        <v>152</v>
      </c>
      <c r="C246" t="s">
        <v>6</v>
      </c>
      <c r="D246">
        <v>9.3964435241232297E-2</v>
      </c>
      <c r="E246">
        <v>9.3964435241232297E-2</v>
      </c>
    </row>
    <row r="247" spans="1:5" x14ac:dyDescent="0.2">
      <c r="A247" t="s">
        <v>151</v>
      </c>
      <c r="B247" t="s">
        <v>152</v>
      </c>
      <c r="C247" t="s">
        <v>153</v>
      </c>
      <c r="D247">
        <v>4.5866768736143503E-2</v>
      </c>
      <c r="E247">
        <v>4.5866768736143503E-2</v>
      </c>
    </row>
    <row r="248" spans="1:5" x14ac:dyDescent="0.2">
      <c r="A248" t="s">
        <v>151</v>
      </c>
      <c r="B248" t="s">
        <v>152</v>
      </c>
      <c r="C248" t="s">
        <v>23</v>
      </c>
      <c r="D248">
        <f>0.0796316687366993+0.339050771</f>
        <v>0.41868243973669927</v>
      </c>
      <c r="E248">
        <v>0.41868243973669927</v>
      </c>
    </row>
    <row r="249" spans="1:5" x14ac:dyDescent="0.2">
      <c r="A249" t="s">
        <v>151</v>
      </c>
      <c r="B249" t="s">
        <v>152</v>
      </c>
      <c r="C249" t="s">
        <v>7</v>
      </c>
      <c r="D249">
        <v>9.6460795560969606E-2</v>
      </c>
      <c r="E249">
        <v>9.6460795560969606E-2</v>
      </c>
    </row>
    <row r="250" spans="1:5" x14ac:dyDescent="0.2">
      <c r="A250" t="s">
        <v>151</v>
      </c>
      <c r="B250" t="s">
        <v>152</v>
      </c>
      <c r="C250" t="s">
        <v>24</v>
      </c>
      <c r="D250">
        <v>0.25407779318498402</v>
      </c>
      <c r="E250">
        <v>0.25407779318498402</v>
      </c>
    </row>
    <row r="251" spans="1:5" x14ac:dyDescent="0.2">
      <c r="A251" t="s">
        <v>151</v>
      </c>
      <c r="B251" t="s">
        <v>152</v>
      </c>
      <c r="C251" t="s">
        <v>150</v>
      </c>
      <c r="D251">
        <v>9.0947767861231502E-2</v>
      </c>
      <c r="E251">
        <v>9.0947767861231502E-2</v>
      </c>
    </row>
    <row r="252" spans="1:5" x14ac:dyDescent="0.2">
      <c r="A252" t="s">
        <v>154</v>
      </c>
      <c r="B252" t="s">
        <v>155</v>
      </c>
      <c r="C252" t="s">
        <v>6</v>
      </c>
      <c r="D252">
        <v>1.4354801438594201E-3</v>
      </c>
      <c r="E252">
        <v>1.4354801438594201E-3</v>
      </c>
    </row>
    <row r="253" spans="1:5" x14ac:dyDescent="0.2">
      <c r="A253" t="s">
        <v>154</v>
      </c>
      <c r="B253" t="s">
        <v>155</v>
      </c>
      <c r="C253" t="s">
        <v>153</v>
      </c>
      <c r="D253">
        <v>9.6839171265164904E-4</v>
      </c>
      <c r="E253">
        <v>9.6839171265164904E-4</v>
      </c>
    </row>
    <row r="254" spans="1:5" x14ac:dyDescent="0.2">
      <c r="A254" t="s">
        <v>154</v>
      </c>
      <c r="B254" t="s">
        <v>155</v>
      </c>
      <c r="C254" t="s">
        <v>23</v>
      </c>
      <c r="D254">
        <f>0.0105280317281569+0.099448626</f>
        <v>0.1099766577281569</v>
      </c>
      <c r="E254">
        <v>0.1099766577281569</v>
      </c>
    </row>
    <row r="255" spans="1:5" x14ac:dyDescent="0.2">
      <c r="A255" t="s">
        <v>154</v>
      </c>
      <c r="B255" t="s">
        <v>155</v>
      </c>
      <c r="C255" t="s">
        <v>149</v>
      </c>
      <c r="D255">
        <v>2.3158884376329402E-3</v>
      </c>
      <c r="E255">
        <v>2.3158884376329402E-3</v>
      </c>
    </row>
    <row r="256" spans="1:5" x14ac:dyDescent="0.2">
      <c r="A256" t="s">
        <v>154</v>
      </c>
      <c r="B256" t="s">
        <v>155</v>
      </c>
      <c r="C256" t="s">
        <v>24</v>
      </c>
      <c r="D256">
        <v>1.50333880606056E-2</v>
      </c>
      <c r="E256">
        <v>1.50333880606056E-2</v>
      </c>
    </row>
    <row r="257" spans="1:5" x14ac:dyDescent="0.2">
      <c r="A257" t="s">
        <v>154</v>
      </c>
      <c r="B257" t="s">
        <v>155</v>
      </c>
      <c r="C257" t="s">
        <v>150</v>
      </c>
      <c r="D257">
        <v>0.86377500085897096</v>
      </c>
      <c r="E257">
        <v>0.86377500085897096</v>
      </c>
    </row>
    <row r="258" spans="1:5" x14ac:dyDescent="0.2">
      <c r="A258" t="s">
        <v>154</v>
      </c>
      <c r="B258" t="s">
        <v>155</v>
      </c>
      <c r="C258" t="s">
        <v>42</v>
      </c>
      <c r="D258">
        <v>6.4951931521469797E-3</v>
      </c>
      <c r="E258">
        <v>6.4951931521469797E-3</v>
      </c>
    </row>
    <row r="259" spans="1:5" x14ac:dyDescent="0.2">
      <c r="A259" t="s">
        <v>156</v>
      </c>
      <c r="B259" t="s">
        <v>157</v>
      </c>
      <c r="C259" t="s">
        <v>6</v>
      </c>
      <c r="D259">
        <v>3.6364895287549201E-2</v>
      </c>
      <c r="E259">
        <v>3.6364895287549201E-2</v>
      </c>
    </row>
    <row r="260" spans="1:5" x14ac:dyDescent="0.2">
      <c r="A260" t="s">
        <v>156</v>
      </c>
      <c r="B260" t="s">
        <v>157</v>
      </c>
      <c r="C260" t="s">
        <v>153</v>
      </c>
      <c r="D260">
        <v>5.5413896082703001E-2</v>
      </c>
      <c r="E260">
        <v>5.5413896082703001E-2</v>
      </c>
    </row>
    <row r="261" spans="1:5" x14ac:dyDescent="0.2">
      <c r="A261" t="s">
        <v>156</v>
      </c>
      <c r="B261" t="s">
        <v>157</v>
      </c>
      <c r="C261" t="s">
        <v>23</v>
      </c>
      <c r="D261">
        <f>0.0855153587332944+0.200833979</f>
        <v>0.28634933773329441</v>
      </c>
      <c r="E261">
        <v>0.28634933773329441</v>
      </c>
    </row>
    <row r="262" spans="1:5" x14ac:dyDescent="0.2">
      <c r="A262" t="s">
        <v>156</v>
      </c>
      <c r="B262" t="s">
        <v>157</v>
      </c>
      <c r="C262" t="s">
        <v>53</v>
      </c>
      <c r="D262">
        <v>4.6686726451721103E-2</v>
      </c>
      <c r="E262">
        <v>4.6686726451721103E-2</v>
      </c>
    </row>
    <row r="263" spans="1:5" x14ac:dyDescent="0.2">
      <c r="A263" t="s">
        <v>156</v>
      </c>
      <c r="B263" t="s">
        <v>157</v>
      </c>
      <c r="C263" t="s">
        <v>24</v>
      </c>
      <c r="D263">
        <v>7.6968111069443595E-2</v>
      </c>
      <c r="E263">
        <v>7.6968111069443595E-2</v>
      </c>
    </row>
    <row r="264" spans="1:5" x14ac:dyDescent="0.2">
      <c r="A264" t="s">
        <v>156</v>
      </c>
      <c r="B264" t="s">
        <v>157</v>
      </c>
      <c r="C264" t="s">
        <v>150</v>
      </c>
      <c r="D264">
        <v>0.34957853224199897</v>
      </c>
      <c r="E264">
        <v>0.34957853224199897</v>
      </c>
    </row>
    <row r="265" spans="1:5" x14ac:dyDescent="0.2">
      <c r="A265" t="s">
        <v>156</v>
      </c>
      <c r="B265" t="s">
        <v>157</v>
      </c>
      <c r="C265" t="s">
        <v>42</v>
      </c>
      <c r="D265">
        <v>0.10503831560502699</v>
      </c>
      <c r="E265">
        <v>0.10503831560502699</v>
      </c>
    </row>
    <row r="266" spans="1:5" x14ac:dyDescent="0.2">
      <c r="A266" t="s">
        <v>156</v>
      </c>
      <c r="B266" t="s">
        <v>157</v>
      </c>
      <c r="C266" t="s">
        <v>158</v>
      </c>
      <c r="D266">
        <v>4.3600185028457299E-2</v>
      </c>
      <c r="E266">
        <v>4.3600185028457299E-2</v>
      </c>
    </row>
    <row r="267" spans="1:5" x14ac:dyDescent="0.2">
      <c r="A267" t="s">
        <v>159</v>
      </c>
      <c r="B267" t="s">
        <v>160</v>
      </c>
      <c r="C267" t="s">
        <v>161</v>
      </c>
      <c r="D267">
        <v>4.9491029992039103E-2</v>
      </c>
      <c r="E267">
        <v>4.9491029992039103E-2</v>
      </c>
    </row>
    <row r="268" spans="1:5" x14ac:dyDescent="0.2">
      <c r="A268" t="s">
        <v>159</v>
      </c>
      <c r="B268" t="s">
        <v>160</v>
      </c>
      <c r="C268" t="s">
        <v>8</v>
      </c>
      <c r="D268">
        <v>0.11834931415328501</v>
      </c>
      <c r="E268">
        <v>0.11834931415328501</v>
      </c>
    </row>
    <row r="269" spans="1:5" x14ac:dyDescent="0.2">
      <c r="A269" t="s">
        <v>159</v>
      </c>
      <c r="B269" t="s">
        <v>160</v>
      </c>
      <c r="C269" t="s">
        <v>131</v>
      </c>
      <c r="D269">
        <v>9.2313578269845903E-2</v>
      </c>
      <c r="E269">
        <v>9.2313578269845903E-2</v>
      </c>
    </row>
    <row r="270" spans="1:5" x14ac:dyDescent="0.2">
      <c r="A270" t="s">
        <v>159</v>
      </c>
      <c r="B270" t="s">
        <v>160</v>
      </c>
      <c r="C270" t="s">
        <v>162</v>
      </c>
      <c r="D270">
        <f>0.0465556159980096+0.177348148</f>
        <v>0.2239037639980096</v>
      </c>
      <c r="E270">
        <v>0.2239037639980096</v>
      </c>
    </row>
    <row r="271" spans="1:5" x14ac:dyDescent="0.2">
      <c r="A271" t="s">
        <v>159</v>
      </c>
      <c r="B271" t="s">
        <v>160</v>
      </c>
      <c r="C271" t="s">
        <v>9</v>
      </c>
      <c r="D271">
        <v>0.32509879173870299</v>
      </c>
      <c r="E271">
        <v>0.32509879173870299</v>
      </c>
    </row>
    <row r="272" spans="1:5" x14ac:dyDescent="0.2">
      <c r="A272" t="s">
        <v>159</v>
      </c>
      <c r="B272" t="s">
        <v>160</v>
      </c>
      <c r="C272" t="s">
        <v>53</v>
      </c>
      <c r="D272">
        <v>5.7936856755119198E-2</v>
      </c>
      <c r="E272">
        <v>5.7936856755119198E-2</v>
      </c>
    </row>
    <row r="273" spans="1:5" x14ac:dyDescent="0.2">
      <c r="A273" t="s">
        <v>159</v>
      </c>
      <c r="B273" t="s">
        <v>160</v>
      </c>
      <c r="C273" t="s">
        <v>61</v>
      </c>
      <c r="D273">
        <v>4.0699029252398301E-2</v>
      </c>
      <c r="E273">
        <v>4.0699029252398301E-2</v>
      </c>
    </row>
    <row r="274" spans="1:5" x14ac:dyDescent="0.2">
      <c r="A274" t="s">
        <v>159</v>
      </c>
      <c r="B274" t="s">
        <v>160</v>
      </c>
      <c r="C274" t="s">
        <v>163</v>
      </c>
      <c r="D274">
        <v>9.22076354266433E-2</v>
      </c>
      <c r="E274">
        <v>9.22076354266433E-2</v>
      </c>
    </row>
    <row r="275" spans="1:5" x14ac:dyDescent="0.2">
      <c r="A275" t="s">
        <v>164</v>
      </c>
      <c r="B275" t="s">
        <v>165</v>
      </c>
      <c r="C275" t="s">
        <v>6</v>
      </c>
      <c r="D275">
        <v>7.1414946391662001E-2</v>
      </c>
      <c r="E275">
        <v>7.1414946391662001E-2</v>
      </c>
    </row>
    <row r="276" spans="1:5" x14ac:dyDescent="0.2">
      <c r="A276" t="s">
        <v>164</v>
      </c>
      <c r="B276" t="s">
        <v>165</v>
      </c>
      <c r="C276" t="s">
        <v>18</v>
      </c>
      <c r="D276">
        <v>8.6111656078870502E-2</v>
      </c>
      <c r="E276">
        <v>8.6111656078870502E-2</v>
      </c>
    </row>
    <row r="277" spans="1:5" x14ac:dyDescent="0.2">
      <c r="A277" t="s">
        <v>164</v>
      </c>
      <c r="B277" t="s">
        <v>165</v>
      </c>
      <c r="C277" t="s">
        <v>8</v>
      </c>
      <c r="D277">
        <v>4.6263077495740101E-2</v>
      </c>
      <c r="E277">
        <v>4.6263077495740101E-2</v>
      </c>
    </row>
    <row r="278" spans="1:5" x14ac:dyDescent="0.2">
      <c r="A278" t="s">
        <v>164</v>
      </c>
      <c r="B278" t="s">
        <v>165</v>
      </c>
      <c r="C278" t="s">
        <v>166</v>
      </c>
      <c r="D278">
        <v>4.3460261014010799E-2</v>
      </c>
      <c r="E278">
        <v>4.3460261014010799E-2</v>
      </c>
    </row>
    <row r="279" spans="1:5" x14ac:dyDescent="0.2">
      <c r="A279" t="s">
        <v>164</v>
      </c>
      <c r="B279" t="s">
        <v>165</v>
      </c>
      <c r="C279" t="s">
        <v>57</v>
      </c>
      <c r="D279">
        <v>3.6827383328749602E-2</v>
      </c>
      <c r="E279">
        <v>3.6827383328749602E-2</v>
      </c>
    </row>
    <row r="280" spans="1:5" x14ac:dyDescent="0.2">
      <c r="A280" t="s">
        <v>164</v>
      </c>
      <c r="B280" t="s">
        <v>165</v>
      </c>
      <c r="C280" t="s">
        <v>9</v>
      </c>
      <c r="D280">
        <v>0.25422877793898302</v>
      </c>
      <c r="E280">
        <v>0.25422877793898302</v>
      </c>
    </row>
    <row r="281" spans="1:5" x14ac:dyDescent="0.2">
      <c r="A281" t="s">
        <v>164</v>
      </c>
      <c r="B281" t="s">
        <v>165</v>
      </c>
      <c r="C281" t="s">
        <v>24</v>
      </c>
      <c r="D281">
        <v>4.09695734674905E-2</v>
      </c>
      <c r="E281">
        <v>4.09695734674905E-2</v>
      </c>
    </row>
    <row r="282" spans="1:5" x14ac:dyDescent="0.2">
      <c r="A282" t="s">
        <v>164</v>
      </c>
      <c r="B282" t="s">
        <v>165</v>
      </c>
      <c r="C282" t="s">
        <v>61</v>
      </c>
      <c r="D282">
        <v>0.37003739964622601</v>
      </c>
      <c r="E282">
        <v>0.37003739964622601</v>
      </c>
    </row>
    <row r="283" spans="1:5" x14ac:dyDescent="0.2">
      <c r="A283" t="s">
        <v>164</v>
      </c>
      <c r="B283" t="s">
        <v>165</v>
      </c>
      <c r="C283" t="s">
        <v>132</v>
      </c>
      <c r="D283">
        <v>5.0686924638267399E-2</v>
      </c>
      <c r="E283">
        <v>5.0686924638267399E-2</v>
      </c>
    </row>
    <row r="284" spans="1:5" x14ac:dyDescent="0.2">
      <c r="A284" t="s">
        <v>167</v>
      </c>
      <c r="B284" t="s">
        <v>168</v>
      </c>
      <c r="C284" t="s">
        <v>153</v>
      </c>
      <c r="D284">
        <v>0.21263673262896499</v>
      </c>
      <c r="E284">
        <v>0.21263673262896499</v>
      </c>
    </row>
    <row r="285" spans="1:5" x14ac:dyDescent="0.2">
      <c r="A285" t="s">
        <v>167</v>
      </c>
      <c r="B285" t="s">
        <v>168</v>
      </c>
      <c r="C285" t="s">
        <v>17</v>
      </c>
      <c r="D285">
        <f>0.0957080707832769+0.078490714</f>
        <v>0.17419878478327688</v>
      </c>
      <c r="E285">
        <v>0.17419878478327688</v>
      </c>
    </row>
    <row r="286" spans="1:5" x14ac:dyDescent="0.2">
      <c r="A286" t="s">
        <v>167</v>
      </c>
      <c r="B286" t="s">
        <v>168</v>
      </c>
      <c r="C286" t="s">
        <v>61</v>
      </c>
      <c r="D286">
        <v>0.10916453386550901</v>
      </c>
      <c r="E286">
        <v>0.10916453386550901</v>
      </c>
    </row>
    <row r="287" spans="1:5" x14ac:dyDescent="0.2">
      <c r="A287" t="s">
        <v>167</v>
      </c>
      <c r="B287" t="s">
        <v>168</v>
      </c>
      <c r="C287" t="s">
        <v>62</v>
      </c>
      <c r="D287">
        <v>0.16921316121514199</v>
      </c>
      <c r="E287">
        <v>0.16921316121514199</v>
      </c>
    </row>
    <row r="288" spans="1:5" x14ac:dyDescent="0.2">
      <c r="A288" t="s">
        <v>167</v>
      </c>
      <c r="B288" t="s">
        <v>168</v>
      </c>
      <c r="C288" t="s">
        <v>63</v>
      </c>
      <c r="D288">
        <v>7.7712959244233895E-2</v>
      </c>
      <c r="E288">
        <v>7.7712959244233895E-2</v>
      </c>
    </row>
    <row r="289" spans="1:5" x14ac:dyDescent="0.2">
      <c r="A289" t="s">
        <v>167</v>
      </c>
      <c r="B289" t="s">
        <v>168</v>
      </c>
      <c r="C289" t="s">
        <v>46</v>
      </c>
      <c r="D289">
        <v>7.9252822645932794E-2</v>
      </c>
      <c r="E289">
        <v>7.9252822645932794E-2</v>
      </c>
    </row>
    <row r="290" spans="1:5" x14ac:dyDescent="0.2">
      <c r="A290" t="s">
        <v>167</v>
      </c>
      <c r="B290" t="s">
        <v>168</v>
      </c>
      <c r="C290" t="s">
        <v>42</v>
      </c>
      <c r="D290">
        <v>7.5033271045332098E-2</v>
      </c>
      <c r="E290">
        <v>7.5033271045332098E-2</v>
      </c>
    </row>
    <row r="291" spans="1:5" x14ac:dyDescent="0.2">
      <c r="A291" t="s">
        <v>167</v>
      </c>
      <c r="B291" t="s">
        <v>168</v>
      </c>
      <c r="C291" t="s">
        <v>169</v>
      </c>
      <c r="D291">
        <v>0.102787734233397</v>
      </c>
      <c r="E291">
        <v>0.102787734233397</v>
      </c>
    </row>
    <row r="292" spans="1:5" x14ac:dyDescent="0.2">
      <c r="A292" t="s">
        <v>170</v>
      </c>
      <c r="B292" t="s">
        <v>171</v>
      </c>
      <c r="C292" t="s">
        <v>6</v>
      </c>
      <c r="D292">
        <v>9.1000996420417396E-2</v>
      </c>
      <c r="E292">
        <v>9.1000996420417396E-2</v>
      </c>
    </row>
    <row r="293" spans="1:5" x14ac:dyDescent="0.2">
      <c r="A293" t="s">
        <v>170</v>
      </c>
      <c r="B293" t="s">
        <v>171</v>
      </c>
      <c r="C293" t="s">
        <v>172</v>
      </c>
      <c r="D293">
        <v>3.7787972196541897E-2</v>
      </c>
      <c r="E293">
        <v>3.7787972196541897E-2</v>
      </c>
    </row>
    <row r="294" spans="1:5" x14ac:dyDescent="0.2">
      <c r="A294" t="s">
        <v>170</v>
      </c>
      <c r="B294" t="s">
        <v>171</v>
      </c>
      <c r="C294" t="s">
        <v>8</v>
      </c>
      <c r="D294">
        <v>5.9923716169248999E-2</v>
      </c>
      <c r="E294">
        <v>5.9923716169248999E-2</v>
      </c>
    </row>
    <row r="295" spans="1:5" x14ac:dyDescent="0.2">
      <c r="A295" t="s">
        <v>170</v>
      </c>
      <c r="B295" t="s">
        <v>171</v>
      </c>
      <c r="C295" t="s">
        <v>166</v>
      </c>
      <c r="D295">
        <v>2.92449279765798E-2</v>
      </c>
      <c r="E295">
        <v>2.92449279765798E-2</v>
      </c>
    </row>
    <row r="296" spans="1:5" x14ac:dyDescent="0.2">
      <c r="A296" t="s">
        <v>170</v>
      </c>
      <c r="B296" t="s">
        <v>171</v>
      </c>
      <c r="C296" t="s">
        <v>9</v>
      </c>
      <c r="D296">
        <v>7.8269833153198506E-2</v>
      </c>
      <c r="E296">
        <v>7.8269833153198506E-2</v>
      </c>
    </row>
    <row r="297" spans="1:5" x14ac:dyDescent="0.2">
      <c r="A297" t="s">
        <v>170</v>
      </c>
      <c r="B297" t="s">
        <v>171</v>
      </c>
      <c r="C297" t="s">
        <v>173</v>
      </c>
      <c r="D297">
        <v>0.224117507045034</v>
      </c>
      <c r="E297">
        <v>0.224117507045034</v>
      </c>
    </row>
    <row r="298" spans="1:5" x14ac:dyDescent="0.2">
      <c r="A298" t="s">
        <v>170</v>
      </c>
      <c r="B298" t="s">
        <v>171</v>
      </c>
      <c r="C298" t="s">
        <v>63</v>
      </c>
      <c r="D298">
        <f>0.29223306629221+0.187421981</f>
        <v>0.47965504729220998</v>
      </c>
      <c r="E298">
        <v>0.47965504729220998</v>
      </c>
    </row>
    <row r="299" spans="1:5" x14ac:dyDescent="0.2">
      <c r="A299" t="s">
        <v>174</v>
      </c>
      <c r="B299" t="s">
        <v>175</v>
      </c>
      <c r="C299" t="s">
        <v>18</v>
      </c>
      <c r="D299">
        <v>0.102787196458151</v>
      </c>
      <c r="E299">
        <v>0.102787196458151</v>
      </c>
    </row>
    <row r="300" spans="1:5" x14ac:dyDescent="0.2">
      <c r="A300" t="s">
        <v>174</v>
      </c>
      <c r="B300" t="s">
        <v>175</v>
      </c>
      <c r="C300" t="s">
        <v>176</v>
      </c>
      <c r="D300">
        <f>0.0334879441249237+0.04082724</f>
        <v>7.4315184124923703E-2</v>
      </c>
      <c r="E300">
        <v>7.4315184124923703E-2</v>
      </c>
    </row>
    <row r="301" spans="1:5" x14ac:dyDescent="0.2">
      <c r="A301" t="s">
        <v>174</v>
      </c>
      <c r="B301" t="s">
        <v>175</v>
      </c>
      <c r="C301" t="s">
        <v>63</v>
      </c>
      <c r="D301">
        <f>0.0530888325953914+0.060602764</f>
        <v>0.11369159659539141</v>
      </c>
      <c r="E301">
        <v>0.11369159659539141</v>
      </c>
    </row>
    <row r="302" spans="1:5" x14ac:dyDescent="0.2">
      <c r="A302" t="s">
        <v>174</v>
      </c>
      <c r="B302" t="s">
        <v>175</v>
      </c>
      <c r="C302" t="s">
        <v>177</v>
      </c>
      <c r="D302">
        <f>0.0993469627375041+0.187268384</f>
        <v>0.28661534673750411</v>
      </c>
      <c r="E302">
        <v>0.28661534673750411</v>
      </c>
    </row>
    <row r="303" spans="1:5" x14ac:dyDescent="0.2">
      <c r="A303" t="s">
        <v>174</v>
      </c>
      <c r="B303" t="s">
        <v>175</v>
      </c>
      <c r="C303" t="s">
        <v>178</v>
      </c>
      <c r="D303">
        <f>0.160758541529337+0.201281716</f>
        <v>0.362040257529337</v>
      </c>
      <c r="E303">
        <v>0.362040257529337</v>
      </c>
    </row>
    <row r="304" spans="1:5" x14ac:dyDescent="0.2">
      <c r="A304" t="s">
        <v>174</v>
      </c>
      <c r="B304" t="s">
        <v>175</v>
      </c>
      <c r="C304" t="s">
        <v>179</v>
      </c>
      <c r="D304">
        <v>6.0550419442973902E-2</v>
      </c>
      <c r="E304">
        <v>6.0550419442973902E-2</v>
      </c>
    </row>
    <row r="305" spans="1:5" x14ac:dyDescent="0.2">
      <c r="A305" t="s">
        <v>180</v>
      </c>
      <c r="B305" t="s">
        <v>181</v>
      </c>
      <c r="C305" t="s">
        <v>182</v>
      </c>
      <c r="D305">
        <v>6.0652893110294599E-2</v>
      </c>
      <c r="E305">
        <v>6.0652893110294599E-2</v>
      </c>
    </row>
    <row r="306" spans="1:5" x14ac:dyDescent="0.2">
      <c r="A306" t="s">
        <v>180</v>
      </c>
      <c r="B306" t="s">
        <v>181</v>
      </c>
      <c r="C306" t="s">
        <v>183</v>
      </c>
      <c r="D306">
        <v>0.115240221926195</v>
      </c>
      <c r="E306">
        <v>0.115240221926195</v>
      </c>
    </row>
    <row r="307" spans="1:5" x14ac:dyDescent="0.2">
      <c r="A307" t="s">
        <v>180</v>
      </c>
      <c r="B307" t="s">
        <v>181</v>
      </c>
      <c r="C307" t="s">
        <v>41</v>
      </c>
      <c r="D307">
        <v>7.5336619850637401E-2</v>
      </c>
      <c r="E307">
        <v>7.5336619850637401E-2</v>
      </c>
    </row>
    <row r="308" spans="1:5" x14ac:dyDescent="0.2">
      <c r="A308" t="s">
        <v>180</v>
      </c>
      <c r="B308" t="s">
        <v>181</v>
      </c>
      <c r="C308" t="s">
        <v>57</v>
      </c>
      <c r="D308">
        <v>0.30886625021399999</v>
      </c>
      <c r="E308">
        <v>0.30886625021399999</v>
      </c>
    </row>
    <row r="309" spans="1:5" x14ac:dyDescent="0.2">
      <c r="A309" t="s">
        <v>180</v>
      </c>
      <c r="B309" t="s">
        <v>181</v>
      </c>
      <c r="C309" t="s">
        <v>184</v>
      </c>
      <c r="D309">
        <v>0.152763738637644</v>
      </c>
      <c r="E309">
        <v>0.152763738637644</v>
      </c>
    </row>
    <row r="310" spans="1:5" x14ac:dyDescent="0.2">
      <c r="A310" t="s">
        <v>180</v>
      </c>
      <c r="B310" t="s">
        <v>181</v>
      </c>
      <c r="C310" t="s">
        <v>108</v>
      </c>
      <c r="D310">
        <v>0.14020902375698299</v>
      </c>
      <c r="E310">
        <v>0.14020902375698299</v>
      </c>
    </row>
    <row r="311" spans="1:5" x14ac:dyDescent="0.2">
      <c r="A311" t="s">
        <v>180</v>
      </c>
      <c r="B311" t="s">
        <v>181</v>
      </c>
      <c r="C311" t="s">
        <v>62</v>
      </c>
      <c r="D311">
        <v>5.5244900416741703E-2</v>
      </c>
      <c r="E311">
        <v>5.5244900416741703E-2</v>
      </c>
    </row>
    <row r="312" spans="1:5" x14ac:dyDescent="0.2">
      <c r="A312" t="s">
        <v>180</v>
      </c>
      <c r="B312" t="s">
        <v>181</v>
      </c>
      <c r="C312" t="s">
        <v>163</v>
      </c>
      <c r="D312">
        <v>9.16863520875041E-2</v>
      </c>
      <c r="E312">
        <v>9.16863520875041E-2</v>
      </c>
    </row>
    <row r="313" spans="1:5" x14ac:dyDescent="0.2">
      <c r="A313" t="s">
        <v>185</v>
      </c>
      <c r="B313" t="s">
        <v>186</v>
      </c>
      <c r="C313" t="s">
        <v>69</v>
      </c>
      <c r="D313">
        <v>9.6221063184034103E-2</v>
      </c>
      <c r="E313">
        <v>9.6221063184034103E-2</v>
      </c>
    </row>
    <row r="314" spans="1:5" x14ac:dyDescent="0.2">
      <c r="A314" t="s">
        <v>185</v>
      </c>
      <c r="B314" t="s">
        <v>186</v>
      </c>
      <c r="C314" t="s">
        <v>17</v>
      </c>
      <c r="D314">
        <v>5.9130909183330797E-2</v>
      </c>
      <c r="E314">
        <v>5.9130909183330797E-2</v>
      </c>
    </row>
    <row r="315" spans="1:5" x14ac:dyDescent="0.2">
      <c r="A315" t="s">
        <v>185</v>
      </c>
      <c r="B315" t="s">
        <v>186</v>
      </c>
      <c r="C315" t="s">
        <v>8</v>
      </c>
      <c r="D315">
        <v>5.6267380820583697E-2</v>
      </c>
      <c r="E315">
        <v>5.6267380820583697E-2</v>
      </c>
    </row>
    <row r="316" spans="1:5" x14ac:dyDescent="0.2">
      <c r="A316" t="s">
        <v>185</v>
      </c>
      <c r="B316" t="s">
        <v>186</v>
      </c>
      <c r="C316" t="s">
        <v>9</v>
      </c>
      <c r="D316">
        <v>6.4784487594228099E-2</v>
      </c>
      <c r="E316">
        <v>6.4784487594228099E-2</v>
      </c>
    </row>
    <row r="317" spans="1:5" x14ac:dyDescent="0.2">
      <c r="A317" t="s">
        <v>185</v>
      </c>
      <c r="B317" t="s">
        <v>186</v>
      </c>
      <c r="C317" t="s">
        <v>133</v>
      </c>
      <c r="D317">
        <v>0.11293627094962901</v>
      </c>
      <c r="E317">
        <v>0.11293627094962901</v>
      </c>
    </row>
    <row r="318" spans="1:5" x14ac:dyDescent="0.2">
      <c r="A318" t="s">
        <v>185</v>
      </c>
      <c r="B318" t="s">
        <v>186</v>
      </c>
      <c r="C318" t="s">
        <v>63</v>
      </c>
      <c r="D318">
        <f>0.109446975035699+0.155672164</f>
        <v>0.265119139035699</v>
      </c>
      <c r="E318">
        <v>0.265119139035699</v>
      </c>
    </row>
    <row r="319" spans="1:5" x14ac:dyDescent="0.2">
      <c r="A319" t="s">
        <v>185</v>
      </c>
      <c r="B319" t="s">
        <v>186</v>
      </c>
      <c r="C319" t="s">
        <v>177</v>
      </c>
      <c r="D319">
        <f>0.0916394893958841+0.192897177</f>
        <v>0.2845366663958841</v>
      </c>
      <c r="E319">
        <v>0.2845366663958841</v>
      </c>
    </row>
    <row r="320" spans="1:5" x14ac:dyDescent="0.2">
      <c r="A320" t="s">
        <v>185</v>
      </c>
      <c r="B320" t="s">
        <v>186</v>
      </c>
      <c r="C320" t="s">
        <v>42</v>
      </c>
      <c r="D320">
        <v>6.1004082351076398E-2</v>
      </c>
      <c r="E320">
        <v>6.1004082351076398E-2</v>
      </c>
    </row>
    <row r="321" spans="1:5" x14ac:dyDescent="0.2">
      <c r="A321" t="s">
        <v>187</v>
      </c>
      <c r="B321" t="s">
        <v>188</v>
      </c>
      <c r="C321" t="s">
        <v>33</v>
      </c>
      <c r="D321">
        <v>8.3297919025640502E-2</v>
      </c>
      <c r="E321">
        <v>8.3297919025640502E-2</v>
      </c>
    </row>
    <row r="322" spans="1:5" x14ac:dyDescent="0.2">
      <c r="A322" t="s">
        <v>187</v>
      </c>
      <c r="B322" t="s">
        <v>188</v>
      </c>
      <c r="C322" t="s">
        <v>16</v>
      </c>
      <c r="D322">
        <v>6.4474053217905197E-2</v>
      </c>
      <c r="E322">
        <v>6.4474053217905197E-2</v>
      </c>
    </row>
    <row r="323" spans="1:5" x14ac:dyDescent="0.2">
      <c r="A323" t="s">
        <v>187</v>
      </c>
      <c r="B323" t="s">
        <v>188</v>
      </c>
      <c r="C323" t="s">
        <v>41</v>
      </c>
      <c r="D323">
        <v>0.37260205348577902</v>
      </c>
      <c r="E323">
        <v>0.37260205348577902</v>
      </c>
    </row>
    <row r="324" spans="1:5" x14ac:dyDescent="0.2">
      <c r="A324" t="s">
        <v>187</v>
      </c>
      <c r="B324" t="s">
        <v>188</v>
      </c>
      <c r="C324" t="s">
        <v>57</v>
      </c>
      <c r="D324">
        <v>0.114510287620913</v>
      </c>
      <c r="E324">
        <v>0.114510287620913</v>
      </c>
    </row>
    <row r="325" spans="1:5" x14ac:dyDescent="0.2">
      <c r="A325" t="s">
        <v>187</v>
      </c>
      <c r="B325" t="s">
        <v>188</v>
      </c>
      <c r="C325" t="s">
        <v>132</v>
      </c>
      <c r="D325">
        <v>3.98317752619528E-2</v>
      </c>
      <c r="E325">
        <v>3.98317752619528E-2</v>
      </c>
    </row>
    <row r="326" spans="1:5" x14ac:dyDescent="0.2">
      <c r="A326" t="s">
        <v>187</v>
      </c>
      <c r="B326" t="s">
        <v>188</v>
      </c>
      <c r="C326" t="s">
        <v>62</v>
      </c>
      <c r="D326">
        <v>0.20011233165974199</v>
      </c>
      <c r="E326">
        <v>0.20011233165974199</v>
      </c>
    </row>
    <row r="327" spans="1:5" x14ac:dyDescent="0.2">
      <c r="A327" t="s">
        <v>187</v>
      </c>
      <c r="B327" t="s">
        <v>188</v>
      </c>
      <c r="C327" t="s">
        <v>66</v>
      </c>
      <c r="D327">
        <v>4.6266518973115102E-2</v>
      </c>
      <c r="E327">
        <v>4.6266518973115102E-2</v>
      </c>
    </row>
    <row r="328" spans="1:5" x14ac:dyDescent="0.2">
      <c r="A328" t="s">
        <v>187</v>
      </c>
      <c r="B328" t="s">
        <v>188</v>
      </c>
      <c r="C328" t="s">
        <v>42</v>
      </c>
      <c r="D328">
        <v>7.8905060754953293E-2</v>
      </c>
      <c r="E328">
        <v>7.8905060754953293E-2</v>
      </c>
    </row>
    <row r="329" spans="1:5" x14ac:dyDescent="0.2">
      <c r="A329" t="s">
        <v>189</v>
      </c>
      <c r="B329" t="s">
        <v>190</v>
      </c>
      <c r="C329" t="s">
        <v>6</v>
      </c>
      <c r="D329">
        <v>7.9807581893589306E-3</v>
      </c>
      <c r="E329">
        <v>7.9807581893589306E-3</v>
      </c>
    </row>
    <row r="330" spans="1:5" x14ac:dyDescent="0.2">
      <c r="A330" t="s">
        <v>189</v>
      </c>
      <c r="B330" t="s">
        <v>190</v>
      </c>
      <c r="C330" t="s">
        <v>7</v>
      </c>
      <c r="D330">
        <v>0.90097998318224903</v>
      </c>
      <c r="E330">
        <v>0.90097998318224903</v>
      </c>
    </row>
    <row r="331" spans="1:5" x14ac:dyDescent="0.2">
      <c r="A331" t="s">
        <v>189</v>
      </c>
      <c r="B331" t="s">
        <v>190</v>
      </c>
      <c r="C331" t="s">
        <v>19</v>
      </c>
      <c r="D331">
        <v>5.8435168629350004E-3</v>
      </c>
      <c r="E331">
        <v>5.8435168629350004E-3</v>
      </c>
    </row>
    <row r="332" spans="1:5" x14ac:dyDescent="0.2">
      <c r="A332" t="s">
        <v>189</v>
      </c>
      <c r="B332" t="s">
        <v>190</v>
      </c>
      <c r="C332" t="s">
        <v>12</v>
      </c>
      <c r="D332">
        <v>6.1436412688924497E-2</v>
      </c>
      <c r="E332">
        <v>6.1436412688924497E-2</v>
      </c>
    </row>
    <row r="333" spans="1:5" x14ac:dyDescent="0.2">
      <c r="A333" t="s">
        <v>189</v>
      </c>
      <c r="B333" t="s">
        <v>190</v>
      </c>
      <c r="C333" t="s">
        <v>96</v>
      </c>
      <c r="D333">
        <v>1.2417174046727699E-2</v>
      </c>
      <c r="E333">
        <v>1.2417174046727699E-2</v>
      </c>
    </row>
    <row r="334" spans="1:5" x14ac:dyDescent="0.2">
      <c r="A334" t="s">
        <v>189</v>
      </c>
      <c r="B334" t="s">
        <v>190</v>
      </c>
      <c r="C334" t="s">
        <v>191</v>
      </c>
      <c r="D334">
        <v>1.1342155029804299E-2</v>
      </c>
      <c r="E334">
        <v>1.1342155029804299E-2</v>
      </c>
    </row>
    <row r="335" spans="1:5" x14ac:dyDescent="0.2">
      <c r="A335" t="s">
        <v>192</v>
      </c>
      <c r="B335" t="s">
        <v>193</v>
      </c>
      <c r="C335" t="s">
        <v>6</v>
      </c>
      <c r="D335">
        <v>1.8006259209821102E-2</v>
      </c>
      <c r="E335">
        <v>1.8006259209821102E-2</v>
      </c>
    </row>
    <row r="336" spans="1:5" x14ac:dyDescent="0.2">
      <c r="A336" t="s">
        <v>192</v>
      </c>
      <c r="B336" t="s">
        <v>193</v>
      </c>
      <c r="C336" t="s">
        <v>87</v>
      </c>
      <c r="D336">
        <f>0.0161390004563467+0.047328253</f>
        <v>6.3467253456346698E-2</v>
      </c>
      <c r="E336">
        <v>6.3467253456346698E-2</v>
      </c>
    </row>
    <row r="337" spans="1:5" x14ac:dyDescent="0.2">
      <c r="A337" t="s">
        <v>192</v>
      </c>
      <c r="B337" t="s">
        <v>193</v>
      </c>
      <c r="C337" t="s">
        <v>18</v>
      </c>
      <c r="D337">
        <v>3.1884080180837097E-2</v>
      </c>
      <c r="E337">
        <v>3.1884080180837097E-2</v>
      </c>
    </row>
    <row r="338" spans="1:5" x14ac:dyDescent="0.2">
      <c r="A338" t="s">
        <v>192</v>
      </c>
      <c r="B338" t="s">
        <v>193</v>
      </c>
      <c r="C338" t="s">
        <v>7</v>
      </c>
      <c r="D338">
        <v>8.6692742585987095E-2</v>
      </c>
      <c r="E338">
        <v>8.6692742585987095E-2</v>
      </c>
    </row>
    <row r="339" spans="1:5" x14ac:dyDescent="0.2">
      <c r="A339" t="s">
        <v>192</v>
      </c>
      <c r="B339" t="s">
        <v>193</v>
      </c>
      <c r="C339" t="s">
        <v>57</v>
      </c>
      <c r="D339">
        <v>1.70272062304203E-2</v>
      </c>
      <c r="E339">
        <v>1.70272062304203E-2</v>
      </c>
    </row>
    <row r="340" spans="1:5" x14ac:dyDescent="0.2">
      <c r="A340" t="s">
        <v>192</v>
      </c>
      <c r="B340" t="s">
        <v>193</v>
      </c>
      <c r="C340" t="s">
        <v>19</v>
      </c>
      <c r="D340">
        <v>0.75006972230500801</v>
      </c>
      <c r="E340">
        <v>0.75006972230500801</v>
      </c>
    </row>
    <row r="341" spans="1:5" x14ac:dyDescent="0.2">
      <c r="A341" t="s">
        <v>192</v>
      </c>
      <c r="B341" t="s">
        <v>193</v>
      </c>
      <c r="C341" t="s">
        <v>194</v>
      </c>
      <c r="D341">
        <v>3.2852736072147101E-2</v>
      </c>
      <c r="E341">
        <v>3.2852736072147101E-2</v>
      </c>
    </row>
    <row r="342" spans="1:5" x14ac:dyDescent="0.2">
      <c r="A342" t="s">
        <v>195</v>
      </c>
      <c r="B342" t="s">
        <v>196</v>
      </c>
      <c r="C342" t="s">
        <v>6</v>
      </c>
      <c r="D342">
        <v>8.3948460837256194E-3</v>
      </c>
      <c r="E342">
        <v>8.3948460837256194E-3</v>
      </c>
    </row>
    <row r="343" spans="1:5" x14ac:dyDescent="0.2">
      <c r="A343" t="s">
        <v>195</v>
      </c>
      <c r="B343" t="s">
        <v>196</v>
      </c>
      <c r="C343" t="s">
        <v>87</v>
      </c>
      <c r="D343">
        <f>0.055585287675164+0.045964458</f>
        <v>0.101549745675164</v>
      </c>
      <c r="E343">
        <v>0.101549745675164</v>
      </c>
    </row>
    <row r="344" spans="1:5" x14ac:dyDescent="0.2">
      <c r="A344" t="s">
        <v>195</v>
      </c>
      <c r="B344" t="s">
        <v>196</v>
      </c>
      <c r="C344" t="s">
        <v>30</v>
      </c>
      <c r="D344">
        <v>3.5321295326136699E-3</v>
      </c>
      <c r="E344">
        <v>3.5321295326136699E-3</v>
      </c>
    </row>
    <row r="345" spans="1:5" x14ac:dyDescent="0.2">
      <c r="A345" t="s">
        <v>195</v>
      </c>
      <c r="B345" t="s">
        <v>196</v>
      </c>
      <c r="C345" t="s">
        <v>197</v>
      </c>
      <c r="D345">
        <v>7.4662163348874896E-3</v>
      </c>
      <c r="E345">
        <v>7.4662163348874896E-3</v>
      </c>
    </row>
    <row r="346" spans="1:5" x14ac:dyDescent="0.2">
      <c r="A346" t="s">
        <v>195</v>
      </c>
      <c r="B346" t="s">
        <v>196</v>
      </c>
      <c r="C346" t="s">
        <v>23</v>
      </c>
      <c r="D346">
        <f>0.259703489719724+0.591582918</f>
        <v>0.85128640771972397</v>
      </c>
      <c r="E346">
        <v>0.85128640771972397</v>
      </c>
    </row>
    <row r="347" spans="1:5" x14ac:dyDescent="0.2">
      <c r="A347" t="s">
        <v>195</v>
      </c>
      <c r="B347" t="s">
        <v>196</v>
      </c>
      <c r="C347" t="s">
        <v>24</v>
      </c>
      <c r="D347">
        <v>2.7770654233221399E-2</v>
      </c>
      <c r="E347">
        <v>2.7770654233221399E-2</v>
      </c>
    </row>
    <row r="348" spans="1:5" x14ac:dyDescent="0.2">
      <c r="A348" t="s">
        <v>198</v>
      </c>
      <c r="B348" t="s">
        <v>199</v>
      </c>
      <c r="C348" t="s">
        <v>6</v>
      </c>
      <c r="D348">
        <v>6.8984713519733903E-3</v>
      </c>
      <c r="E348">
        <v>6.8984713519733903E-3</v>
      </c>
    </row>
    <row r="349" spans="1:5" x14ac:dyDescent="0.2">
      <c r="A349" t="s">
        <v>198</v>
      </c>
      <c r="B349" t="s">
        <v>199</v>
      </c>
      <c r="C349" t="s">
        <v>86</v>
      </c>
      <c r="D349">
        <v>1.24197735526917E-2</v>
      </c>
      <c r="E349">
        <v>1.24197735526917E-2</v>
      </c>
    </row>
    <row r="350" spans="1:5" x14ac:dyDescent="0.2">
      <c r="A350" t="s">
        <v>198</v>
      </c>
      <c r="B350" t="s">
        <v>199</v>
      </c>
      <c r="C350" t="s">
        <v>30</v>
      </c>
      <c r="D350">
        <v>1.67829055881803E-2</v>
      </c>
      <c r="E350">
        <v>1.67829055881803E-2</v>
      </c>
    </row>
    <row r="351" spans="1:5" x14ac:dyDescent="0.2">
      <c r="A351" t="s">
        <v>198</v>
      </c>
      <c r="B351" t="s">
        <v>199</v>
      </c>
      <c r="C351" t="s">
        <v>18</v>
      </c>
      <c r="D351">
        <v>0.749104028605307</v>
      </c>
      <c r="E351">
        <v>0.749104028605307</v>
      </c>
    </row>
    <row r="352" spans="1:5" x14ac:dyDescent="0.2">
      <c r="A352" t="s">
        <v>198</v>
      </c>
      <c r="B352" t="s">
        <v>199</v>
      </c>
      <c r="C352" t="s">
        <v>41</v>
      </c>
      <c r="D352">
        <v>1.87824165796922E-2</v>
      </c>
      <c r="E352">
        <v>1.87824165796922E-2</v>
      </c>
    </row>
    <row r="353" spans="1:5" x14ac:dyDescent="0.2">
      <c r="A353" t="s">
        <v>198</v>
      </c>
      <c r="B353" t="s">
        <v>199</v>
      </c>
      <c r="C353" t="s">
        <v>23</v>
      </c>
      <c r="D353">
        <f>0.124904262501946+0.749104029</f>
        <v>0.87400829150194592</v>
      </c>
      <c r="E353">
        <v>0.87400829150194592</v>
      </c>
    </row>
    <row r="354" spans="1:5" x14ac:dyDescent="0.2">
      <c r="A354" t="s">
        <v>198</v>
      </c>
      <c r="B354" t="s">
        <v>199</v>
      </c>
      <c r="C354" t="s">
        <v>7</v>
      </c>
      <c r="D354">
        <v>1.67258954445503E-2</v>
      </c>
      <c r="E354">
        <v>1.67258954445503E-2</v>
      </c>
    </row>
    <row r="355" spans="1:5" x14ac:dyDescent="0.2">
      <c r="A355" t="s">
        <v>198</v>
      </c>
      <c r="B355" t="s">
        <v>199</v>
      </c>
      <c r="C355" t="s">
        <v>57</v>
      </c>
      <c r="D355">
        <v>1.09268672735751E-2</v>
      </c>
      <c r="E355">
        <v>1.09268672735751E-2</v>
      </c>
    </row>
    <row r="356" spans="1:5" x14ac:dyDescent="0.2">
      <c r="A356" t="s">
        <v>198</v>
      </c>
      <c r="B356" t="s">
        <v>199</v>
      </c>
      <c r="C356" t="s">
        <v>24</v>
      </c>
      <c r="D356">
        <v>4.3455379102083302E-2</v>
      </c>
      <c r="E356">
        <v>4.3455379102083302E-2</v>
      </c>
    </row>
    <row r="357" spans="1:5" x14ac:dyDescent="0.2">
      <c r="A357" t="s">
        <v>200</v>
      </c>
      <c r="B357" t="s">
        <v>201</v>
      </c>
      <c r="C357" t="s">
        <v>120</v>
      </c>
      <c r="D357">
        <v>6.8142785577409798E-2</v>
      </c>
      <c r="E357">
        <v>6.8142785577409798E-2</v>
      </c>
    </row>
    <row r="358" spans="1:5" x14ac:dyDescent="0.2">
      <c r="A358" t="s">
        <v>200</v>
      </c>
      <c r="B358" t="s">
        <v>201</v>
      </c>
      <c r="C358" t="s">
        <v>7</v>
      </c>
      <c r="D358">
        <v>0.40635250695007202</v>
      </c>
      <c r="E358">
        <v>0.40635250695007202</v>
      </c>
    </row>
    <row r="359" spans="1:5" x14ac:dyDescent="0.2">
      <c r="A359" t="s">
        <v>200</v>
      </c>
      <c r="B359" t="s">
        <v>201</v>
      </c>
      <c r="C359" t="s">
        <v>202</v>
      </c>
      <c r="D359">
        <v>3.2098310347651898E-2</v>
      </c>
      <c r="E359">
        <v>3.2098310347651898E-2</v>
      </c>
    </row>
    <row r="360" spans="1:5" x14ac:dyDescent="0.2">
      <c r="A360" t="s">
        <v>200</v>
      </c>
      <c r="B360" t="s">
        <v>201</v>
      </c>
      <c r="C360" t="s">
        <v>122</v>
      </c>
      <c r="D360">
        <f>0.183184014549267+0.073884258</f>
        <v>0.25706827254926701</v>
      </c>
      <c r="E360">
        <v>0.25706827254926701</v>
      </c>
    </row>
    <row r="361" spans="1:5" x14ac:dyDescent="0.2">
      <c r="A361" t="s">
        <v>200</v>
      </c>
      <c r="B361" t="s">
        <v>201</v>
      </c>
      <c r="C361" t="s">
        <v>34</v>
      </c>
      <c r="D361">
        <v>3.7216588585725199E-2</v>
      </c>
      <c r="E361">
        <v>3.7216588585725199E-2</v>
      </c>
    </row>
    <row r="362" spans="1:5" x14ac:dyDescent="0.2">
      <c r="A362" t="s">
        <v>200</v>
      </c>
      <c r="B362" t="s">
        <v>201</v>
      </c>
      <c r="C362" t="s">
        <v>203</v>
      </c>
      <c r="D362">
        <v>3.0947517676658699E-2</v>
      </c>
      <c r="E362">
        <v>3.0947517676658699E-2</v>
      </c>
    </row>
    <row r="363" spans="1:5" x14ac:dyDescent="0.2">
      <c r="A363" t="s">
        <v>200</v>
      </c>
      <c r="B363" t="s">
        <v>201</v>
      </c>
      <c r="C363" t="s">
        <v>82</v>
      </c>
      <c r="D363">
        <v>0.16817401802252199</v>
      </c>
      <c r="E363">
        <v>0.16817401802252199</v>
      </c>
    </row>
    <row r="364" spans="1:5" x14ac:dyDescent="0.2">
      <c r="A364" t="s">
        <v>204</v>
      </c>
      <c r="B364" t="s">
        <v>205</v>
      </c>
      <c r="C364" t="s">
        <v>206</v>
      </c>
      <c r="D364">
        <v>2.83375358223702E-2</v>
      </c>
      <c r="E364">
        <v>2.83375358223702E-2</v>
      </c>
    </row>
    <row r="365" spans="1:5" x14ac:dyDescent="0.2">
      <c r="A365" t="s">
        <v>204</v>
      </c>
      <c r="B365" t="s">
        <v>205</v>
      </c>
      <c r="C365" t="s">
        <v>6</v>
      </c>
      <c r="D365">
        <v>6.5722391383794598E-2</v>
      </c>
      <c r="E365">
        <v>6.5722391383794598E-2</v>
      </c>
    </row>
    <row r="366" spans="1:5" x14ac:dyDescent="0.2">
      <c r="A366" t="s">
        <v>204</v>
      </c>
      <c r="B366" t="s">
        <v>205</v>
      </c>
      <c r="C366" t="s">
        <v>120</v>
      </c>
      <c r="D366">
        <v>4.6361495667003899E-2</v>
      </c>
      <c r="E366">
        <v>4.6361495667003899E-2</v>
      </c>
    </row>
    <row r="367" spans="1:5" x14ac:dyDescent="0.2">
      <c r="A367" t="s">
        <v>204</v>
      </c>
      <c r="B367" t="s">
        <v>205</v>
      </c>
      <c r="C367" t="s">
        <v>80</v>
      </c>
      <c r="D367">
        <v>4.3469188638509099E-2</v>
      </c>
      <c r="E367">
        <v>4.3469188638509099E-2</v>
      </c>
    </row>
    <row r="368" spans="1:5" x14ac:dyDescent="0.2">
      <c r="A368" t="s">
        <v>204</v>
      </c>
      <c r="B368" t="s">
        <v>205</v>
      </c>
      <c r="C368" t="s">
        <v>122</v>
      </c>
      <c r="D368">
        <f>0.030391539992618+0.028475512</f>
        <v>5.8867051992618005E-2</v>
      </c>
      <c r="E368">
        <v>5.8867051992618005E-2</v>
      </c>
    </row>
    <row r="369" spans="1:5" x14ac:dyDescent="0.2">
      <c r="A369" t="s">
        <v>204</v>
      </c>
      <c r="B369" t="s">
        <v>205</v>
      </c>
      <c r="C369" t="s">
        <v>82</v>
      </c>
      <c r="D369">
        <v>0.66278166609212097</v>
      </c>
      <c r="E369">
        <v>0.66278166609212097</v>
      </c>
    </row>
    <row r="370" spans="1:5" x14ac:dyDescent="0.2">
      <c r="A370" t="s">
        <v>204</v>
      </c>
      <c r="B370" t="s">
        <v>205</v>
      </c>
      <c r="C370" t="s">
        <v>207</v>
      </c>
      <c r="D370">
        <v>3.2253045728164703E-2</v>
      </c>
      <c r="E370">
        <v>3.2253045728164703E-2</v>
      </c>
    </row>
    <row r="371" spans="1:5" x14ac:dyDescent="0.2">
      <c r="A371" t="s">
        <v>204</v>
      </c>
      <c r="B371" t="s">
        <v>205</v>
      </c>
      <c r="C371" t="s">
        <v>208</v>
      </c>
      <c r="D371">
        <v>6.2207624957056298E-2</v>
      </c>
      <c r="E371">
        <v>6.2207624957056298E-2</v>
      </c>
    </row>
    <row r="372" spans="1:5" x14ac:dyDescent="0.2">
      <c r="A372" t="s">
        <v>209</v>
      </c>
      <c r="B372" t="s">
        <v>210</v>
      </c>
      <c r="C372" t="s">
        <v>6</v>
      </c>
      <c r="D372">
        <v>1.53716031271775E-2</v>
      </c>
      <c r="E372">
        <v>1.53716031271775E-2</v>
      </c>
    </row>
    <row r="373" spans="1:5" x14ac:dyDescent="0.2">
      <c r="A373" t="s">
        <v>209</v>
      </c>
      <c r="B373" t="s">
        <v>210</v>
      </c>
      <c r="C373" t="s">
        <v>87</v>
      </c>
      <c r="D373">
        <v>1.4588447588861599E-2</v>
      </c>
      <c r="E373">
        <v>1.4588447588861599E-2</v>
      </c>
    </row>
    <row r="374" spans="1:5" x14ac:dyDescent="0.2">
      <c r="A374" t="s">
        <v>209</v>
      </c>
      <c r="B374" t="s">
        <v>210</v>
      </c>
      <c r="C374" t="s">
        <v>211</v>
      </c>
      <c r="D374">
        <v>1.2006654700654099E-2</v>
      </c>
      <c r="E374">
        <v>1.2006654700654099E-2</v>
      </c>
    </row>
    <row r="375" spans="1:5" x14ac:dyDescent="0.2">
      <c r="A375" t="s">
        <v>209</v>
      </c>
      <c r="B375" t="s">
        <v>210</v>
      </c>
      <c r="C375" t="s">
        <v>132</v>
      </c>
      <c r="D375">
        <v>1.0396563870274199E-2</v>
      </c>
      <c r="E375">
        <v>1.0396563870274199E-2</v>
      </c>
    </row>
    <row r="376" spans="1:5" x14ac:dyDescent="0.2">
      <c r="A376" t="s">
        <v>209</v>
      </c>
      <c r="B376" t="s">
        <v>210</v>
      </c>
      <c r="C376" t="s">
        <v>176</v>
      </c>
      <c r="D376">
        <f>0.0347850380927113+0.014934207</f>
        <v>4.9719245092711299E-2</v>
      </c>
      <c r="E376">
        <v>4.9719245092711299E-2</v>
      </c>
    </row>
    <row r="377" spans="1:5" x14ac:dyDescent="0.2">
      <c r="A377" t="s">
        <v>209</v>
      </c>
      <c r="B377" t="s">
        <v>210</v>
      </c>
      <c r="C377" t="s">
        <v>80</v>
      </c>
      <c r="D377">
        <v>0.78480131716758295</v>
      </c>
      <c r="E377">
        <v>0.78480131716758295</v>
      </c>
    </row>
    <row r="378" spans="1:5" x14ac:dyDescent="0.2">
      <c r="A378" t="s">
        <v>209</v>
      </c>
      <c r="B378" t="s">
        <v>210</v>
      </c>
      <c r="C378" t="s">
        <v>34</v>
      </c>
      <c r="D378">
        <v>0.113116168438411</v>
      </c>
      <c r="E378">
        <v>0.113116168438411</v>
      </c>
    </row>
    <row r="379" spans="1:5" x14ac:dyDescent="0.2">
      <c r="A379" t="s">
        <v>212</v>
      </c>
      <c r="B379" t="s">
        <v>213</v>
      </c>
      <c r="C379" t="s">
        <v>206</v>
      </c>
      <c r="D379">
        <v>4.8660310770390902E-2</v>
      </c>
      <c r="E379">
        <v>4.8660310770390902E-2</v>
      </c>
    </row>
    <row r="380" spans="1:5" x14ac:dyDescent="0.2">
      <c r="A380" t="s">
        <v>212</v>
      </c>
      <c r="B380" t="s">
        <v>213</v>
      </c>
      <c r="C380" t="s">
        <v>6</v>
      </c>
      <c r="D380">
        <v>5.1276954637402901E-2</v>
      </c>
      <c r="E380">
        <v>5.1276954637402901E-2</v>
      </c>
    </row>
    <row r="381" spans="1:5" x14ac:dyDescent="0.2">
      <c r="A381" t="s">
        <v>212</v>
      </c>
      <c r="B381" t="s">
        <v>213</v>
      </c>
      <c r="C381" t="s">
        <v>214</v>
      </c>
      <c r="D381">
        <v>0.114227229998882</v>
      </c>
      <c r="E381">
        <v>0.114227229998882</v>
      </c>
    </row>
    <row r="382" spans="1:5" x14ac:dyDescent="0.2">
      <c r="A382" t="s">
        <v>212</v>
      </c>
      <c r="B382" t="s">
        <v>213</v>
      </c>
      <c r="C382" t="s">
        <v>215</v>
      </c>
      <c r="D382">
        <v>5.7784999854116802E-2</v>
      </c>
      <c r="E382">
        <v>5.7784999854116802E-2</v>
      </c>
    </row>
    <row r="383" spans="1:5" x14ac:dyDescent="0.2">
      <c r="A383" t="s">
        <v>212</v>
      </c>
      <c r="B383" t="s">
        <v>213</v>
      </c>
      <c r="C383" t="s">
        <v>80</v>
      </c>
      <c r="D383">
        <v>0.59671069407480604</v>
      </c>
      <c r="E383">
        <v>0.59671069407480604</v>
      </c>
    </row>
    <row r="384" spans="1:5" x14ac:dyDescent="0.2">
      <c r="A384" t="s">
        <v>212</v>
      </c>
      <c r="B384" t="s">
        <v>213</v>
      </c>
      <c r="C384" t="s">
        <v>34</v>
      </c>
      <c r="D384">
        <v>0.103178780197565</v>
      </c>
      <c r="E384">
        <v>0.103178780197565</v>
      </c>
    </row>
    <row r="385" spans="1:5" x14ac:dyDescent="0.2">
      <c r="A385" t="s">
        <v>212</v>
      </c>
      <c r="B385" t="s">
        <v>213</v>
      </c>
      <c r="C385" t="s">
        <v>216</v>
      </c>
      <c r="D385">
        <v>2.8161030466835001E-2</v>
      </c>
      <c r="E385">
        <v>2.8161030466835001E-2</v>
      </c>
    </row>
    <row r="386" spans="1:5" x14ac:dyDescent="0.2">
      <c r="A386" t="s">
        <v>217</v>
      </c>
      <c r="B386" t="s">
        <v>218</v>
      </c>
      <c r="C386" t="s">
        <v>6</v>
      </c>
      <c r="D386">
        <v>2.8154511773220599E-2</v>
      </c>
      <c r="E386">
        <v>2.8154511773220599E-2</v>
      </c>
    </row>
    <row r="387" spans="1:5" x14ac:dyDescent="0.2">
      <c r="A387" t="s">
        <v>217</v>
      </c>
      <c r="B387" t="s">
        <v>218</v>
      </c>
      <c r="C387" t="s">
        <v>33</v>
      </c>
      <c r="D387">
        <v>7.3126353726409493E-2</v>
      </c>
      <c r="E387">
        <v>7.3126353726409493E-2</v>
      </c>
    </row>
    <row r="388" spans="1:5" x14ac:dyDescent="0.2">
      <c r="A388" t="s">
        <v>217</v>
      </c>
      <c r="B388" t="s">
        <v>218</v>
      </c>
      <c r="C388" t="s">
        <v>219</v>
      </c>
      <c r="D388">
        <v>3.7117769524751799E-2</v>
      </c>
      <c r="E388">
        <v>3.7117769524751799E-2</v>
      </c>
    </row>
    <row r="389" spans="1:5" x14ac:dyDescent="0.2">
      <c r="A389" t="s">
        <v>217</v>
      </c>
      <c r="B389" t="s">
        <v>218</v>
      </c>
      <c r="C389" t="s">
        <v>7</v>
      </c>
      <c r="D389">
        <v>0.18475850942074801</v>
      </c>
      <c r="E389">
        <v>0.18475850942074801</v>
      </c>
    </row>
    <row r="390" spans="1:5" x14ac:dyDescent="0.2">
      <c r="A390" t="s">
        <v>217</v>
      </c>
      <c r="B390" t="s">
        <v>218</v>
      </c>
      <c r="C390" t="s">
        <v>8</v>
      </c>
      <c r="D390">
        <v>8.1786330257590203E-2</v>
      </c>
      <c r="E390">
        <v>8.1786330257590203E-2</v>
      </c>
    </row>
    <row r="391" spans="1:5" x14ac:dyDescent="0.2">
      <c r="A391" t="s">
        <v>217</v>
      </c>
      <c r="B391" t="s">
        <v>218</v>
      </c>
      <c r="C391" t="s">
        <v>202</v>
      </c>
      <c r="D391">
        <v>0.27181919415040501</v>
      </c>
      <c r="E391">
        <v>0.27181919415040501</v>
      </c>
    </row>
    <row r="392" spans="1:5" x14ac:dyDescent="0.2">
      <c r="A392" t="s">
        <v>217</v>
      </c>
      <c r="B392" t="s">
        <v>218</v>
      </c>
      <c r="C392" t="s">
        <v>220</v>
      </c>
      <c r="D392">
        <v>2.2423670459678201E-2</v>
      </c>
      <c r="E392">
        <v>2.2423670459678201E-2</v>
      </c>
    </row>
    <row r="393" spans="1:5" x14ac:dyDescent="0.2">
      <c r="A393" t="s">
        <v>217</v>
      </c>
      <c r="B393" t="s">
        <v>218</v>
      </c>
      <c r="C393" t="s">
        <v>221</v>
      </c>
      <c r="D393">
        <v>0.27451234095441102</v>
      </c>
      <c r="E393">
        <v>0.27451234095441102</v>
      </c>
    </row>
    <row r="394" spans="1:5" x14ac:dyDescent="0.2">
      <c r="A394" t="s">
        <v>217</v>
      </c>
      <c r="B394" t="s">
        <v>218</v>
      </c>
      <c r="C394" t="s">
        <v>222</v>
      </c>
      <c r="D394">
        <v>2.63013197327856E-2</v>
      </c>
      <c r="E394">
        <v>2.63013197327856E-2</v>
      </c>
    </row>
    <row r="395" spans="1:5" x14ac:dyDescent="0.2">
      <c r="A395" t="s">
        <v>223</v>
      </c>
      <c r="B395" t="s">
        <v>224</v>
      </c>
      <c r="C395" t="s">
        <v>183</v>
      </c>
      <c r="D395">
        <v>0.23685351773236199</v>
      </c>
      <c r="E395">
        <v>0.23685351773236199</v>
      </c>
    </row>
    <row r="396" spans="1:5" x14ac:dyDescent="0.2">
      <c r="A396" t="s">
        <v>223</v>
      </c>
      <c r="B396" t="s">
        <v>224</v>
      </c>
      <c r="C396" t="s">
        <v>33</v>
      </c>
      <c r="D396">
        <v>5.0004438996235301E-2</v>
      </c>
      <c r="E396">
        <v>5.0004438996235301E-2</v>
      </c>
    </row>
    <row r="397" spans="1:5" x14ac:dyDescent="0.2">
      <c r="A397" t="s">
        <v>223</v>
      </c>
      <c r="B397" t="s">
        <v>224</v>
      </c>
      <c r="C397" t="s">
        <v>219</v>
      </c>
      <c r="D397">
        <v>6.2984305821442793E-2</v>
      </c>
      <c r="E397">
        <v>6.2984305821442793E-2</v>
      </c>
    </row>
    <row r="398" spans="1:5" x14ac:dyDescent="0.2">
      <c r="A398" t="s">
        <v>223</v>
      </c>
      <c r="B398" t="s">
        <v>224</v>
      </c>
      <c r="C398" t="s">
        <v>7</v>
      </c>
      <c r="D398">
        <v>0.117009283922203</v>
      </c>
      <c r="E398">
        <v>0.117009283922203</v>
      </c>
    </row>
    <row r="399" spans="1:5" x14ac:dyDescent="0.2">
      <c r="A399" t="s">
        <v>223</v>
      </c>
      <c r="B399" t="s">
        <v>224</v>
      </c>
      <c r="C399" t="s">
        <v>225</v>
      </c>
      <c r="D399">
        <v>0.14856219341065699</v>
      </c>
      <c r="E399">
        <v>0.14856219341065699</v>
      </c>
    </row>
    <row r="400" spans="1:5" x14ac:dyDescent="0.2">
      <c r="A400" t="s">
        <v>223</v>
      </c>
      <c r="B400" t="s">
        <v>224</v>
      </c>
      <c r="C400" t="s">
        <v>202</v>
      </c>
      <c r="D400">
        <v>3.3026213063677499E-2</v>
      </c>
      <c r="E400">
        <v>3.3026213063677499E-2</v>
      </c>
    </row>
    <row r="401" spans="1:5" x14ac:dyDescent="0.2">
      <c r="A401" t="s">
        <v>223</v>
      </c>
      <c r="B401" t="s">
        <v>224</v>
      </c>
      <c r="C401" t="s">
        <v>36</v>
      </c>
      <c r="D401">
        <v>3.0296154231652699E-2</v>
      </c>
      <c r="E401">
        <v>3.0296154231652699E-2</v>
      </c>
    </row>
    <row r="402" spans="1:5" x14ac:dyDescent="0.2">
      <c r="A402" t="s">
        <v>223</v>
      </c>
      <c r="B402" t="s">
        <v>224</v>
      </c>
      <c r="C402" t="s">
        <v>42</v>
      </c>
      <c r="D402">
        <v>0.32126389282176998</v>
      </c>
      <c r="E402">
        <v>0.32126389282176998</v>
      </c>
    </row>
    <row r="403" spans="1:5" x14ac:dyDescent="0.2">
      <c r="A403" t="s">
        <v>226</v>
      </c>
      <c r="B403" t="s">
        <v>227</v>
      </c>
      <c r="C403" t="s">
        <v>6</v>
      </c>
      <c r="D403">
        <v>3.1173052560002801E-2</v>
      </c>
      <c r="E403">
        <v>3.1173052560002801E-2</v>
      </c>
    </row>
    <row r="404" spans="1:5" x14ac:dyDescent="0.2">
      <c r="A404" t="s">
        <v>226</v>
      </c>
      <c r="B404" t="s">
        <v>227</v>
      </c>
      <c r="C404" t="s">
        <v>18</v>
      </c>
      <c r="D404">
        <v>4.4456306108805903E-2</v>
      </c>
      <c r="E404">
        <v>4.4456306108805903E-2</v>
      </c>
    </row>
    <row r="405" spans="1:5" x14ac:dyDescent="0.2">
      <c r="A405" t="s">
        <v>226</v>
      </c>
      <c r="B405" t="s">
        <v>227</v>
      </c>
      <c r="C405" t="s">
        <v>53</v>
      </c>
      <c r="D405">
        <v>0.382458823884476</v>
      </c>
      <c r="E405">
        <v>0.382458823884476</v>
      </c>
    </row>
    <row r="406" spans="1:5" x14ac:dyDescent="0.2">
      <c r="A406" t="s">
        <v>226</v>
      </c>
      <c r="B406" t="s">
        <v>227</v>
      </c>
      <c r="C406" t="s">
        <v>54</v>
      </c>
      <c r="D406">
        <v>0.38601314695635203</v>
      </c>
      <c r="E406">
        <v>0.38601314695635203</v>
      </c>
    </row>
    <row r="407" spans="1:5" x14ac:dyDescent="0.2">
      <c r="A407" t="s">
        <v>226</v>
      </c>
      <c r="B407" t="s">
        <v>227</v>
      </c>
      <c r="C407" t="s">
        <v>136</v>
      </c>
      <c r="D407">
        <v>3.9459941639386001E-2</v>
      </c>
      <c r="E407">
        <v>3.9459941639386001E-2</v>
      </c>
    </row>
    <row r="408" spans="1:5" x14ac:dyDescent="0.2">
      <c r="A408" t="s">
        <v>226</v>
      </c>
      <c r="B408" t="s">
        <v>227</v>
      </c>
      <c r="C408" t="s">
        <v>202</v>
      </c>
      <c r="D408">
        <v>8.9099571174761402E-2</v>
      </c>
      <c r="E408">
        <v>8.9099571174761402E-2</v>
      </c>
    </row>
    <row r="409" spans="1:5" x14ac:dyDescent="0.2">
      <c r="A409" t="s">
        <v>226</v>
      </c>
      <c r="B409" t="s">
        <v>227</v>
      </c>
      <c r="C409" t="s">
        <v>42</v>
      </c>
      <c r="D409">
        <v>2.7339157676214601E-2</v>
      </c>
      <c r="E409">
        <v>2.7339157676214601E-2</v>
      </c>
    </row>
    <row r="410" spans="1:5" x14ac:dyDescent="0.2">
      <c r="A410" t="s">
        <v>228</v>
      </c>
      <c r="B410" t="s">
        <v>229</v>
      </c>
      <c r="C410" t="s">
        <v>6</v>
      </c>
      <c r="D410">
        <v>3.1632236025877702E-3</v>
      </c>
      <c r="E410">
        <v>3.1632236025877702E-3</v>
      </c>
    </row>
    <row r="411" spans="1:5" x14ac:dyDescent="0.2">
      <c r="A411" t="s">
        <v>228</v>
      </c>
      <c r="B411" t="s">
        <v>229</v>
      </c>
      <c r="C411" t="s">
        <v>230</v>
      </c>
      <c r="D411">
        <v>3.14732956146958E-3</v>
      </c>
      <c r="E411">
        <v>3.14732956146958E-3</v>
      </c>
    </row>
    <row r="412" spans="1:5" x14ac:dyDescent="0.2">
      <c r="A412" t="s">
        <v>228</v>
      </c>
      <c r="B412" t="s">
        <v>229</v>
      </c>
      <c r="C412" t="s">
        <v>153</v>
      </c>
      <c r="D412">
        <v>4.5248210754073002E-3</v>
      </c>
      <c r="E412">
        <v>4.5248210754073002E-3</v>
      </c>
    </row>
    <row r="413" spans="1:5" x14ac:dyDescent="0.2">
      <c r="A413" t="s">
        <v>228</v>
      </c>
      <c r="B413" t="s">
        <v>229</v>
      </c>
      <c r="C413" t="s">
        <v>231</v>
      </c>
      <c r="D413">
        <v>1.00933575081322E-2</v>
      </c>
      <c r="E413">
        <v>1.00933575081322E-2</v>
      </c>
    </row>
    <row r="414" spans="1:5" x14ac:dyDescent="0.2">
      <c r="A414" t="s">
        <v>228</v>
      </c>
      <c r="B414" t="s">
        <v>229</v>
      </c>
      <c r="C414" t="s">
        <v>53</v>
      </c>
      <c r="D414">
        <v>0.157540463286196</v>
      </c>
      <c r="E414">
        <v>0.157540463286196</v>
      </c>
    </row>
    <row r="415" spans="1:5" x14ac:dyDescent="0.2">
      <c r="A415" t="s">
        <v>228</v>
      </c>
      <c r="B415" t="s">
        <v>229</v>
      </c>
      <c r="C415" t="s">
        <v>54</v>
      </c>
      <c r="D415">
        <v>0.77621512094261003</v>
      </c>
      <c r="E415">
        <v>0.77621512094261003</v>
      </c>
    </row>
    <row r="416" spans="1:5" x14ac:dyDescent="0.2">
      <c r="A416" t="s">
        <v>228</v>
      </c>
      <c r="B416" t="s">
        <v>229</v>
      </c>
      <c r="C416" t="s">
        <v>232</v>
      </c>
      <c r="D416">
        <v>3.1652598142253997E-2</v>
      </c>
      <c r="E416">
        <v>3.1652598142253997E-2</v>
      </c>
    </row>
    <row r="417" spans="1:5" x14ac:dyDescent="0.2">
      <c r="A417" t="s">
        <v>228</v>
      </c>
      <c r="B417" t="s">
        <v>229</v>
      </c>
      <c r="C417" t="s">
        <v>42</v>
      </c>
      <c r="D417">
        <v>1.36630858813423E-2</v>
      </c>
      <c r="E417">
        <v>1.36630858813423E-2</v>
      </c>
    </row>
    <row r="418" spans="1:5" x14ac:dyDescent="0.2">
      <c r="A418" t="s">
        <v>233</v>
      </c>
      <c r="B418" t="s">
        <v>234</v>
      </c>
      <c r="C418" t="s">
        <v>6</v>
      </c>
      <c r="D418">
        <v>2.8516619951917902E-3</v>
      </c>
      <c r="E418">
        <v>2.8516619951917902E-3</v>
      </c>
    </row>
    <row r="419" spans="1:5" x14ac:dyDescent="0.2">
      <c r="A419" t="s">
        <v>233</v>
      </c>
      <c r="B419" t="s">
        <v>234</v>
      </c>
      <c r="C419" t="s">
        <v>231</v>
      </c>
      <c r="D419">
        <v>1.3375620356659E-3</v>
      </c>
      <c r="E419">
        <v>1.3375620356659E-3</v>
      </c>
    </row>
    <row r="420" spans="1:5" x14ac:dyDescent="0.2">
      <c r="A420" t="s">
        <v>233</v>
      </c>
      <c r="B420" t="s">
        <v>234</v>
      </c>
      <c r="C420" t="s">
        <v>125</v>
      </c>
      <c r="D420">
        <v>3.5340763586242199E-3</v>
      </c>
      <c r="E420">
        <v>3.5340763586242199E-3</v>
      </c>
    </row>
    <row r="421" spans="1:5" x14ac:dyDescent="0.2">
      <c r="A421" t="s">
        <v>233</v>
      </c>
      <c r="B421" t="s">
        <v>234</v>
      </c>
      <c r="C421" t="s">
        <v>141</v>
      </c>
      <c r="D421">
        <v>5.7567701553560002E-3</v>
      </c>
      <c r="E421">
        <v>5.7567701553560002E-3</v>
      </c>
    </row>
    <row r="422" spans="1:5" x14ac:dyDescent="0.2">
      <c r="A422" t="s">
        <v>233</v>
      </c>
      <c r="B422" t="s">
        <v>234</v>
      </c>
      <c r="C422" t="s">
        <v>136</v>
      </c>
      <c r="D422">
        <v>2.48283184201819E-3</v>
      </c>
      <c r="E422">
        <v>2.48283184201819E-3</v>
      </c>
    </row>
    <row r="423" spans="1:5" x14ac:dyDescent="0.2">
      <c r="A423" t="s">
        <v>233</v>
      </c>
      <c r="B423" t="s">
        <v>234</v>
      </c>
      <c r="C423" t="s">
        <v>19</v>
      </c>
      <c r="D423">
        <v>0.96985957061688699</v>
      </c>
      <c r="E423">
        <v>0.96985957061688699</v>
      </c>
    </row>
    <row r="424" spans="1:5" x14ac:dyDescent="0.2">
      <c r="A424" t="s">
        <v>233</v>
      </c>
      <c r="B424" t="s">
        <v>234</v>
      </c>
      <c r="C424" t="s">
        <v>235</v>
      </c>
      <c r="D424">
        <f>0.00140977001409996+0.010573043</f>
        <v>1.1982813014099961E-2</v>
      </c>
      <c r="E424">
        <v>1.1982813014099961E-2</v>
      </c>
    </row>
    <row r="425" spans="1:5" x14ac:dyDescent="0.2">
      <c r="A425" t="s">
        <v>233</v>
      </c>
      <c r="B425" t="s">
        <v>234</v>
      </c>
      <c r="C425" t="s">
        <v>236</v>
      </c>
      <c r="D425">
        <v>2.1947136457916299E-3</v>
      </c>
      <c r="E425">
        <v>2.1947136457916299E-3</v>
      </c>
    </row>
    <row r="426" spans="1:5" x14ac:dyDescent="0.2">
      <c r="A426" t="s">
        <v>237</v>
      </c>
      <c r="B426" t="s">
        <v>238</v>
      </c>
      <c r="C426" t="s">
        <v>6</v>
      </c>
      <c r="D426">
        <v>5.4058009989981302E-2</v>
      </c>
      <c r="E426">
        <v>5.4058009989981302E-2</v>
      </c>
    </row>
    <row r="427" spans="1:5" x14ac:dyDescent="0.2">
      <c r="A427" t="s">
        <v>237</v>
      </c>
      <c r="B427" t="s">
        <v>238</v>
      </c>
      <c r="C427" t="s">
        <v>231</v>
      </c>
      <c r="D427">
        <v>2.7396279761133499E-2</v>
      </c>
      <c r="E427">
        <v>2.7396279761133499E-2</v>
      </c>
    </row>
    <row r="428" spans="1:5" x14ac:dyDescent="0.2">
      <c r="A428" t="s">
        <v>237</v>
      </c>
      <c r="B428" t="s">
        <v>238</v>
      </c>
      <c r="C428" t="s">
        <v>86</v>
      </c>
      <c r="D428">
        <v>3.43193463617429E-2</v>
      </c>
      <c r="E428">
        <v>3.43193463617429E-2</v>
      </c>
    </row>
    <row r="429" spans="1:5" x14ac:dyDescent="0.2">
      <c r="A429" t="s">
        <v>237</v>
      </c>
      <c r="B429" t="s">
        <v>238</v>
      </c>
      <c r="C429" t="s">
        <v>23</v>
      </c>
      <c r="D429">
        <f>0.0343342407572347+0.152521036</f>
        <v>0.18685527675723471</v>
      </c>
      <c r="E429">
        <v>0.18685527675723471</v>
      </c>
    </row>
    <row r="430" spans="1:5" x14ac:dyDescent="0.2">
      <c r="A430" t="s">
        <v>237</v>
      </c>
      <c r="B430" t="s">
        <v>238</v>
      </c>
      <c r="C430" t="s">
        <v>24</v>
      </c>
      <c r="D430">
        <v>3.6856136419088401E-2</v>
      </c>
      <c r="E430">
        <v>3.6856136419088401E-2</v>
      </c>
    </row>
    <row r="431" spans="1:5" x14ac:dyDescent="0.2">
      <c r="A431" t="s">
        <v>237</v>
      </c>
      <c r="B431" t="s">
        <v>238</v>
      </c>
      <c r="C431" t="s">
        <v>136</v>
      </c>
      <c r="D431">
        <v>4.2306296526740797E-2</v>
      </c>
      <c r="E431">
        <v>4.2306296526740797E-2</v>
      </c>
    </row>
    <row r="432" spans="1:5" x14ac:dyDescent="0.2">
      <c r="A432" t="s">
        <v>237</v>
      </c>
      <c r="B432" t="s">
        <v>238</v>
      </c>
      <c r="C432" t="s">
        <v>19</v>
      </c>
      <c r="D432">
        <v>0.55785390533797496</v>
      </c>
      <c r="E432">
        <v>0.55785390533797496</v>
      </c>
    </row>
    <row r="433" spans="1:5" x14ac:dyDescent="0.2">
      <c r="A433" t="s">
        <v>237</v>
      </c>
      <c r="B433" t="s">
        <v>238</v>
      </c>
      <c r="C433" t="s">
        <v>194</v>
      </c>
      <c r="D433">
        <v>6.03547486147991E-2</v>
      </c>
      <c r="E433">
        <v>6.03547486147991E-2</v>
      </c>
    </row>
    <row r="434" spans="1:5" x14ac:dyDescent="0.2">
      <c r="A434" t="s">
        <v>239</v>
      </c>
      <c r="B434" t="s">
        <v>240</v>
      </c>
      <c r="C434" t="s">
        <v>6</v>
      </c>
      <c r="D434">
        <v>6.7511600919834304E-3</v>
      </c>
      <c r="E434">
        <v>6.7511600919834304E-3</v>
      </c>
    </row>
    <row r="435" spans="1:5" x14ac:dyDescent="0.2">
      <c r="A435" t="s">
        <v>239</v>
      </c>
      <c r="B435" t="s">
        <v>240</v>
      </c>
      <c r="C435" t="s">
        <v>87</v>
      </c>
      <c r="D435">
        <f>0.0125794201297607+0.015688338</f>
        <v>2.8267758129760699E-2</v>
      </c>
      <c r="E435">
        <v>2.8267758129760699E-2</v>
      </c>
    </row>
    <row r="436" spans="1:5" x14ac:dyDescent="0.2">
      <c r="A436" t="s">
        <v>239</v>
      </c>
      <c r="B436" t="s">
        <v>240</v>
      </c>
      <c r="C436" t="s">
        <v>23</v>
      </c>
      <c r="D436">
        <f>0.318623818827454+0.500323783</f>
        <v>0.81894760182745396</v>
      </c>
      <c r="E436">
        <v>0.81894760182745396</v>
      </c>
    </row>
    <row r="437" spans="1:5" x14ac:dyDescent="0.2">
      <c r="A437" t="s">
        <v>239</v>
      </c>
      <c r="B437" t="s">
        <v>240</v>
      </c>
      <c r="C437" t="s">
        <v>24</v>
      </c>
      <c r="D437">
        <v>0.12226798681079</v>
      </c>
      <c r="E437">
        <v>0.12226798681079</v>
      </c>
    </row>
    <row r="438" spans="1:5" x14ac:dyDescent="0.2">
      <c r="A438" t="s">
        <v>239</v>
      </c>
      <c r="B438" t="s">
        <v>240</v>
      </c>
      <c r="C438" t="s">
        <v>19</v>
      </c>
      <c r="D438">
        <v>2.3765492420454198E-2</v>
      </c>
      <c r="E438">
        <v>2.3765492420454198E-2</v>
      </c>
    </row>
    <row r="439" spans="1:5" x14ac:dyDescent="0.2">
      <c r="A439" t="s">
        <v>241</v>
      </c>
      <c r="B439" t="s">
        <v>242</v>
      </c>
      <c r="C439" t="s">
        <v>6</v>
      </c>
      <c r="D439">
        <v>3.8947263167965901E-2</v>
      </c>
      <c r="E439">
        <v>3.8947263167965901E-2</v>
      </c>
    </row>
    <row r="440" spans="1:5" x14ac:dyDescent="0.2">
      <c r="A440" t="s">
        <v>241</v>
      </c>
      <c r="B440" t="s">
        <v>242</v>
      </c>
      <c r="C440" t="s">
        <v>30</v>
      </c>
      <c r="D440">
        <v>2.4718167623620502E-2</v>
      </c>
      <c r="E440">
        <v>2.4718167623620502E-2</v>
      </c>
    </row>
    <row r="441" spans="1:5" x14ac:dyDescent="0.2">
      <c r="A441" t="s">
        <v>241</v>
      </c>
      <c r="B441" t="s">
        <v>242</v>
      </c>
      <c r="C441" t="s">
        <v>23</v>
      </c>
      <c r="D441">
        <f>0.146093525842826+0.515276302</f>
        <v>0.66136982784282594</v>
      </c>
      <c r="E441">
        <v>0.66136982784282594</v>
      </c>
    </row>
    <row r="442" spans="1:5" x14ac:dyDescent="0.2">
      <c r="A442" t="s">
        <v>241</v>
      </c>
      <c r="B442" t="s">
        <v>242</v>
      </c>
      <c r="C442" t="s">
        <v>7</v>
      </c>
      <c r="D442">
        <v>4.9930832842915301E-2</v>
      </c>
      <c r="E442">
        <v>4.9930832842915301E-2</v>
      </c>
    </row>
    <row r="443" spans="1:5" x14ac:dyDescent="0.2">
      <c r="A443" t="s">
        <v>241</v>
      </c>
      <c r="B443" t="s">
        <v>242</v>
      </c>
      <c r="C443" t="s">
        <v>24</v>
      </c>
      <c r="D443">
        <v>9.8091920621766096E-2</v>
      </c>
      <c r="E443">
        <v>9.8091920621766096E-2</v>
      </c>
    </row>
    <row r="444" spans="1:5" x14ac:dyDescent="0.2">
      <c r="A444" t="s">
        <v>241</v>
      </c>
      <c r="B444" t="s">
        <v>242</v>
      </c>
      <c r="C444" t="s">
        <v>19</v>
      </c>
      <c r="D444">
        <v>5.0293945626556501E-2</v>
      </c>
      <c r="E444">
        <v>5.0293945626556501E-2</v>
      </c>
    </row>
    <row r="445" spans="1:5" x14ac:dyDescent="0.2">
      <c r="A445" t="s">
        <v>241</v>
      </c>
      <c r="B445" t="s">
        <v>242</v>
      </c>
      <c r="C445" t="s">
        <v>243</v>
      </c>
      <c r="D445">
        <v>7.6648042762954602E-2</v>
      </c>
      <c r="E445">
        <v>7.6648042762954602E-2</v>
      </c>
    </row>
    <row r="446" spans="1:5" x14ac:dyDescent="0.2">
      <c r="A446" t="s">
        <v>244</v>
      </c>
      <c r="B446" t="s">
        <v>245</v>
      </c>
      <c r="C446" t="s">
        <v>231</v>
      </c>
      <c r="D446">
        <v>0.128040097786039</v>
      </c>
      <c r="E446">
        <v>0.128040097786039</v>
      </c>
    </row>
    <row r="447" spans="1:5" x14ac:dyDescent="0.2">
      <c r="A447" t="s">
        <v>244</v>
      </c>
      <c r="B447" t="s">
        <v>245</v>
      </c>
      <c r="C447" t="s">
        <v>120</v>
      </c>
      <c r="D447">
        <v>0.108505490872099</v>
      </c>
      <c r="E447">
        <v>0.108505490872099</v>
      </c>
    </row>
    <row r="448" spans="1:5" x14ac:dyDescent="0.2">
      <c r="A448" t="s">
        <v>244</v>
      </c>
      <c r="B448" t="s">
        <v>245</v>
      </c>
      <c r="C448" t="s">
        <v>7</v>
      </c>
      <c r="D448">
        <v>0.38071606536661201</v>
      </c>
      <c r="E448">
        <v>0.38071606536661201</v>
      </c>
    </row>
    <row r="449" spans="1:5" x14ac:dyDescent="0.2">
      <c r="A449" t="s">
        <v>244</v>
      </c>
      <c r="B449" t="s">
        <v>245</v>
      </c>
      <c r="C449" t="s">
        <v>53</v>
      </c>
      <c r="D449">
        <v>0.14340686194747199</v>
      </c>
      <c r="E449">
        <v>0.14340686194747199</v>
      </c>
    </row>
    <row r="450" spans="1:5" x14ac:dyDescent="0.2">
      <c r="A450" t="s">
        <v>244</v>
      </c>
      <c r="B450" t="s">
        <v>245</v>
      </c>
      <c r="C450" t="s">
        <v>54</v>
      </c>
      <c r="D450">
        <v>4.8112214222523098E-2</v>
      </c>
      <c r="E450">
        <v>4.8112214222523098E-2</v>
      </c>
    </row>
    <row r="451" spans="1:5" x14ac:dyDescent="0.2">
      <c r="A451" t="s">
        <v>244</v>
      </c>
      <c r="B451" t="s">
        <v>245</v>
      </c>
      <c r="C451" t="s">
        <v>202</v>
      </c>
      <c r="D451">
        <v>7.1610454710427596E-2</v>
      </c>
      <c r="E451">
        <v>7.1610454710427596E-2</v>
      </c>
    </row>
    <row r="452" spans="1:5" x14ac:dyDescent="0.2">
      <c r="A452" t="s">
        <v>244</v>
      </c>
      <c r="B452" t="s">
        <v>245</v>
      </c>
      <c r="C452" t="s">
        <v>121</v>
      </c>
      <c r="D452">
        <v>2.2290002929315399E-2</v>
      </c>
      <c r="E452">
        <v>2.2290002929315399E-2</v>
      </c>
    </row>
    <row r="453" spans="1:5" x14ac:dyDescent="0.2">
      <c r="A453" t="s">
        <v>244</v>
      </c>
      <c r="B453" t="s">
        <v>245</v>
      </c>
      <c r="C453" t="s">
        <v>137</v>
      </c>
      <c r="D453">
        <v>2.40128181850572E-2</v>
      </c>
      <c r="E453">
        <v>2.40128181850572E-2</v>
      </c>
    </row>
    <row r="454" spans="1:5" x14ac:dyDescent="0.2">
      <c r="A454" t="s">
        <v>244</v>
      </c>
      <c r="B454" t="s">
        <v>245</v>
      </c>
      <c r="C454" t="s">
        <v>222</v>
      </c>
      <c r="D454">
        <v>7.3305993980455203E-2</v>
      </c>
      <c r="E454">
        <v>7.3305993980455203E-2</v>
      </c>
    </row>
    <row r="455" spans="1:5" x14ac:dyDescent="0.2">
      <c r="A455" t="s">
        <v>246</v>
      </c>
      <c r="B455" t="s">
        <v>247</v>
      </c>
      <c r="C455" t="s">
        <v>6</v>
      </c>
      <c r="D455">
        <v>0.106226114821397</v>
      </c>
      <c r="E455">
        <v>0.106226114821397</v>
      </c>
    </row>
    <row r="456" spans="1:5" x14ac:dyDescent="0.2">
      <c r="A456" t="s">
        <v>246</v>
      </c>
      <c r="B456" t="s">
        <v>247</v>
      </c>
      <c r="C456" t="s">
        <v>41</v>
      </c>
      <c r="D456">
        <f>0.148859481063052+0.184315116</f>
        <v>0.33317459706305197</v>
      </c>
      <c r="E456">
        <v>0.33317459706305197</v>
      </c>
    </row>
    <row r="457" spans="1:5" x14ac:dyDescent="0.2">
      <c r="A457" t="s">
        <v>246</v>
      </c>
      <c r="B457" t="s">
        <v>247</v>
      </c>
      <c r="C457" t="s">
        <v>7</v>
      </c>
      <c r="D457">
        <v>6.1341737306250199E-2</v>
      </c>
      <c r="E457">
        <v>6.1341737306250199E-2</v>
      </c>
    </row>
    <row r="458" spans="1:5" x14ac:dyDescent="0.2">
      <c r="A458" t="s">
        <v>246</v>
      </c>
      <c r="B458" t="s">
        <v>247</v>
      </c>
      <c r="C458" t="s">
        <v>53</v>
      </c>
      <c r="D458">
        <v>0.215995187907283</v>
      </c>
      <c r="E458">
        <v>0.215995187907283</v>
      </c>
    </row>
    <row r="459" spans="1:5" x14ac:dyDescent="0.2">
      <c r="A459" t="s">
        <v>246</v>
      </c>
      <c r="B459" t="s">
        <v>247</v>
      </c>
      <c r="C459" t="s">
        <v>24</v>
      </c>
      <c r="D459">
        <v>7.2074080136242794E-2</v>
      </c>
      <c r="E459">
        <v>7.2074080136242794E-2</v>
      </c>
    </row>
    <row r="460" spans="1:5" x14ac:dyDescent="0.2">
      <c r="A460" t="s">
        <v>246</v>
      </c>
      <c r="B460" t="s">
        <v>247</v>
      </c>
      <c r="C460" t="s">
        <v>34</v>
      </c>
      <c r="D460">
        <v>6.2800006743321202E-2</v>
      </c>
      <c r="E460">
        <v>6.2800006743321202E-2</v>
      </c>
    </row>
    <row r="461" spans="1:5" x14ac:dyDescent="0.2">
      <c r="A461" t="s">
        <v>246</v>
      </c>
      <c r="B461" t="s">
        <v>247</v>
      </c>
      <c r="C461" t="s">
        <v>37</v>
      </c>
      <c r="D461">
        <v>6.3552572760479306E-2</v>
      </c>
      <c r="E461">
        <v>6.3552572760479306E-2</v>
      </c>
    </row>
    <row r="462" spans="1:5" x14ac:dyDescent="0.2">
      <c r="A462" t="s">
        <v>246</v>
      </c>
      <c r="B462" t="s">
        <v>247</v>
      </c>
      <c r="C462" t="s">
        <v>12</v>
      </c>
      <c r="D462">
        <v>8.4835703060841802E-2</v>
      </c>
      <c r="E462">
        <v>8.4835703060841802E-2</v>
      </c>
    </row>
    <row r="463" spans="1:5" x14ac:dyDescent="0.2">
      <c r="A463" t="s">
        <v>248</v>
      </c>
      <c r="B463" t="s">
        <v>249</v>
      </c>
      <c r="C463" t="s">
        <v>87</v>
      </c>
      <c r="D463">
        <f>0.00337878239581724+0.020120955</f>
        <v>2.349973739581724E-2</v>
      </c>
      <c r="E463">
        <v>2.349973739581724E-2</v>
      </c>
    </row>
    <row r="464" spans="1:5" x14ac:dyDescent="0.2">
      <c r="A464" t="s">
        <v>248</v>
      </c>
      <c r="B464" t="s">
        <v>249</v>
      </c>
      <c r="C464" t="s">
        <v>250</v>
      </c>
      <c r="D464">
        <v>3.7538358355590599E-3</v>
      </c>
      <c r="E464">
        <v>3.7538358355590599E-3</v>
      </c>
    </row>
    <row r="465" spans="1:5" x14ac:dyDescent="0.2">
      <c r="A465" t="s">
        <v>248</v>
      </c>
      <c r="B465" t="s">
        <v>249</v>
      </c>
      <c r="C465" t="s">
        <v>23</v>
      </c>
      <c r="D465">
        <f>0.0305368242152259+0.881419597</f>
        <v>0.91195642121522591</v>
      </c>
      <c r="E465">
        <v>0.91195642121522591</v>
      </c>
    </row>
    <row r="466" spans="1:5" x14ac:dyDescent="0.2">
      <c r="A466" t="s">
        <v>248</v>
      </c>
      <c r="B466" t="s">
        <v>249</v>
      </c>
      <c r="C466" t="s">
        <v>24</v>
      </c>
      <c r="D466">
        <v>3.7228422180805902E-2</v>
      </c>
      <c r="E466">
        <v>3.7228422180805902E-2</v>
      </c>
    </row>
    <row r="467" spans="1:5" x14ac:dyDescent="0.2">
      <c r="A467" t="s">
        <v>248</v>
      </c>
      <c r="B467" t="s">
        <v>249</v>
      </c>
      <c r="C467" t="s">
        <v>202</v>
      </c>
      <c r="D467">
        <v>2.0303329749460901E-3</v>
      </c>
      <c r="E467">
        <v>2.0303329749460901E-3</v>
      </c>
    </row>
    <row r="468" spans="1:5" x14ac:dyDescent="0.2">
      <c r="A468" t="s">
        <v>248</v>
      </c>
      <c r="B468" t="s">
        <v>249</v>
      </c>
      <c r="C468" t="s">
        <v>251</v>
      </c>
      <c r="D468">
        <v>1.0998657354532799E-2</v>
      </c>
      <c r="E468">
        <v>1.0998657354532799E-2</v>
      </c>
    </row>
    <row r="469" spans="1:5" x14ac:dyDescent="0.2">
      <c r="A469" t="s">
        <v>248</v>
      </c>
      <c r="B469" t="s">
        <v>249</v>
      </c>
      <c r="C469" t="s">
        <v>252</v>
      </c>
      <c r="D469">
        <v>1.05325926000272E-2</v>
      </c>
      <c r="E469">
        <v>1.05325926000272E-2</v>
      </c>
    </row>
    <row r="470" spans="1:5" x14ac:dyDescent="0.2">
      <c r="A470" t="s">
        <v>253</v>
      </c>
      <c r="B470" t="s">
        <v>254</v>
      </c>
      <c r="C470" t="s">
        <v>6</v>
      </c>
      <c r="D470">
        <v>6.1888549063687903E-2</v>
      </c>
      <c r="E470">
        <v>6.1888549063687903E-2</v>
      </c>
    </row>
    <row r="471" spans="1:5" x14ac:dyDescent="0.2">
      <c r="A471" t="s">
        <v>253</v>
      </c>
      <c r="B471" t="s">
        <v>254</v>
      </c>
      <c r="C471" t="s">
        <v>41</v>
      </c>
      <c r="D471">
        <f>0.206305887527+0.35521256</f>
        <v>0.56151844752699998</v>
      </c>
      <c r="E471">
        <v>0.56151844752699998</v>
      </c>
    </row>
    <row r="472" spans="1:5" x14ac:dyDescent="0.2">
      <c r="A472" t="s">
        <v>253</v>
      </c>
      <c r="B472" t="s">
        <v>254</v>
      </c>
      <c r="C472" t="s">
        <v>23</v>
      </c>
      <c r="D472">
        <v>8.6708218500219203E-2</v>
      </c>
      <c r="E472">
        <v>8.6708218500219203E-2</v>
      </c>
    </row>
    <row r="473" spans="1:5" x14ac:dyDescent="0.2">
      <c r="A473" t="s">
        <v>253</v>
      </c>
      <c r="B473" t="s">
        <v>254</v>
      </c>
      <c r="C473" t="s">
        <v>7</v>
      </c>
      <c r="D473">
        <v>0.17327425976104399</v>
      </c>
      <c r="E473">
        <v>0.17327425976104399</v>
      </c>
    </row>
    <row r="474" spans="1:5" x14ac:dyDescent="0.2">
      <c r="A474" t="s">
        <v>253</v>
      </c>
      <c r="B474" t="s">
        <v>254</v>
      </c>
      <c r="C474" t="s">
        <v>9</v>
      </c>
      <c r="D474">
        <v>2.87351488397646E-2</v>
      </c>
      <c r="E474">
        <v>2.87351488397646E-2</v>
      </c>
    </row>
    <row r="475" spans="1:5" x14ac:dyDescent="0.2">
      <c r="A475" t="s">
        <v>253</v>
      </c>
      <c r="B475" t="s">
        <v>254</v>
      </c>
      <c r="C475" t="s">
        <v>53</v>
      </c>
      <c r="D475">
        <v>3.06598742403081E-2</v>
      </c>
      <c r="E475">
        <v>3.06598742403081E-2</v>
      </c>
    </row>
    <row r="476" spans="1:5" x14ac:dyDescent="0.2">
      <c r="A476" t="s">
        <v>253</v>
      </c>
      <c r="B476" t="s">
        <v>254</v>
      </c>
      <c r="C476" t="s">
        <v>24</v>
      </c>
      <c r="D476">
        <v>5.7215501772851202E-2</v>
      </c>
      <c r="E476">
        <v>5.7215501772851202E-2</v>
      </c>
    </row>
    <row r="477" spans="1:5" x14ac:dyDescent="0.2">
      <c r="A477" t="s">
        <v>255</v>
      </c>
      <c r="B477" t="s">
        <v>256</v>
      </c>
      <c r="C477" t="s">
        <v>119</v>
      </c>
      <c r="D477">
        <v>4.8775564616927197E-2</v>
      </c>
      <c r="E477">
        <v>4.8775564616927197E-2</v>
      </c>
    </row>
    <row r="478" spans="1:5" x14ac:dyDescent="0.2">
      <c r="A478" t="s">
        <v>255</v>
      </c>
      <c r="B478" t="s">
        <v>256</v>
      </c>
      <c r="C478" t="s">
        <v>231</v>
      </c>
      <c r="D478">
        <v>6.0295034599087798E-3</v>
      </c>
      <c r="E478">
        <v>6.0295034599087798E-3</v>
      </c>
    </row>
    <row r="479" spans="1:5" x14ac:dyDescent="0.2">
      <c r="A479" t="s">
        <v>255</v>
      </c>
      <c r="B479" t="s">
        <v>256</v>
      </c>
      <c r="C479" t="s">
        <v>120</v>
      </c>
      <c r="D479">
        <v>0.394170383949216</v>
      </c>
      <c r="E479">
        <v>0.394170383949216</v>
      </c>
    </row>
    <row r="480" spans="1:5" x14ac:dyDescent="0.2">
      <c r="A480" t="s">
        <v>255</v>
      </c>
      <c r="B480" t="s">
        <v>256</v>
      </c>
      <c r="C480" t="s">
        <v>7</v>
      </c>
      <c r="D480">
        <v>0.15615624279292101</v>
      </c>
      <c r="E480">
        <v>0.15615624279292101</v>
      </c>
    </row>
    <row r="481" spans="1:5" x14ac:dyDescent="0.2">
      <c r="A481" t="s">
        <v>255</v>
      </c>
      <c r="B481" t="s">
        <v>256</v>
      </c>
      <c r="C481" t="s">
        <v>8</v>
      </c>
      <c r="D481">
        <v>3.2525944474432099E-2</v>
      </c>
      <c r="E481">
        <v>3.2525944474432099E-2</v>
      </c>
    </row>
    <row r="482" spans="1:5" x14ac:dyDescent="0.2">
      <c r="A482" t="s">
        <v>255</v>
      </c>
      <c r="B482" t="s">
        <v>256</v>
      </c>
      <c r="C482" t="s">
        <v>257</v>
      </c>
      <c r="D482">
        <v>3.9866140810584601E-2</v>
      </c>
      <c r="E482">
        <v>3.9866140810584601E-2</v>
      </c>
    </row>
    <row r="483" spans="1:5" x14ac:dyDescent="0.2">
      <c r="A483" t="s">
        <v>255</v>
      </c>
      <c r="B483" t="s">
        <v>256</v>
      </c>
      <c r="C483" t="s">
        <v>122</v>
      </c>
      <c r="D483">
        <f>0.00451590704408264+0.053612511</f>
        <v>5.8128418044082641E-2</v>
      </c>
      <c r="E483">
        <v>5.8128418044082641E-2</v>
      </c>
    </row>
    <row r="484" spans="1:5" x14ac:dyDescent="0.2">
      <c r="A484" t="s">
        <v>255</v>
      </c>
      <c r="B484" t="s">
        <v>256</v>
      </c>
      <c r="C484" t="s">
        <v>34</v>
      </c>
      <c r="D484">
        <v>6.6959105166618002E-2</v>
      </c>
      <c r="E484">
        <v>6.6959105166618002E-2</v>
      </c>
    </row>
    <row r="485" spans="1:5" x14ac:dyDescent="0.2">
      <c r="A485" t="s">
        <v>255</v>
      </c>
      <c r="B485" t="s">
        <v>256</v>
      </c>
      <c r="C485" t="s">
        <v>137</v>
      </c>
      <c r="D485">
        <v>0.19738869629005401</v>
      </c>
      <c r="E485">
        <v>0.19738869629005401</v>
      </c>
    </row>
    <row r="486" spans="1:5" x14ac:dyDescent="0.2">
      <c r="A486" t="s">
        <v>258</v>
      </c>
      <c r="B486" t="s">
        <v>259</v>
      </c>
      <c r="C486" t="s">
        <v>260</v>
      </c>
      <c r="D486">
        <f>0.00269848784178583+0.424810764</f>
        <v>0.42750925184178584</v>
      </c>
      <c r="E486">
        <v>0.42750925184178584</v>
      </c>
    </row>
    <row r="487" spans="1:5" x14ac:dyDescent="0.2">
      <c r="A487" t="s">
        <v>258</v>
      </c>
      <c r="B487" t="s">
        <v>259</v>
      </c>
      <c r="C487" t="s">
        <v>33</v>
      </c>
      <c r="D487">
        <v>2.0879170965756699E-2</v>
      </c>
      <c r="E487">
        <v>2.0879170965756699E-2</v>
      </c>
    </row>
    <row r="488" spans="1:5" x14ac:dyDescent="0.2">
      <c r="A488" t="s">
        <v>258</v>
      </c>
      <c r="B488" t="s">
        <v>259</v>
      </c>
      <c r="C488" t="s">
        <v>41</v>
      </c>
      <c r="D488">
        <f>0.00850546975835339+0.004324848</f>
        <v>1.2830317758353391E-2</v>
      </c>
      <c r="E488">
        <v>1.2830317758353391E-2</v>
      </c>
    </row>
    <row r="489" spans="1:5" x14ac:dyDescent="0.2">
      <c r="A489" t="s">
        <v>258</v>
      </c>
      <c r="B489" t="s">
        <v>259</v>
      </c>
      <c r="C489" t="s">
        <v>53</v>
      </c>
      <c r="D489">
        <v>0.48358872751899801</v>
      </c>
      <c r="E489">
        <v>0.48358872751899801</v>
      </c>
    </row>
    <row r="490" spans="1:5" x14ac:dyDescent="0.2">
      <c r="A490" t="s">
        <v>258</v>
      </c>
      <c r="B490" t="s">
        <v>259</v>
      </c>
      <c r="C490" t="s">
        <v>54</v>
      </c>
      <c r="D490">
        <v>4.7156070879820197E-2</v>
      </c>
      <c r="E490">
        <v>4.7156070879820197E-2</v>
      </c>
    </row>
    <row r="491" spans="1:5" x14ac:dyDescent="0.2">
      <c r="A491" t="s">
        <v>258</v>
      </c>
      <c r="B491" t="s">
        <v>259</v>
      </c>
      <c r="C491" t="s">
        <v>19</v>
      </c>
      <c r="D491">
        <v>4.8963599295042204E-3</v>
      </c>
      <c r="E491">
        <v>4.8963599295042204E-3</v>
      </c>
    </row>
    <row r="492" spans="1:5" x14ac:dyDescent="0.2">
      <c r="A492" t="s">
        <v>258</v>
      </c>
      <c r="B492" t="s">
        <v>259</v>
      </c>
      <c r="C492" t="s">
        <v>34</v>
      </c>
      <c r="D492">
        <v>3.1401012905004598E-3</v>
      </c>
      <c r="E492">
        <v>3.1401012905004598E-3</v>
      </c>
    </row>
    <row r="493" spans="1:5" x14ac:dyDescent="0.2">
      <c r="A493" t="s">
        <v>261</v>
      </c>
      <c r="B493" t="s">
        <v>262</v>
      </c>
      <c r="C493" t="s">
        <v>6</v>
      </c>
      <c r="D493">
        <v>7.44164948812061E-4</v>
      </c>
      <c r="E493">
        <v>7.44164948812061E-4</v>
      </c>
    </row>
    <row r="494" spans="1:5" x14ac:dyDescent="0.2">
      <c r="A494" t="s">
        <v>261</v>
      </c>
      <c r="B494" t="s">
        <v>262</v>
      </c>
      <c r="C494" t="s">
        <v>153</v>
      </c>
      <c r="D494">
        <v>5.4245884221546295E-4</v>
      </c>
      <c r="E494">
        <v>5.4245884221546295E-4</v>
      </c>
    </row>
    <row r="495" spans="1:5" x14ac:dyDescent="0.2">
      <c r="A495" t="s">
        <v>261</v>
      </c>
      <c r="B495" t="s">
        <v>262</v>
      </c>
      <c r="C495" t="s">
        <v>86</v>
      </c>
      <c r="D495">
        <v>6.8905481326357399E-3</v>
      </c>
      <c r="E495">
        <v>6.8905481326357399E-3</v>
      </c>
    </row>
    <row r="496" spans="1:5" x14ac:dyDescent="0.2">
      <c r="A496" t="s">
        <v>261</v>
      </c>
      <c r="B496" t="s">
        <v>262</v>
      </c>
      <c r="C496" t="s">
        <v>41</v>
      </c>
      <c r="D496">
        <v>7.3724938657673995E-4</v>
      </c>
      <c r="E496">
        <v>7.3724938657673995E-4</v>
      </c>
    </row>
    <row r="497" spans="1:5" x14ac:dyDescent="0.2">
      <c r="A497" t="s">
        <v>261</v>
      </c>
      <c r="B497" t="s">
        <v>262</v>
      </c>
      <c r="C497" t="s">
        <v>23</v>
      </c>
      <c r="D497">
        <f>0.0132307271215129+0.934551268</f>
        <v>0.94778199512151284</v>
      </c>
      <c r="E497">
        <v>0.94778199512151284</v>
      </c>
    </row>
    <row r="498" spans="1:5" x14ac:dyDescent="0.2">
      <c r="A498" t="s">
        <v>261</v>
      </c>
      <c r="B498" t="s">
        <v>262</v>
      </c>
      <c r="C498" t="s">
        <v>24</v>
      </c>
      <c r="D498">
        <v>2.9163579012716899E-2</v>
      </c>
      <c r="E498">
        <v>2.9163579012716899E-2</v>
      </c>
    </row>
    <row r="499" spans="1:5" x14ac:dyDescent="0.2">
      <c r="A499" t="s">
        <v>261</v>
      </c>
      <c r="B499" t="s">
        <v>262</v>
      </c>
      <c r="C499" t="s">
        <v>263</v>
      </c>
      <c r="D499">
        <v>1.21321497928382E-2</v>
      </c>
      <c r="E499">
        <v>1.21321497928382E-2</v>
      </c>
    </row>
    <row r="500" spans="1:5" x14ac:dyDescent="0.2">
      <c r="A500" t="s">
        <v>261</v>
      </c>
      <c r="B500" t="s">
        <v>262</v>
      </c>
      <c r="C500" t="s">
        <v>42</v>
      </c>
      <c r="D500">
        <v>2.00785489680378E-3</v>
      </c>
      <c r="E500">
        <v>2.00785489680378E-3</v>
      </c>
    </row>
    <row r="501" spans="1:5" x14ac:dyDescent="0.2">
      <c r="A501" t="s">
        <v>264</v>
      </c>
      <c r="B501" t="s">
        <v>265</v>
      </c>
      <c r="C501" t="s">
        <v>6</v>
      </c>
      <c r="D501">
        <v>3.6999876128823703E-2</v>
      </c>
      <c r="E501">
        <v>3.6999876128823703E-2</v>
      </c>
    </row>
    <row r="502" spans="1:5" x14ac:dyDescent="0.2">
      <c r="A502" t="s">
        <v>264</v>
      </c>
      <c r="B502" t="s">
        <v>265</v>
      </c>
      <c r="C502" t="s">
        <v>231</v>
      </c>
      <c r="D502">
        <v>4.2776725791791897E-2</v>
      </c>
      <c r="E502">
        <v>4.2776725791791897E-2</v>
      </c>
    </row>
    <row r="503" spans="1:5" x14ac:dyDescent="0.2">
      <c r="A503" t="s">
        <v>264</v>
      </c>
      <c r="B503" t="s">
        <v>265</v>
      </c>
      <c r="C503" t="s">
        <v>69</v>
      </c>
      <c r="D503">
        <v>6.7477564494468303E-2</v>
      </c>
      <c r="E503">
        <v>6.7477564494468303E-2</v>
      </c>
    </row>
    <row r="504" spans="1:5" x14ac:dyDescent="0.2">
      <c r="A504" t="s">
        <v>264</v>
      </c>
      <c r="B504" t="s">
        <v>265</v>
      </c>
      <c r="C504" t="s">
        <v>33</v>
      </c>
      <c r="D504">
        <v>0.29225342802730903</v>
      </c>
      <c r="E504">
        <v>0.29225342802730903</v>
      </c>
    </row>
    <row r="505" spans="1:5" x14ac:dyDescent="0.2">
      <c r="A505" t="s">
        <v>264</v>
      </c>
      <c r="B505" t="s">
        <v>265</v>
      </c>
      <c r="C505" t="s">
        <v>41</v>
      </c>
      <c r="D505">
        <f>0.0342684074718059+0.113062738</f>
        <v>0.1473311454718059</v>
      </c>
      <c r="E505">
        <v>0.1473311454718059</v>
      </c>
    </row>
    <row r="506" spans="1:5" x14ac:dyDescent="0.2">
      <c r="A506" t="s">
        <v>264</v>
      </c>
      <c r="B506" t="s">
        <v>265</v>
      </c>
      <c r="C506" t="s">
        <v>7</v>
      </c>
      <c r="D506">
        <v>0.197801354060434</v>
      </c>
      <c r="E506">
        <v>0.197801354060434</v>
      </c>
    </row>
    <row r="507" spans="1:5" x14ac:dyDescent="0.2">
      <c r="A507" t="s">
        <v>264</v>
      </c>
      <c r="B507" t="s">
        <v>265</v>
      </c>
      <c r="C507" t="s">
        <v>53</v>
      </c>
      <c r="D507">
        <v>0.18323316449681001</v>
      </c>
      <c r="E507">
        <v>0.18323316449681001</v>
      </c>
    </row>
    <row r="508" spans="1:5" x14ac:dyDescent="0.2">
      <c r="A508" t="s">
        <v>264</v>
      </c>
      <c r="B508" t="s">
        <v>265</v>
      </c>
      <c r="C508" t="s">
        <v>36</v>
      </c>
      <c r="D508">
        <v>3.2126741914633897E-2</v>
      </c>
      <c r="E508">
        <v>3.2126741914633897E-2</v>
      </c>
    </row>
    <row r="509" spans="1:5" x14ac:dyDescent="0.2">
      <c r="A509" t="s">
        <v>266</v>
      </c>
      <c r="B509" t="s">
        <v>267</v>
      </c>
      <c r="C509" t="s">
        <v>6</v>
      </c>
      <c r="D509">
        <v>3.4549627611373597E-2</v>
      </c>
      <c r="E509">
        <v>3.4549627611373597E-2</v>
      </c>
    </row>
    <row r="510" spans="1:5" x14ac:dyDescent="0.2">
      <c r="A510" t="s">
        <v>266</v>
      </c>
      <c r="B510" t="s">
        <v>267</v>
      </c>
      <c r="C510" t="s">
        <v>69</v>
      </c>
      <c r="D510">
        <v>0.129548324267972</v>
      </c>
      <c r="E510">
        <v>0.129548324267972</v>
      </c>
    </row>
    <row r="511" spans="1:5" x14ac:dyDescent="0.2">
      <c r="A511" t="s">
        <v>266</v>
      </c>
      <c r="B511" t="s">
        <v>267</v>
      </c>
      <c r="C511" t="s">
        <v>268</v>
      </c>
      <c r="D511">
        <v>6.0181366143699601E-2</v>
      </c>
      <c r="E511">
        <v>6.0181366143699601E-2</v>
      </c>
    </row>
    <row r="512" spans="1:5" x14ac:dyDescent="0.2">
      <c r="A512" t="s">
        <v>266</v>
      </c>
      <c r="B512" t="s">
        <v>267</v>
      </c>
      <c r="C512" t="s">
        <v>7</v>
      </c>
      <c r="D512">
        <v>0.566778775362071</v>
      </c>
      <c r="E512">
        <v>0.566778775362071</v>
      </c>
    </row>
    <row r="513" spans="1:5" x14ac:dyDescent="0.2">
      <c r="A513" t="s">
        <v>266</v>
      </c>
      <c r="B513" t="s">
        <v>267</v>
      </c>
      <c r="C513" t="s">
        <v>8</v>
      </c>
      <c r="D513">
        <v>6.9345397056371702E-2</v>
      </c>
      <c r="E513">
        <v>6.9345397056371702E-2</v>
      </c>
    </row>
    <row r="514" spans="1:5" x14ac:dyDescent="0.2">
      <c r="A514" t="s">
        <v>266</v>
      </c>
      <c r="B514" t="s">
        <v>267</v>
      </c>
      <c r="C514" t="s">
        <v>9</v>
      </c>
      <c r="D514">
        <v>3.3636761861753198E-2</v>
      </c>
      <c r="E514">
        <v>3.3636761861753198E-2</v>
      </c>
    </row>
    <row r="515" spans="1:5" x14ac:dyDescent="0.2">
      <c r="A515" t="s">
        <v>266</v>
      </c>
      <c r="B515" t="s">
        <v>267</v>
      </c>
      <c r="C515" t="s">
        <v>269</v>
      </c>
      <c r="D515">
        <v>5.8973015324678101E-2</v>
      </c>
      <c r="E515">
        <v>5.8973015324678101E-2</v>
      </c>
    </row>
    <row r="516" spans="1:5" x14ac:dyDescent="0.2">
      <c r="A516" t="s">
        <v>266</v>
      </c>
      <c r="B516" t="s">
        <v>267</v>
      </c>
      <c r="C516" t="s">
        <v>133</v>
      </c>
      <c r="D516">
        <v>4.6986732372080703E-2</v>
      </c>
      <c r="E516">
        <v>4.6986732372080703E-2</v>
      </c>
    </row>
    <row r="517" spans="1:5" x14ac:dyDescent="0.2">
      <c r="A517" t="s">
        <v>270</v>
      </c>
      <c r="B517" t="s">
        <v>271</v>
      </c>
      <c r="C517" t="s">
        <v>6</v>
      </c>
      <c r="D517">
        <v>8.2965982510634195E-2</v>
      </c>
      <c r="E517">
        <v>8.2965982510634195E-2</v>
      </c>
    </row>
    <row r="518" spans="1:5" x14ac:dyDescent="0.2">
      <c r="A518" t="s">
        <v>270</v>
      </c>
      <c r="B518" t="s">
        <v>271</v>
      </c>
      <c r="C518" t="s">
        <v>272</v>
      </c>
      <c r="D518">
        <v>3.5489776692567303E-2</v>
      </c>
      <c r="E518">
        <v>3.5489776692567303E-2</v>
      </c>
    </row>
    <row r="519" spans="1:5" x14ac:dyDescent="0.2">
      <c r="A519" t="s">
        <v>270</v>
      </c>
      <c r="B519" t="s">
        <v>271</v>
      </c>
      <c r="C519" t="s">
        <v>268</v>
      </c>
      <c r="D519">
        <v>2.9252208482884401E-2</v>
      </c>
      <c r="E519">
        <v>2.9252208482884401E-2</v>
      </c>
    </row>
    <row r="520" spans="1:5" x14ac:dyDescent="0.2">
      <c r="A520" t="s">
        <v>270</v>
      </c>
      <c r="B520" t="s">
        <v>271</v>
      </c>
      <c r="C520" t="s">
        <v>9</v>
      </c>
      <c r="D520">
        <v>0.119469089724124</v>
      </c>
      <c r="E520">
        <v>0.119469089724124</v>
      </c>
    </row>
    <row r="521" spans="1:5" x14ac:dyDescent="0.2">
      <c r="A521" t="s">
        <v>270</v>
      </c>
      <c r="B521" t="s">
        <v>271</v>
      </c>
      <c r="C521" t="s">
        <v>24</v>
      </c>
      <c r="D521">
        <v>3.67203124431313E-2</v>
      </c>
      <c r="E521">
        <v>3.67203124431313E-2</v>
      </c>
    </row>
    <row r="522" spans="1:5" x14ac:dyDescent="0.2">
      <c r="A522" t="s">
        <v>270</v>
      </c>
      <c r="B522" t="s">
        <v>271</v>
      </c>
      <c r="C522" t="s">
        <v>273</v>
      </c>
      <c r="D522">
        <v>4.96025217670438E-2</v>
      </c>
      <c r="E522">
        <v>4.96025217670438E-2</v>
      </c>
    </row>
    <row r="523" spans="1:5" x14ac:dyDescent="0.2">
      <c r="A523" t="s">
        <v>270</v>
      </c>
      <c r="B523" t="s">
        <v>271</v>
      </c>
      <c r="C523" t="s">
        <v>274</v>
      </c>
      <c r="D523">
        <v>3.6462147749234397E-2</v>
      </c>
      <c r="E523">
        <v>3.6462147749234397E-2</v>
      </c>
    </row>
    <row r="524" spans="1:5" x14ac:dyDescent="0.2">
      <c r="A524" t="s">
        <v>270</v>
      </c>
      <c r="B524" t="s">
        <v>271</v>
      </c>
      <c r="C524" t="s">
        <v>61</v>
      </c>
      <c r="D524">
        <f>0.54735373456285+0.03169289</f>
        <v>0.57904662456284994</v>
      </c>
      <c r="E524">
        <v>0.57904662456284994</v>
      </c>
    </row>
    <row r="525" spans="1:5" x14ac:dyDescent="0.2">
      <c r="A525" t="s">
        <v>270</v>
      </c>
      <c r="B525" t="s">
        <v>271</v>
      </c>
      <c r="C525" t="s">
        <v>80</v>
      </c>
      <c r="D525">
        <v>3.0991335781966001E-2</v>
      </c>
      <c r="E525">
        <v>3.0991335781966001E-2</v>
      </c>
    </row>
    <row r="526" spans="1:5" x14ac:dyDescent="0.2">
      <c r="A526" t="s">
        <v>275</v>
      </c>
      <c r="B526" t="s">
        <v>276</v>
      </c>
      <c r="C526" t="s">
        <v>6</v>
      </c>
      <c r="D526">
        <v>3.8034297704441798E-2</v>
      </c>
      <c r="E526">
        <v>3.8034297704441798E-2</v>
      </c>
    </row>
    <row r="527" spans="1:5" x14ac:dyDescent="0.2">
      <c r="A527" t="s">
        <v>275</v>
      </c>
      <c r="B527" t="s">
        <v>276</v>
      </c>
      <c r="C527" t="s">
        <v>153</v>
      </c>
      <c r="D527">
        <v>4.70646893166905E-2</v>
      </c>
      <c r="E527">
        <v>4.70646893166905E-2</v>
      </c>
    </row>
    <row r="528" spans="1:5" x14ac:dyDescent="0.2">
      <c r="A528" t="s">
        <v>275</v>
      </c>
      <c r="B528" t="s">
        <v>276</v>
      </c>
      <c r="C528" t="s">
        <v>18</v>
      </c>
      <c r="D528">
        <v>6.5523065377642797E-2</v>
      </c>
      <c r="E528">
        <v>6.5523065377642797E-2</v>
      </c>
    </row>
    <row r="529" spans="1:5" x14ac:dyDescent="0.2">
      <c r="A529" t="s">
        <v>275</v>
      </c>
      <c r="B529" t="s">
        <v>276</v>
      </c>
      <c r="C529" t="s">
        <v>24</v>
      </c>
      <c r="D529">
        <v>5.5037420346573399E-2</v>
      </c>
      <c r="E529">
        <v>5.5037420346573399E-2</v>
      </c>
    </row>
    <row r="530" spans="1:5" x14ac:dyDescent="0.2">
      <c r="A530" t="s">
        <v>275</v>
      </c>
      <c r="B530" t="s">
        <v>276</v>
      </c>
      <c r="C530" t="s">
        <v>273</v>
      </c>
      <c r="D530">
        <v>0.179991193343431</v>
      </c>
      <c r="E530">
        <v>0.179991193343431</v>
      </c>
    </row>
    <row r="531" spans="1:5" x14ac:dyDescent="0.2">
      <c r="A531" t="s">
        <v>275</v>
      </c>
      <c r="B531" t="s">
        <v>276</v>
      </c>
      <c r="C531" t="s">
        <v>61</v>
      </c>
      <c r="D531">
        <v>8.3012377553053296E-2</v>
      </c>
      <c r="E531">
        <v>8.3012377553053296E-2</v>
      </c>
    </row>
    <row r="532" spans="1:5" x14ac:dyDescent="0.2">
      <c r="A532" t="s">
        <v>275</v>
      </c>
      <c r="B532" t="s">
        <v>276</v>
      </c>
      <c r="C532" t="s">
        <v>277</v>
      </c>
      <c r="D532">
        <v>1.7965822874374801E-2</v>
      </c>
      <c r="E532">
        <v>1.7965822874374801E-2</v>
      </c>
    </row>
    <row r="533" spans="1:5" x14ac:dyDescent="0.2">
      <c r="A533" t="s">
        <v>275</v>
      </c>
      <c r="B533" t="s">
        <v>276</v>
      </c>
      <c r="C533" t="s">
        <v>178</v>
      </c>
      <c r="D533">
        <f>0.0511796720954902+0.462191461</f>
        <v>0.51337113309549021</v>
      </c>
      <c r="E533">
        <v>0.51337113309549021</v>
      </c>
    </row>
    <row r="534" spans="1:5" x14ac:dyDescent="0.2">
      <c r="A534" t="s">
        <v>278</v>
      </c>
      <c r="B534" t="s">
        <v>279</v>
      </c>
      <c r="C534" t="s">
        <v>206</v>
      </c>
      <c r="D534">
        <v>6.6853303758398E-2</v>
      </c>
      <c r="E534">
        <v>6.6853303758398E-2</v>
      </c>
    </row>
    <row r="535" spans="1:5" x14ac:dyDescent="0.2">
      <c r="A535" t="s">
        <v>278</v>
      </c>
      <c r="B535" t="s">
        <v>279</v>
      </c>
      <c r="C535" t="s">
        <v>6</v>
      </c>
      <c r="D535">
        <v>0.14362686521649501</v>
      </c>
      <c r="E535">
        <v>0.14362686521649501</v>
      </c>
    </row>
    <row r="536" spans="1:5" x14ac:dyDescent="0.2">
      <c r="A536" t="s">
        <v>278</v>
      </c>
      <c r="B536" t="s">
        <v>279</v>
      </c>
      <c r="C536" t="s">
        <v>69</v>
      </c>
      <c r="D536">
        <v>7.5089814429162502E-2</v>
      </c>
      <c r="E536">
        <v>7.5089814429162502E-2</v>
      </c>
    </row>
    <row r="537" spans="1:5" x14ac:dyDescent="0.2">
      <c r="A537" t="s">
        <v>278</v>
      </c>
      <c r="B537" t="s">
        <v>279</v>
      </c>
      <c r="C537" t="s">
        <v>33</v>
      </c>
      <c r="D537">
        <v>0.24412780559146499</v>
      </c>
      <c r="E537">
        <v>0.24412780559146499</v>
      </c>
    </row>
    <row r="538" spans="1:5" x14ac:dyDescent="0.2">
      <c r="A538" t="s">
        <v>278</v>
      </c>
      <c r="B538" t="s">
        <v>279</v>
      </c>
      <c r="C538" t="s">
        <v>9</v>
      </c>
      <c r="D538">
        <v>0.33342986739927</v>
      </c>
      <c r="E538">
        <v>0.33342986739927</v>
      </c>
    </row>
    <row r="539" spans="1:5" x14ac:dyDescent="0.2">
      <c r="A539" t="s">
        <v>278</v>
      </c>
      <c r="B539" t="s">
        <v>279</v>
      </c>
      <c r="C539" t="s">
        <v>53</v>
      </c>
      <c r="D539">
        <v>5.5195361712022897E-2</v>
      </c>
      <c r="E539">
        <v>5.5195361712022897E-2</v>
      </c>
    </row>
    <row r="540" spans="1:5" x14ac:dyDescent="0.2">
      <c r="A540" t="s">
        <v>278</v>
      </c>
      <c r="B540" t="s">
        <v>279</v>
      </c>
      <c r="C540" t="s">
        <v>273</v>
      </c>
      <c r="D540">
        <v>8.1676981893186396E-2</v>
      </c>
      <c r="E540">
        <v>8.1676981893186396E-2</v>
      </c>
    </row>
    <row r="541" spans="1:5" x14ac:dyDescent="0.2">
      <c r="A541" t="s">
        <v>280</v>
      </c>
      <c r="B541" t="s">
        <v>281</v>
      </c>
      <c r="C541" t="s">
        <v>6</v>
      </c>
      <c r="D541">
        <v>3.7785681206668701E-3</v>
      </c>
      <c r="E541">
        <v>3.7785681206668701E-3</v>
      </c>
    </row>
    <row r="542" spans="1:5" x14ac:dyDescent="0.2">
      <c r="A542" t="s">
        <v>280</v>
      </c>
      <c r="B542" t="s">
        <v>281</v>
      </c>
      <c r="C542" t="s">
        <v>86</v>
      </c>
      <c r="D542">
        <v>1.6061020248596899E-2</v>
      </c>
      <c r="E542">
        <v>1.6061020248596899E-2</v>
      </c>
    </row>
    <row r="543" spans="1:5" x14ac:dyDescent="0.2">
      <c r="A543" t="s">
        <v>280</v>
      </c>
      <c r="B543" t="s">
        <v>281</v>
      </c>
      <c r="C543" t="s">
        <v>15</v>
      </c>
      <c r="D543">
        <v>6.0973090457703896E-3</v>
      </c>
      <c r="E543">
        <v>6.0973090457703896E-3</v>
      </c>
    </row>
    <row r="544" spans="1:5" x14ac:dyDescent="0.2">
      <c r="A544" t="s">
        <v>280</v>
      </c>
      <c r="B544" t="s">
        <v>281</v>
      </c>
      <c r="C544" t="s">
        <v>18</v>
      </c>
      <c r="D544">
        <v>4.08887569397587E-2</v>
      </c>
      <c r="E544">
        <v>4.08887569397587E-2</v>
      </c>
    </row>
    <row r="545" spans="1:5" x14ac:dyDescent="0.2">
      <c r="A545" t="s">
        <v>280</v>
      </c>
      <c r="B545" t="s">
        <v>281</v>
      </c>
      <c r="C545" t="s">
        <v>7</v>
      </c>
      <c r="D545">
        <v>0.88352542633373599</v>
      </c>
      <c r="E545">
        <v>0.88352542633373599</v>
      </c>
    </row>
    <row r="546" spans="1:5" x14ac:dyDescent="0.2">
      <c r="A546" t="s">
        <v>280</v>
      </c>
      <c r="B546" t="s">
        <v>281</v>
      </c>
      <c r="C546" t="s">
        <v>282</v>
      </c>
      <c r="D546">
        <v>3.53208353656364E-3</v>
      </c>
      <c r="E546">
        <v>3.53208353656364E-3</v>
      </c>
    </row>
    <row r="547" spans="1:5" x14ac:dyDescent="0.2">
      <c r="A547" t="s">
        <v>280</v>
      </c>
      <c r="B547" t="s">
        <v>281</v>
      </c>
      <c r="C547" t="s">
        <v>24</v>
      </c>
      <c r="D547">
        <v>2.4121284543496399E-3</v>
      </c>
      <c r="E547">
        <v>2.4121284543496399E-3</v>
      </c>
    </row>
    <row r="548" spans="1:5" x14ac:dyDescent="0.2">
      <c r="A548" t="s">
        <v>280</v>
      </c>
      <c r="B548" t="s">
        <v>281</v>
      </c>
      <c r="C548" t="s">
        <v>19</v>
      </c>
      <c r="D548">
        <v>3.89869406065603E-2</v>
      </c>
      <c r="E548">
        <v>3.89869406065603E-2</v>
      </c>
    </row>
    <row r="549" spans="1:5" x14ac:dyDescent="0.2">
      <c r="A549" t="s">
        <v>280</v>
      </c>
      <c r="B549" t="s">
        <v>281</v>
      </c>
      <c r="C549" t="s">
        <v>12</v>
      </c>
      <c r="D549">
        <v>4.7177667139972398E-3</v>
      </c>
      <c r="E549">
        <v>4.7177667139972398E-3</v>
      </c>
    </row>
    <row r="550" spans="1:5" x14ac:dyDescent="0.2">
      <c r="A550" t="s">
        <v>283</v>
      </c>
      <c r="B550" t="s">
        <v>284</v>
      </c>
      <c r="C550" t="s">
        <v>6</v>
      </c>
      <c r="D550">
        <v>8.4303878788775405E-2</v>
      </c>
      <c r="E550">
        <v>8.4303878788775405E-2</v>
      </c>
    </row>
    <row r="551" spans="1:5" x14ac:dyDescent="0.2">
      <c r="A551" t="s">
        <v>283</v>
      </c>
      <c r="B551" t="s">
        <v>284</v>
      </c>
      <c r="C551" t="s">
        <v>86</v>
      </c>
      <c r="D551">
        <v>9.62470261625928E-2</v>
      </c>
      <c r="E551">
        <v>9.62470261625928E-2</v>
      </c>
    </row>
    <row r="552" spans="1:5" x14ac:dyDescent="0.2">
      <c r="A552" t="s">
        <v>283</v>
      </c>
      <c r="B552" t="s">
        <v>284</v>
      </c>
      <c r="C552" t="s">
        <v>16</v>
      </c>
      <c r="D552">
        <v>2.6470128629677101E-2</v>
      </c>
      <c r="E552">
        <v>2.6470128629677101E-2</v>
      </c>
    </row>
    <row r="553" spans="1:5" x14ac:dyDescent="0.2">
      <c r="A553" t="s">
        <v>283</v>
      </c>
      <c r="B553" t="s">
        <v>284</v>
      </c>
      <c r="C553" t="s">
        <v>23</v>
      </c>
      <c r="D553">
        <f>0.0431662601770189+0.49035341</f>
        <v>0.53351967017701885</v>
      </c>
      <c r="E553">
        <v>0.53351967017701885</v>
      </c>
    </row>
    <row r="554" spans="1:5" x14ac:dyDescent="0.2">
      <c r="A554" t="s">
        <v>283</v>
      </c>
      <c r="B554" t="s">
        <v>284</v>
      </c>
      <c r="C554" t="s">
        <v>7</v>
      </c>
      <c r="D554">
        <v>2.8519622971869701E-2</v>
      </c>
      <c r="E554">
        <v>2.8519622971869701E-2</v>
      </c>
    </row>
    <row r="555" spans="1:5" x14ac:dyDescent="0.2">
      <c r="A555" t="s">
        <v>283</v>
      </c>
      <c r="B555" t="s">
        <v>284</v>
      </c>
      <c r="C555" t="s">
        <v>24</v>
      </c>
      <c r="D555">
        <v>8.3372104556817705E-2</v>
      </c>
      <c r="E555">
        <v>8.3372104556817705E-2</v>
      </c>
    </row>
    <row r="556" spans="1:5" x14ac:dyDescent="0.2">
      <c r="A556" t="s">
        <v>283</v>
      </c>
      <c r="B556" t="s">
        <v>284</v>
      </c>
      <c r="C556" t="s">
        <v>19</v>
      </c>
      <c r="D556">
        <v>8.9353818371019203E-2</v>
      </c>
      <c r="E556">
        <v>8.9353818371019203E-2</v>
      </c>
    </row>
    <row r="557" spans="1:5" x14ac:dyDescent="0.2">
      <c r="A557" t="s">
        <v>283</v>
      </c>
      <c r="B557" t="s">
        <v>284</v>
      </c>
      <c r="C557" t="s">
        <v>285</v>
      </c>
      <c r="D557">
        <v>3.03680137643304E-2</v>
      </c>
      <c r="E557">
        <v>3.03680137643304E-2</v>
      </c>
    </row>
    <row r="558" spans="1:5" x14ac:dyDescent="0.2">
      <c r="A558" t="s">
        <v>283</v>
      </c>
      <c r="B558" t="s">
        <v>284</v>
      </c>
      <c r="C558" t="s">
        <v>286</v>
      </c>
      <c r="D558">
        <v>2.7845736750491599E-2</v>
      </c>
      <c r="E558">
        <v>2.7845736750491599E-2</v>
      </c>
    </row>
    <row r="559" spans="1:5" x14ac:dyDescent="0.2">
      <c r="A559" t="s">
        <v>287</v>
      </c>
      <c r="B559" t="s">
        <v>288</v>
      </c>
      <c r="C559" t="s">
        <v>6</v>
      </c>
      <c r="D559">
        <v>1.3492602059076899E-3</v>
      </c>
      <c r="E559">
        <v>1.3492602059076899E-3</v>
      </c>
    </row>
    <row r="560" spans="1:5" x14ac:dyDescent="0.2">
      <c r="A560" t="s">
        <v>287</v>
      </c>
      <c r="B560" t="s">
        <v>288</v>
      </c>
      <c r="C560" t="s">
        <v>87</v>
      </c>
      <c r="D560">
        <f>0.017213685682023+0.124003321</f>
        <v>0.141217006682023</v>
      </c>
      <c r="E560">
        <v>0.141217006682023</v>
      </c>
    </row>
    <row r="561" spans="1:5" x14ac:dyDescent="0.2">
      <c r="A561" t="s">
        <v>287</v>
      </c>
      <c r="B561" t="s">
        <v>288</v>
      </c>
      <c r="C561" t="s">
        <v>23</v>
      </c>
      <c r="D561">
        <f>0.0636394872642803+0.785303861</f>
        <v>0.84894334826428031</v>
      </c>
      <c r="E561">
        <v>0.84894334826428031</v>
      </c>
    </row>
    <row r="562" spans="1:5" x14ac:dyDescent="0.2">
      <c r="A562" t="s">
        <v>287</v>
      </c>
      <c r="B562" t="s">
        <v>288</v>
      </c>
      <c r="C562" t="s">
        <v>7</v>
      </c>
      <c r="D562">
        <v>1.5640947883083999E-3</v>
      </c>
      <c r="E562">
        <v>1.5640947883083999E-3</v>
      </c>
    </row>
    <row r="563" spans="1:5" x14ac:dyDescent="0.2">
      <c r="A563" t="s">
        <v>287</v>
      </c>
      <c r="B563" t="s">
        <v>288</v>
      </c>
      <c r="C563" t="s">
        <v>24</v>
      </c>
      <c r="D563">
        <v>3.91165260811126E-3</v>
      </c>
      <c r="E563">
        <v>3.91165260811126E-3</v>
      </c>
    </row>
    <row r="564" spans="1:5" x14ac:dyDescent="0.2">
      <c r="A564" t="s">
        <v>287</v>
      </c>
      <c r="B564" t="s">
        <v>288</v>
      </c>
      <c r="C564" t="s">
        <v>285</v>
      </c>
      <c r="D564">
        <v>2.04630851728163E-3</v>
      </c>
      <c r="E564">
        <v>2.04630851728163E-3</v>
      </c>
    </row>
    <row r="565" spans="1:5" x14ac:dyDescent="0.2">
      <c r="A565" t="s">
        <v>287</v>
      </c>
      <c r="B565" t="s">
        <v>288</v>
      </c>
      <c r="C565" t="s">
        <v>286</v>
      </c>
      <c r="D565">
        <v>9.6832930990328997E-4</v>
      </c>
      <c r="E565">
        <v>9.6832930990328997E-4</v>
      </c>
    </row>
    <row r="566" spans="1:5" x14ac:dyDescent="0.2">
      <c r="A566" t="s">
        <v>289</v>
      </c>
      <c r="B566" t="s">
        <v>290</v>
      </c>
      <c r="C566" t="s">
        <v>6</v>
      </c>
      <c r="D566">
        <v>3.48669979166868E-2</v>
      </c>
      <c r="E566">
        <v>3.48669979166868E-2</v>
      </c>
    </row>
    <row r="567" spans="1:5" x14ac:dyDescent="0.2">
      <c r="A567" t="s">
        <v>289</v>
      </c>
      <c r="B567" t="s">
        <v>290</v>
      </c>
      <c r="C567" t="s">
        <v>87</v>
      </c>
      <c r="D567">
        <f>0.0191967858888125+0.034012308</f>
        <v>5.3209093888812495E-2</v>
      </c>
      <c r="E567">
        <v>5.3209093888812495E-2</v>
      </c>
    </row>
    <row r="568" spans="1:5" x14ac:dyDescent="0.2">
      <c r="A568" t="s">
        <v>289</v>
      </c>
      <c r="B568" t="s">
        <v>290</v>
      </c>
      <c r="C568" t="s">
        <v>23</v>
      </c>
      <c r="D568">
        <f>0.150215670292114+0.575822298</f>
        <v>0.72603796829211398</v>
      </c>
      <c r="E568">
        <v>0.72603796829211398</v>
      </c>
    </row>
    <row r="569" spans="1:5" x14ac:dyDescent="0.2">
      <c r="A569" t="s">
        <v>289</v>
      </c>
      <c r="B569" t="s">
        <v>290</v>
      </c>
      <c r="C569" t="s">
        <v>7</v>
      </c>
      <c r="D569">
        <v>0.111364531755968</v>
      </c>
      <c r="E569">
        <v>0.111364531755968</v>
      </c>
    </row>
    <row r="570" spans="1:5" x14ac:dyDescent="0.2">
      <c r="A570" t="s">
        <v>289</v>
      </c>
      <c r="B570" t="s">
        <v>290</v>
      </c>
      <c r="C570" t="s">
        <v>9</v>
      </c>
      <c r="D570">
        <v>1.9459003413501E-2</v>
      </c>
      <c r="E570">
        <v>1.9459003413501E-2</v>
      </c>
    </row>
    <row r="571" spans="1:5" x14ac:dyDescent="0.2">
      <c r="A571" t="s">
        <v>289</v>
      </c>
      <c r="B571" t="s">
        <v>290</v>
      </c>
      <c r="C571" t="s">
        <v>24</v>
      </c>
      <c r="D571">
        <v>5.5062404174802099E-2</v>
      </c>
      <c r="E571">
        <v>5.5062404174802099E-2</v>
      </c>
    </row>
    <row r="572" spans="1:5" x14ac:dyDescent="0.2">
      <c r="A572" t="s">
        <v>291</v>
      </c>
      <c r="B572" t="s">
        <v>292</v>
      </c>
      <c r="C572" t="s">
        <v>293</v>
      </c>
      <c r="D572">
        <f>0.0119870660447168+0.327392298</f>
        <v>0.3393793640447168</v>
      </c>
      <c r="E572">
        <v>0.3393793640447168</v>
      </c>
    </row>
    <row r="573" spans="1:5" x14ac:dyDescent="0.2">
      <c r="A573" t="s">
        <v>291</v>
      </c>
      <c r="B573" t="s">
        <v>292</v>
      </c>
      <c r="C573" t="s">
        <v>33</v>
      </c>
      <c r="D573">
        <v>1.5745434321612999E-2</v>
      </c>
      <c r="E573">
        <v>1.5745434321612999E-2</v>
      </c>
    </row>
    <row r="574" spans="1:5" x14ac:dyDescent="0.2">
      <c r="A574" t="s">
        <v>291</v>
      </c>
      <c r="B574" t="s">
        <v>292</v>
      </c>
      <c r="C574" t="s">
        <v>41</v>
      </c>
      <c r="D574">
        <v>1.8161533962473601E-2</v>
      </c>
      <c r="E574">
        <v>1.8161533962473601E-2</v>
      </c>
    </row>
    <row r="575" spans="1:5" x14ac:dyDescent="0.2">
      <c r="A575" t="s">
        <v>291</v>
      </c>
      <c r="B575" t="s">
        <v>292</v>
      </c>
      <c r="C575" t="s">
        <v>202</v>
      </c>
      <c r="D575">
        <v>0.15519849940265101</v>
      </c>
      <c r="E575">
        <v>0.15519849940265101</v>
      </c>
    </row>
    <row r="576" spans="1:5" x14ac:dyDescent="0.2">
      <c r="A576" t="s">
        <v>291</v>
      </c>
      <c r="B576" t="s">
        <v>292</v>
      </c>
      <c r="C576" t="s">
        <v>294</v>
      </c>
      <c r="D576">
        <v>1.8157375447364298E-2</v>
      </c>
      <c r="E576">
        <v>1.8157375447364298E-2</v>
      </c>
    </row>
    <row r="577" spans="1:5" x14ac:dyDescent="0.2">
      <c r="A577" t="s">
        <v>291</v>
      </c>
      <c r="B577" t="s">
        <v>292</v>
      </c>
      <c r="C577" t="s">
        <v>295</v>
      </c>
      <c r="D577">
        <v>1.56799502001288E-2</v>
      </c>
      <c r="E577">
        <v>1.56799502001288E-2</v>
      </c>
    </row>
    <row r="578" spans="1:5" x14ac:dyDescent="0.2">
      <c r="A578" t="s">
        <v>291</v>
      </c>
      <c r="B578" t="s">
        <v>292</v>
      </c>
      <c r="C578" t="s">
        <v>35</v>
      </c>
      <c r="D578">
        <v>1.1700011666091199E-2</v>
      </c>
      <c r="E578">
        <v>1.1700011666091199E-2</v>
      </c>
    </row>
    <row r="579" spans="1:5" x14ac:dyDescent="0.2">
      <c r="A579" t="s">
        <v>291</v>
      </c>
      <c r="B579" t="s">
        <v>292</v>
      </c>
      <c r="C579" t="s">
        <v>296</v>
      </c>
      <c r="D579">
        <v>0.40596852781702503</v>
      </c>
      <c r="E579">
        <v>0.40596852781702503</v>
      </c>
    </row>
    <row r="580" spans="1:5" x14ac:dyDescent="0.2">
      <c r="A580" t="s">
        <v>291</v>
      </c>
      <c r="B580" t="s">
        <v>292</v>
      </c>
      <c r="C580" t="s">
        <v>222</v>
      </c>
      <c r="D580">
        <v>2.0009303470213801E-2</v>
      </c>
      <c r="E580">
        <v>2.0009303470213801E-2</v>
      </c>
    </row>
    <row r="581" spans="1:5" x14ac:dyDescent="0.2">
      <c r="A581" t="s">
        <v>297</v>
      </c>
      <c r="B581" t="s">
        <v>298</v>
      </c>
      <c r="C581" t="s">
        <v>6</v>
      </c>
      <c r="D581">
        <v>9.20618610085038E-3</v>
      </c>
      <c r="E581">
        <v>9.20618610085038E-3</v>
      </c>
    </row>
    <row r="582" spans="1:5" x14ac:dyDescent="0.2">
      <c r="A582" t="s">
        <v>297</v>
      </c>
      <c r="B582" t="s">
        <v>298</v>
      </c>
      <c r="C582" t="s">
        <v>299</v>
      </c>
      <c r="D582">
        <v>9.9712680292031296E-3</v>
      </c>
      <c r="E582">
        <v>9.9712680292031296E-3</v>
      </c>
    </row>
    <row r="583" spans="1:5" x14ac:dyDescent="0.2">
      <c r="A583" t="s">
        <v>297</v>
      </c>
      <c r="B583" t="s">
        <v>298</v>
      </c>
      <c r="C583" t="s">
        <v>300</v>
      </c>
      <c r="D583">
        <v>6.3834012102415797E-3</v>
      </c>
      <c r="E583">
        <v>6.3834012102415797E-3</v>
      </c>
    </row>
    <row r="584" spans="1:5" x14ac:dyDescent="0.2">
      <c r="A584" t="s">
        <v>297</v>
      </c>
      <c r="B584" t="s">
        <v>298</v>
      </c>
      <c r="C584" t="s">
        <v>114</v>
      </c>
      <c r="D584">
        <v>0.31881731559623</v>
      </c>
      <c r="E584">
        <v>0.31881731559623</v>
      </c>
    </row>
    <row r="585" spans="1:5" x14ac:dyDescent="0.2">
      <c r="A585" t="s">
        <v>297</v>
      </c>
      <c r="B585" t="s">
        <v>298</v>
      </c>
      <c r="C585" t="s">
        <v>301</v>
      </c>
      <c r="D585">
        <v>4.3587009266464498E-3</v>
      </c>
      <c r="E585">
        <v>4.3587009266464498E-3</v>
      </c>
    </row>
    <row r="586" spans="1:5" x14ac:dyDescent="0.2">
      <c r="A586" t="s">
        <v>297</v>
      </c>
      <c r="B586" t="s">
        <v>298</v>
      </c>
      <c r="C586" t="s">
        <v>225</v>
      </c>
      <c r="D586">
        <v>1.6941232787904301E-2</v>
      </c>
      <c r="E586">
        <v>1.6941232787904301E-2</v>
      </c>
    </row>
    <row r="587" spans="1:5" x14ac:dyDescent="0.2">
      <c r="A587" t="s">
        <v>297</v>
      </c>
      <c r="B587" t="s">
        <v>298</v>
      </c>
      <c r="C587" t="s">
        <v>296</v>
      </c>
      <c r="D587">
        <v>6.8193745562837201E-3</v>
      </c>
      <c r="E587">
        <v>6.8193745562837201E-3</v>
      </c>
    </row>
    <row r="588" spans="1:5" x14ac:dyDescent="0.2">
      <c r="A588" t="s">
        <v>297</v>
      </c>
      <c r="B588" t="s">
        <v>298</v>
      </c>
      <c r="C588" t="s">
        <v>302</v>
      </c>
      <c r="D588">
        <v>1.80382853023884E-2</v>
      </c>
      <c r="E588">
        <v>1.80382853023884E-2</v>
      </c>
    </row>
    <row r="589" spans="1:5" x14ac:dyDescent="0.2">
      <c r="A589" t="s">
        <v>297</v>
      </c>
      <c r="B589" t="s">
        <v>298</v>
      </c>
      <c r="C589" t="s">
        <v>303</v>
      </c>
      <c r="D589">
        <v>0.60460294925498004</v>
      </c>
      <c r="E589">
        <v>0.60460294925498004</v>
      </c>
    </row>
    <row r="590" spans="1:5" x14ac:dyDescent="0.2">
      <c r="A590" t="s">
        <v>297</v>
      </c>
      <c r="B590" t="s">
        <v>298</v>
      </c>
      <c r="C590" t="s">
        <v>304</v>
      </c>
      <c r="D590">
        <v>4.8612862352722603E-3</v>
      </c>
      <c r="E590">
        <v>4.8612862352722603E-3</v>
      </c>
    </row>
    <row r="591" spans="1:5" x14ac:dyDescent="0.2">
      <c r="A591" t="s">
        <v>305</v>
      </c>
      <c r="B591" t="s">
        <v>306</v>
      </c>
      <c r="C591" t="s">
        <v>307</v>
      </c>
      <c r="D591">
        <v>7.9782163080639908E-3</v>
      </c>
      <c r="E591">
        <v>7.9782163080639908E-3</v>
      </c>
    </row>
    <row r="592" spans="1:5" x14ac:dyDescent="0.2">
      <c r="A592" t="s">
        <v>305</v>
      </c>
      <c r="B592" t="s">
        <v>306</v>
      </c>
      <c r="C592" t="s">
        <v>308</v>
      </c>
      <c r="D592">
        <f>0.0647755661189009+0.005748005+0.344983906</f>
        <v>0.4155074771189009</v>
      </c>
      <c r="E592">
        <v>0.4155074771189009</v>
      </c>
    </row>
    <row r="593" spans="1:5" x14ac:dyDescent="0.2">
      <c r="A593" t="s">
        <v>305</v>
      </c>
      <c r="B593" t="s">
        <v>306</v>
      </c>
      <c r="C593" t="s">
        <v>202</v>
      </c>
      <c r="D593">
        <v>5.7146969355156702E-3</v>
      </c>
      <c r="E593">
        <v>5.7146969355156702E-3</v>
      </c>
    </row>
    <row r="594" spans="1:5" x14ac:dyDescent="0.2">
      <c r="A594" t="s">
        <v>305</v>
      </c>
      <c r="B594" t="s">
        <v>306</v>
      </c>
      <c r="C594" t="s">
        <v>34</v>
      </c>
      <c r="D594">
        <v>6.1012370496608501E-2</v>
      </c>
      <c r="E594">
        <v>6.1012370496608501E-2</v>
      </c>
    </row>
    <row r="595" spans="1:5" x14ac:dyDescent="0.2">
      <c r="A595" t="s">
        <v>305</v>
      </c>
      <c r="B595" t="s">
        <v>306</v>
      </c>
      <c r="C595" t="s">
        <v>309</v>
      </c>
      <c r="D595">
        <v>0.50301050520570501</v>
      </c>
      <c r="E595">
        <v>0.50301050520570501</v>
      </c>
    </row>
    <row r="596" spans="1:5" x14ac:dyDescent="0.2">
      <c r="A596" t="s">
        <v>305</v>
      </c>
      <c r="B596" t="s">
        <v>306</v>
      </c>
      <c r="C596" t="s">
        <v>42</v>
      </c>
      <c r="D596">
        <v>6.7767339404103304E-3</v>
      </c>
      <c r="E596">
        <v>6.7767339404103304E-3</v>
      </c>
    </row>
    <row r="597" spans="1:5" x14ac:dyDescent="0.2">
      <c r="A597" t="s">
        <v>310</v>
      </c>
      <c r="B597" t="s">
        <v>311</v>
      </c>
      <c r="C597" t="s">
        <v>33</v>
      </c>
      <c r="D597">
        <v>4.7604329067459997E-2</v>
      </c>
      <c r="E597">
        <v>4.7604329067459997E-2</v>
      </c>
    </row>
    <row r="598" spans="1:5" x14ac:dyDescent="0.2">
      <c r="A598" t="s">
        <v>310</v>
      </c>
      <c r="B598" t="s">
        <v>311</v>
      </c>
      <c r="C598" t="s">
        <v>307</v>
      </c>
      <c r="D598">
        <v>5.0007615503359797E-2</v>
      </c>
      <c r="E598">
        <v>5.0007615503359797E-2</v>
      </c>
    </row>
    <row r="599" spans="1:5" x14ac:dyDescent="0.2">
      <c r="A599" t="s">
        <v>310</v>
      </c>
      <c r="B599" t="s">
        <v>311</v>
      </c>
      <c r="C599" t="s">
        <v>312</v>
      </c>
      <c r="D599">
        <v>2.69905661715901E-2</v>
      </c>
      <c r="E599">
        <v>2.69905661715901E-2</v>
      </c>
    </row>
    <row r="600" spans="1:5" x14ac:dyDescent="0.2">
      <c r="A600" t="s">
        <v>310</v>
      </c>
      <c r="B600" t="s">
        <v>311</v>
      </c>
      <c r="C600" t="s">
        <v>282</v>
      </c>
      <c r="D600">
        <v>0.60697219537999303</v>
      </c>
      <c r="E600">
        <v>0.60697219537999303</v>
      </c>
    </row>
    <row r="601" spans="1:5" x14ac:dyDescent="0.2">
      <c r="A601" t="s">
        <v>310</v>
      </c>
      <c r="B601" t="s">
        <v>311</v>
      </c>
      <c r="C601" t="s">
        <v>313</v>
      </c>
      <c r="D601">
        <v>9.2602098547685099E-2</v>
      </c>
      <c r="E601">
        <v>9.2602098547685099E-2</v>
      </c>
    </row>
    <row r="602" spans="1:5" x14ac:dyDescent="0.2">
      <c r="A602" t="s">
        <v>310</v>
      </c>
      <c r="B602" t="s">
        <v>311</v>
      </c>
      <c r="C602" t="s">
        <v>296</v>
      </c>
      <c r="D602">
        <v>5.1262592948181203E-2</v>
      </c>
      <c r="E602">
        <v>5.1262592948181203E-2</v>
      </c>
    </row>
    <row r="603" spans="1:5" x14ac:dyDescent="0.2">
      <c r="A603" t="s">
        <v>310</v>
      </c>
      <c r="B603" t="s">
        <v>311</v>
      </c>
      <c r="C603" t="s">
        <v>314</v>
      </c>
      <c r="D603">
        <v>3.5450157785437003E-2</v>
      </c>
      <c r="E603">
        <v>3.5450157785437003E-2</v>
      </c>
    </row>
    <row r="604" spans="1:5" x14ac:dyDescent="0.2">
      <c r="A604" t="s">
        <v>310</v>
      </c>
      <c r="B604" t="s">
        <v>311</v>
      </c>
      <c r="C604" t="s">
        <v>163</v>
      </c>
      <c r="D604">
        <v>3.2647441913127302E-2</v>
      </c>
      <c r="E604">
        <v>3.2647441913127302E-2</v>
      </c>
    </row>
    <row r="605" spans="1:5" x14ac:dyDescent="0.2">
      <c r="A605" t="s">
        <v>310</v>
      </c>
      <c r="B605" t="s">
        <v>311</v>
      </c>
      <c r="C605" t="s">
        <v>315</v>
      </c>
      <c r="D605">
        <v>5.6463002683167299E-2</v>
      </c>
      <c r="E605">
        <v>5.6463002683167299E-2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nsfio</dc:creator>
  <cp:lastModifiedBy>Neemias Filho</cp:lastModifiedBy>
  <dcterms:created xsi:type="dcterms:W3CDTF">2024-07-23T17:51:48Z</dcterms:created>
  <dcterms:modified xsi:type="dcterms:W3CDTF">2024-07-24T18:01:14Z</dcterms:modified>
</cp:coreProperties>
</file>