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ingl\Documents\Article\Scientific Reports\"/>
    </mc:Choice>
  </mc:AlternateContent>
  <xr:revisionPtr revIDLastSave="0" documentId="13_ncr:1_{AE82FE71-96A6-4F31-8C58-A3F10B29F1A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lassic Dataset" sheetId="1" r:id="rId1"/>
    <sheet name="Rewire Dataset" sheetId="2" r:id="rId2"/>
    <sheet name="Simulated-value Datas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2" l="1"/>
  <c r="Q7" i="2"/>
  <c r="R7" i="2"/>
  <c r="S7" i="2"/>
  <c r="T7" i="2"/>
  <c r="AO7" i="1"/>
  <c r="AN7" i="1"/>
  <c r="AM7" i="1"/>
  <c r="AL7" i="1"/>
  <c r="AK7" i="1"/>
  <c r="T6" i="2"/>
  <c r="R6" i="2"/>
  <c r="S6" i="2"/>
  <c r="Q6" i="2"/>
  <c r="P6" i="2"/>
  <c r="T9" i="2"/>
  <c r="AO9" i="1"/>
  <c r="AM3" i="1"/>
  <c r="AL3" i="1"/>
  <c r="AK3" i="1"/>
  <c r="P5" i="2"/>
  <c r="Q5" i="2"/>
  <c r="R5" i="2"/>
  <c r="S5" i="2"/>
  <c r="T5" i="2"/>
  <c r="P8" i="2"/>
  <c r="Q8" i="2"/>
  <c r="R8" i="2"/>
  <c r="S8" i="2"/>
  <c r="T8" i="2"/>
  <c r="P9" i="2"/>
  <c r="Q9" i="2"/>
  <c r="R9" i="2"/>
  <c r="S9" i="2"/>
  <c r="AO3" i="1"/>
  <c r="T3" i="2"/>
  <c r="Q3" i="2"/>
  <c r="R3" i="2"/>
  <c r="S3" i="2"/>
  <c r="P3" i="2"/>
  <c r="AK4" i="1"/>
  <c r="AL4" i="1"/>
  <c r="AM4" i="1"/>
  <c r="AN4" i="1"/>
  <c r="AO4" i="1"/>
  <c r="AK5" i="1"/>
  <c r="AL5" i="1"/>
  <c r="AM5" i="1"/>
  <c r="AN5" i="1"/>
  <c r="AO5" i="1"/>
  <c r="AK6" i="1"/>
  <c r="AL6" i="1"/>
  <c r="AM6" i="1"/>
  <c r="AN6" i="1"/>
  <c r="AO6" i="1"/>
  <c r="AK8" i="1"/>
  <c r="AL8" i="1"/>
  <c r="AM8" i="1"/>
  <c r="AN8" i="1"/>
  <c r="AO8" i="1"/>
  <c r="AK9" i="1"/>
  <c r="AL9" i="1"/>
  <c r="AM9" i="1"/>
  <c r="AN9" i="1"/>
  <c r="AN3" i="1"/>
</calcChain>
</file>

<file path=xl/sharedStrings.xml><?xml version="1.0" encoding="utf-8"?>
<sst xmlns="http://schemas.openxmlformats.org/spreadsheetml/2006/main" count="461" uniqueCount="314">
  <si>
    <t>NMI</t>
  </si>
  <si>
    <t>Binary F1 Score</t>
  </si>
  <si>
    <t>NMI at k</t>
  </si>
  <si>
    <t>Binary F1 Score at k</t>
  </si>
  <si>
    <t>Number of clusters</t>
  </si>
  <si>
    <t>Size of clusters</t>
  </si>
  <si>
    <t>One of Ten - 1 000 graphs of 1 000 nodes with 1 cluster of 10 nodes</t>
  </si>
  <si>
    <t>SIMBA</t>
  </si>
  <si>
    <t>Louvain</t>
  </si>
  <si>
    <t>Amine</t>
  </si>
  <si>
    <t>NetCore</t>
  </si>
  <si>
    <t>GiGA</t>
  </si>
  <si>
    <t>Baseline</t>
  </si>
  <si>
    <t>Three of Ten - 1 000 graphs of 1 000 nodes with 3 clusters of 10 nodes</t>
  </si>
  <si>
    <t>Two of Ten - 1 000 graphs of 1 000 nodes with 2 clusters of 10 nodes</t>
  </si>
  <si>
    <t>Ten of Ten - 1 000 graphs of 1 000 nodes with 10 clusters of 10 nodes</t>
  </si>
  <si>
    <t>Same as Rewire CutOff - 1 000 graphs of 6 344 nodes with 10 clusters of 10 nodes</t>
  </si>
  <si>
    <t>Average value on all dataset</t>
  </si>
  <si>
    <t>Execution Time</t>
  </si>
  <si>
    <t>Rewire CutOff 0.99 - 100 graphs of 6344 nodes with 10 clusters of 10 nodes</t>
  </si>
  <si>
    <t>Rewire CutOff 0.8 - 100 graphs of 14 219 nodes with 50 clusters of 15 nodes</t>
  </si>
  <si>
    <t>Human Data version of 18 oct. - Graph from STRING v. 12.0 - 1 graph with 5 clusters</t>
  </si>
  <si>
    <t>0.38 +/- 0.15</t>
  </si>
  <si>
    <t>0.41 +/- 0.16</t>
  </si>
  <si>
    <t>0.29 +/- 0.26</t>
  </si>
  <si>
    <t>0.31 +/- 0.25</t>
  </si>
  <si>
    <t>2.79 +/- 1.15</t>
  </si>
  <si>
    <t>7.79 +/- 1.67</t>
  </si>
  <si>
    <t>0.04 +/- 0.02</t>
  </si>
  <si>
    <t>0.49 +/- 0.15</t>
  </si>
  <si>
    <t>0.48 +/- 0.15</t>
  </si>
  <si>
    <t>0.40 +/- 0.21</t>
  </si>
  <si>
    <t>0.39 +/- 0.18</t>
  </si>
  <si>
    <t>3.67 +/- 1.31</t>
  </si>
  <si>
    <t>7.58 +/- 1.78</t>
  </si>
  <si>
    <t>0.05 +/- 0.04</t>
  </si>
  <si>
    <t>0.53 +/- 0.12</t>
  </si>
  <si>
    <t>0.52 +/- 0.12</t>
  </si>
  <si>
    <t>0.45 +/- 0.17</t>
  </si>
  <si>
    <t>0.44 +/- 0.14</t>
  </si>
  <si>
    <t>4.69 +/-1.53</t>
  </si>
  <si>
    <t>7.32 +/- 1.85</t>
  </si>
  <si>
    <t>0.08 +/- 0.05</t>
  </si>
  <si>
    <t>0.60 +/- 0.06</t>
  </si>
  <si>
    <t>0.59 +/- 0.09</t>
  </si>
  <si>
    <t>0.57 +/- 0.08</t>
  </si>
  <si>
    <t>10.65 +/- 2.43</t>
  </si>
  <si>
    <t>7.00 +/- 1.77</t>
  </si>
  <si>
    <t>0.59 +/- 0.30</t>
  </si>
  <si>
    <t>0.49 +/- 0.08</t>
  </si>
  <si>
    <t>0.43 +/- 0.08</t>
  </si>
  <si>
    <t>0.43 +/- 0.11</t>
  </si>
  <si>
    <t>0.37 +/- 0.09</t>
  </si>
  <si>
    <t>0.46 +/- 0.35</t>
  </si>
  <si>
    <t>16.98 +/- 3.01</t>
  </si>
  <si>
    <t>6.86 +/- 1.87</t>
  </si>
  <si>
    <t>0.01 +/- 0.003</t>
  </si>
  <si>
    <t>0.02 +/- 1.20e-5</t>
  </si>
  <si>
    <t>16.29 +/- 1.28</t>
  </si>
  <si>
    <t>61.77 +/- 23.83</t>
  </si>
  <si>
    <t>1.03 +/- 0.25</t>
  </si>
  <si>
    <t>0.03 +/- 0.01</t>
  </si>
  <si>
    <t>0.04 +/- 0.005</t>
  </si>
  <si>
    <t>16.23 +/- 1.19</t>
  </si>
  <si>
    <t>61.95 +/- 23.73</t>
  </si>
  <si>
    <t>1.22 +/- 0.15</t>
  </si>
  <si>
    <t>0.04 +/- 0.01</t>
  </si>
  <si>
    <t>0.05 +/- 0.03</t>
  </si>
  <si>
    <t>16.21 +/- 1.18</t>
  </si>
  <si>
    <t>62.01 +/- 23.72</t>
  </si>
  <si>
    <t>1.06 +/- 0.13</t>
  </si>
  <si>
    <t>0.09 +/- 0.01</t>
  </si>
  <si>
    <t>0.15 +/- 0.03</t>
  </si>
  <si>
    <t>16.02 +/- 1.29</t>
  </si>
  <si>
    <t>62.81 +/- 24.17</t>
  </si>
  <si>
    <t>1.02 +/- 0.13</t>
  </si>
  <si>
    <t>0.03 +/- 0.003</t>
  </si>
  <si>
    <t>0.02 +/- 0.003</t>
  </si>
  <si>
    <t>31.58 +/- 1.68</t>
  </si>
  <si>
    <t>201.45 +/- 81.41</t>
  </si>
  <si>
    <t>36.39 +/- 1.66</t>
  </si>
  <si>
    <t>0.06 +/- 0.01</t>
  </si>
  <si>
    <t>0.40 +/- 0.23</t>
  </si>
  <si>
    <t>0.54 +/- 0.27</t>
  </si>
  <si>
    <t>33.14 +/- 3.33</t>
  </si>
  <si>
    <t>5.70 +/- 2.62</t>
  </si>
  <si>
    <t>227.90 +/- 82.77</t>
  </si>
  <si>
    <t>0.13 +/- 0.01</t>
  </si>
  <si>
    <t>0.18 +/- 0.03</t>
  </si>
  <si>
    <t>0.52 +/- 0.17</t>
  </si>
  <si>
    <t>0.65 +/- 0.17</t>
  </si>
  <si>
    <t>31.14 +/- 3.42</t>
  </si>
  <si>
    <t>5.92 +/- 2.78</t>
  </si>
  <si>
    <t>232.91 +/- 12.54</t>
  </si>
  <si>
    <t>0.25 +/- 0.04</t>
  </si>
  <si>
    <t>0.52 +/- 0.14</t>
  </si>
  <si>
    <t>0.66 +/- 0.13</t>
  </si>
  <si>
    <t>29.76 +/- 2.82</t>
  </si>
  <si>
    <t>6.11 +/- 3.09</t>
  </si>
  <si>
    <t>227.70 +/- 9.05</t>
  </si>
  <si>
    <t>0.38 +/- 0.04</t>
  </si>
  <si>
    <t>0.55 +/- 0.04</t>
  </si>
  <si>
    <t>0.45 +/- 0.07</t>
  </si>
  <si>
    <t>0.63 +/- 0.06</t>
  </si>
  <si>
    <t>220.12 +/- 8.21</t>
  </si>
  <si>
    <t>23.77 +/- 2.66</t>
  </si>
  <si>
    <t>7.15 +/- 3.71</t>
  </si>
  <si>
    <t>0.10 +/- 0.01</t>
  </si>
  <si>
    <t>0.12 +/- 0.01</t>
  </si>
  <si>
    <t>0.51 +/- 0.11</t>
  </si>
  <si>
    <t>0.60 +/- 0.13</t>
  </si>
  <si>
    <t>200.07 +/- 8.89</t>
  </si>
  <si>
    <t>5.91 +/- 3.42</t>
  </si>
  <si>
    <t>2723.85 +/- 62.04</t>
  </si>
  <si>
    <t>0.20 +/- 0.10</t>
  </si>
  <si>
    <t>0.32 +/- 0.12</t>
  </si>
  <si>
    <t>0.26 +/- 0.18</t>
  </si>
  <si>
    <t>0.40 +/- 0.22</t>
  </si>
  <si>
    <t>4.08 +/- 1.73</t>
  </si>
  <si>
    <t>8.83 +/- 5.70</t>
  </si>
  <si>
    <t>3.05 +/- 0.32</t>
  </si>
  <si>
    <t>0.11 +/- 0.04</t>
  </si>
  <si>
    <t>0.21 +/- 0.04</t>
  </si>
  <si>
    <t>1.0 +/- 0.0</t>
  </si>
  <si>
    <t>57.03 +/- 0.0</t>
  </si>
  <si>
    <t>0.002 +/- 0.002</t>
  </si>
  <si>
    <t>0.33 +/- 0.13</t>
  </si>
  <si>
    <t>0.47 +/- 0.13</t>
  </si>
  <si>
    <t>0.34 +/- 0.16</t>
  </si>
  <si>
    <t>0.49 +/- 0.17</t>
  </si>
  <si>
    <t>3.66 +/- 1.85</t>
  </si>
  <si>
    <t>9.67 +/- 5.85</t>
  </si>
  <si>
    <t>3.02 +/- 0.26</t>
  </si>
  <si>
    <t>0.17 +/- 0.04</t>
  </si>
  <si>
    <t>0.33 +/- 0.05</t>
  </si>
  <si>
    <t>61.62 +/- 0.0</t>
  </si>
  <si>
    <t>0.32 +/- 0.13</t>
  </si>
  <si>
    <t>0.19 +/- 0.05</t>
  </si>
  <si>
    <t>0.49 +/- 0.13</t>
  </si>
  <si>
    <t>0.33 +/- 0.14</t>
  </si>
  <si>
    <t>3.68 +/- 1.84</t>
  </si>
  <si>
    <t>10.02 +/- 5.45</t>
  </si>
  <si>
    <t>0.40 +/- 0.06</t>
  </si>
  <si>
    <t>67.71 +/- 0.0</t>
  </si>
  <si>
    <t>0.001 +/- 0.0007</t>
  </si>
  <si>
    <t>0.24 +/- 0.09</t>
  </si>
  <si>
    <t>0.40 +/- 0.09</t>
  </si>
  <si>
    <t>0.26 +/- 0.04</t>
  </si>
  <si>
    <t>0.62 +/- 0.05</t>
  </si>
  <si>
    <t>3.88 +/- 1.68</t>
  </si>
  <si>
    <t>9.23 +/- 6.03</t>
  </si>
  <si>
    <t>2.84 +/- 0.22</t>
  </si>
  <si>
    <t>106.02 +/- 0.0</t>
  </si>
  <si>
    <t>0.39 +/- 0.06</t>
  </si>
  <si>
    <t>0.46 +/- 0.06</t>
  </si>
  <si>
    <t>0.47 +/- 0.08</t>
  </si>
  <si>
    <t>0.54 +/- 0.08</t>
  </si>
  <si>
    <t>23.51 +/- 3.59</t>
  </si>
  <si>
    <t>7.71 +/- 4.53</t>
  </si>
  <si>
    <t>116.32 +/- 82.51</t>
  </si>
  <si>
    <t>0.12 +/- 0.02</t>
  </si>
  <si>
    <t>0.24 +/- 0.03</t>
  </si>
  <si>
    <t>369.85 +/- 0.0</t>
  </si>
  <si>
    <t>0.009 +/- 0.0007</t>
  </si>
  <si>
    <t>0.37 +/- 0.08</t>
  </si>
  <si>
    <t>0.38 +/- 0.09</t>
  </si>
  <si>
    <t>0.33 +/- 0.09</t>
  </si>
  <si>
    <t>0.33 +/- 0.08</t>
  </si>
  <si>
    <t>16.66 +/- 4.55</t>
  </si>
  <si>
    <t>6.88 +/- 1.73</t>
  </si>
  <si>
    <t>1.77 +/- 1.11</t>
  </si>
  <si>
    <t>0.38 +/- 0.05</t>
  </si>
  <si>
    <t>0.39 +/- 0.05</t>
  </si>
  <si>
    <t>0.32 +/- 0.06</t>
  </si>
  <si>
    <t>0.33 +/- 0.03</t>
  </si>
  <si>
    <t>90.17 +/- 25.67</t>
  </si>
  <si>
    <t>6.66 +/- 1.86</t>
  </si>
  <si>
    <t>323.10 +/- 153.63</t>
  </si>
  <si>
    <t>0.09 +/- 0.02</t>
  </si>
  <si>
    <t>0.12 +/- 0.03</t>
  </si>
  <si>
    <t>0.24 +/- 0.07</t>
  </si>
  <si>
    <t>0.32 +/- 0.09</t>
  </si>
  <si>
    <t>174.70 +/- 10.78</t>
  </si>
  <si>
    <t>5.27 +/- 2.41</t>
  </si>
  <si>
    <t>2784.65 +/- 957.63</t>
  </si>
  <si>
    <t>0.25 +/- 0.08</t>
  </si>
  <si>
    <t>0.34 +/- 0.08</t>
  </si>
  <si>
    <t>8.30 +/- 2.75</t>
  </si>
  <si>
    <t>6.20 +/- 5.19</t>
  </si>
  <si>
    <t>112.64 +/- 15.18</t>
  </si>
  <si>
    <t>0.24 +/- 0.05</t>
  </si>
  <si>
    <t>357.40 +/- 0.0</t>
  </si>
  <si>
    <t>0.009 +/- 0.003</t>
  </si>
  <si>
    <t>0.18 +/- 0.01</t>
  </si>
  <si>
    <t>0.28 +/- 0.02</t>
  </si>
  <si>
    <t>0.25 +/- 0.01</t>
  </si>
  <si>
    <t>0.38 +/- 0.02</t>
  </si>
  <si>
    <t>330.20 +/- 13.95</t>
  </si>
  <si>
    <t>6.79 +/- 3.64</t>
  </si>
  <si>
    <t>5452.40 +/- 541.40</t>
  </si>
  <si>
    <t>0.07 +/- 0.02</t>
  </si>
  <si>
    <t>0.11 +/- 0.03</t>
  </si>
  <si>
    <t>9.20 +/- 2.57</t>
  </si>
  <si>
    <t>5.56 +/- 5.15</t>
  </si>
  <si>
    <t>560.35 +/- 28.74</t>
  </si>
  <si>
    <t>0.17 +/- 0.008</t>
  </si>
  <si>
    <t>0.43 +/- 0.02</t>
  </si>
  <si>
    <t>1018.30 +/- 0.0</t>
  </si>
  <si>
    <t>0.02 +/- 0.002</t>
  </si>
  <si>
    <t>0.25</t>
  </si>
  <si>
    <t>0.29</t>
  </si>
  <si>
    <t>0.47</t>
  </si>
  <si>
    <t>0.46</t>
  </si>
  <si>
    <t>6.95</t>
  </si>
  <si>
    <t>33.81</t>
  </si>
  <si>
    <t>0.10</t>
  </si>
  <si>
    <t>0.12</t>
  </si>
  <si>
    <t>0.55</t>
  </si>
  <si>
    <t>0.63</t>
  </si>
  <si>
    <t>5.69</t>
  </si>
  <si>
    <t>8091.27</t>
  </si>
  <si>
    <t>0.22</t>
  </si>
  <si>
    <t>0.27</t>
  </si>
  <si>
    <t>0.41</t>
  </si>
  <si>
    <t>0.49</t>
  </si>
  <si>
    <t>7.06</t>
  </si>
  <si>
    <t>615.91</t>
  </si>
  <si>
    <t>0.11</t>
  </si>
  <si>
    <t>0.16</t>
  </si>
  <si>
    <t>6.73</t>
  </si>
  <si>
    <t>0.007 +/- 0.01</t>
  </si>
  <si>
    <t>0.02 +/- 0.04</t>
  </si>
  <si>
    <t>0.02 +/- 0.02</t>
  </si>
  <si>
    <t>0.03 +/- 0.04</t>
  </si>
  <si>
    <t>0.04 +/- 0.03</t>
  </si>
  <si>
    <t>0.08 +/- 0.02</t>
  </si>
  <si>
    <t>0.02 +/- 0.01</t>
  </si>
  <si>
    <t>0.15 +/- 0.02</t>
  </si>
  <si>
    <t>0.24 +/- 0.02</t>
  </si>
  <si>
    <t>0.19 +/- 0.04</t>
  </si>
  <si>
    <t>0.28 +/- 0.03</t>
  </si>
  <si>
    <t>5.60 +/- 1.71</t>
  </si>
  <si>
    <t>13.84 +/- 23.17</t>
  </si>
  <si>
    <t>320.28 +/- 68.33</t>
  </si>
  <si>
    <t>0.41 +/- 0.05</t>
  </si>
  <si>
    <t>0.30 +/- 0.06</t>
  </si>
  <si>
    <t>0.46 +/- 0.07</t>
  </si>
  <si>
    <t>6.30 +/- 1.16</t>
  </si>
  <si>
    <t>10.93 +/- 21.33</t>
  </si>
  <si>
    <t>347.02 +/- 41.55</t>
  </si>
  <si>
    <t>0.35 +/- 0.09</t>
  </si>
  <si>
    <t>0.55 +/- 0.07</t>
  </si>
  <si>
    <t>0.37 +/- 0.10</t>
  </si>
  <si>
    <t>4.50 +/- 2.84</t>
  </si>
  <si>
    <t>21.53 +/- 20.59</t>
  </si>
  <si>
    <t>370.98 +/- 53.57</t>
  </si>
  <si>
    <t>0.34 +/- 0.06</t>
  </si>
  <si>
    <t>0.66 +/- 0.05</t>
  </si>
  <si>
    <t>3.90 +/- 2.13</t>
  </si>
  <si>
    <t>28.15 +/- 31.63</t>
  </si>
  <si>
    <t>431.66 +/- 61.45</t>
  </si>
  <si>
    <t>0.34 +/- 0.05</t>
  </si>
  <si>
    <t>0.34 +/- 0.04</t>
  </si>
  <si>
    <t>0.40 +/- 0.04</t>
  </si>
  <si>
    <t>11.57 +/- 1.99</t>
  </si>
  <si>
    <t>3.31 +/- 2.00</t>
  </si>
  <si>
    <t>7012.54 +/- 480.82</t>
  </si>
  <si>
    <t>27.5</t>
  </si>
  <si>
    <t>31593.63</t>
  </si>
  <si>
    <t>0.20</t>
  </si>
  <si>
    <t>0.24</t>
  </si>
  <si>
    <t>0.14 +/- 0.05</t>
  </si>
  <si>
    <t>0.21 +/- 0.06</t>
  </si>
  <si>
    <t>5.60 +/- 1.34</t>
  </si>
  <si>
    <t>3.81 +/- 3.48</t>
  </si>
  <si>
    <t>8271.08 +/- 10096.18</t>
  </si>
  <si>
    <t>Broken Pipe Error</t>
  </si>
  <si>
    <t>Best result</t>
  </si>
  <si>
    <t>Unavailable results</t>
  </si>
  <si>
    <t>DOMINO</t>
  </si>
  <si>
    <t>0.01 +/- 0.02</t>
  </si>
  <si>
    <t>0.04 +/- 0.07</t>
  </si>
  <si>
    <t>0.80 +/- 0.42</t>
  </si>
  <si>
    <t>7.90 +/- 1.32</t>
  </si>
  <si>
    <t>2.20 +/- 0.18</t>
  </si>
  <si>
    <t>0.03 +/- 0.05</t>
  </si>
  <si>
    <t>0.07 +/- 0.12</t>
  </si>
  <si>
    <t>0.90 +/- 0.74</t>
  </si>
  <si>
    <t>6.05 +/- 0.35</t>
  </si>
  <si>
    <t>2.19 +/- 0.19</t>
  </si>
  <si>
    <t>0.09 +/- 0.07</t>
  </si>
  <si>
    <t>1.0 +/- 0.47</t>
  </si>
  <si>
    <t>4.95 +/- 0.07</t>
  </si>
  <si>
    <t>2.22 +/- 0.13</t>
  </si>
  <si>
    <t>0.04 +/- 0.04</t>
  </si>
  <si>
    <t>0.11 +/- 0.11</t>
  </si>
  <si>
    <t>0.80 +/- 0.63</t>
  </si>
  <si>
    <t>15.30 +/- 0.99</t>
  </si>
  <si>
    <t>2.28 +/- 0.17</t>
  </si>
  <si>
    <t>0.005 +/- 0.006</t>
  </si>
  <si>
    <t>1.20 +/- 0.42</t>
  </si>
  <si>
    <t>33.85 +/- 3.89</t>
  </si>
  <si>
    <t>8.66 +/- 0.53</t>
  </si>
  <si>
    <t>0.005 +/- 0.008</t>
  </si>
  <si>
    <t>0.40 +/- 0.55</t>
  </si>
  <si>
    <t>8.0 +/- 0.32</t>
  </si>
  <si>
    <t>7.39 +/- 0.84</t>
  </si>
  <si>
    <t>2.60 +/- 1.14</t>
  </si>
  <si>
    <t>53.18 +/- 22.61</t>
  </si>
  <si>
    <t>46.53 +/- 3.97</t>
  </si>
  <si>
    <t>0.28</t>
  </si>
  <si>
    <t>0.35</t>
  </si>
  <si>
    <t>24.71</t>
  </si>
  <si>
    <t>101.78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</si>
</sst>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94E6E4"/>
        <bgColor indexed="64"/>
      </patternFill>
    </fill>
    <fill>
      <patternFill patternType="solid">
        <fgColor rgb="FFFF5B9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10" borderId="1" xfId="0" applyFill="1" applyBorder="1"/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9D"/>
      <color rgb="FF94E6E4"/>
      <color rgb="FF33CC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"/>
  <sheetViews>
    <sheetView workbookViewId="0">
      <selection activeCell="AH7" sqref="AH7"/>
    </sheetView>
  </sheetViews>
  <sheetFormatPr baseColWidth="10" defaultColWidth="8.7265625" defaultRowHeight="14.5" x14ac:dyDescent="0.35"/>
  <cols>
    <col min="1" max="1" width="11.08984375" style="1" customWidth="1"/>
    <col min="2" max="42" width="8.7265625" style="1"/>
    <col min="43" max="43" width="4.90625" style="1" customWidth="1"/>
    <col min="44" max="44" width="12.6328125" style="1" customWidth="1"/>
    <col min="45" max="16384" width="8.7265625" style="1"/>
  </cols>
  <sheetData>
    <row r="1" spans="1:44" ht="33" customHeight="1" thickBot="1" x14ac:dyDescent="0.4">
      <c r="B1" s="35" t="s">
        <v>6</v>
      </c>
      <c r="C1" s="36"/>
      <c r="D1" s="36"/>
      <c r="E1" s="36"/>
      <c r="F1" s="36"/>
      <c r="G1" s="36"/>
      <c r="H1" s="37"/>
      <c r="I1" s="35" t="s">
        <v>14</v>
      </c>
      <c r="J1" s="36"/>
      <c r="K1" s="36"/>
      <c r="L1" s="36"/>
      <c r="M1" s="36"/>
      <c r="N1" s="36"/>
      <c r="O1" s="37"/>
      <c r="P1" s="35" t="s">
        <v>13</v>
      </c>
      <c r="Q1" s="36"/>
      <c r="R1" s="36"/>
      <c r="S1" s="36"/>
      <c r="T1" s="36"/>
      <c r="U1" s="36"/>
      <c r="V1" s="37"/>
      <c r="W1" s="35" t="s">
        <v>15</v>
      </c>
      <c r="X1" s="36"/>
      <c r="Y1" s="36"/>
      <c r="Z1" s="36"/>
      <c r="AA1" s="36"/>
      <c r="AB1" s="36"/>
      <c r="AC1" s="37"/>
      <c r="AD1" s="35" t="s">
        <v>16</v>
      </c>
      <c r="AE1" s="36"/>
      <c r="AF1" s="36"/>
      <c r="AG1" s="36"/>
      <c r="AH1" s="36"/>
      <c r="AI1" s="36"/>
      <c r="AJ1" s="37"/>
      <c r="AK1" s="32" t="s">
        <v>17</v>
      </c>
      <c r="AL1" s="33"/>
      <c r="AM1" s="33"/>
      <c r="AN1" s="33"/>
      <c r="AO1" s="34"/>
    </row>
    <row r="2" spans="1:44" ht="44" thickBot="1" x14ac:dyDescent="0.4"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4" t="s">
        <v>18</v>
      </c>
      <c r="I2" s="12" t="s">
        <v>0</v>
      </c>
      <c r="J2" s="13" t="s">
        <v>1</v>
      </c>
      <c r="K2" s="13" t="s">
        <v>2</v>
      </c>
      <c r="L2" s="13" t="s">
        <v>3</v>
      </c>
      <c r="M2" s="13" t="s">
        <v>4</v>
      </c>
      <c r="N2" s="13" t="s">
        <v>5</v>
      </c>
      <c r="O2" s="14" t="s">
        <v>18</v>
      </c>
      <c r="P2" s="12" t="s">
        <v>0</v>
      </c>
      <c r="Q2" s="13" t="s">
        <v>1</v>
      </c>
      <c r="R2" s="13" t="s">
        <v>2</v>
      </c>
      <c r="S2" s="13" t="s">
        <v>3</v>
      </c>
      <c r="T2" s="13" t="s">
        <v>4</v>
      </c>
      <c r="U2" s="13" t="s">
        <v>5</v>
      </c>
      <c r="V2" s="14" t="s">
        <v>18</v>
      </c>
      <c r="W2" s="12" t="s">
        <v>0</v>
      </c>
      <c r="X2" s="13" t="s">
        <v>1</v>
      </c>
      <c r="Y2" s="13" t="s">
        <v>2</v>
      </c>
      <c r="Z2" s="13" t="s">
        <v>3</v>
      </c>
      <c r="AA2" s="13" t="s">
        <v>4</v>
      </c>
      <c r="AB2" s="13" t="s">
        <v>5</v>
      </c>
      <c r="AC2" s="14" t="s">
        <v>18</v>
      </c>
      <c r="AD2" s="12" t="s">
        <v>0</v>
      </c>
      <c r="AE2" s="13" t="s">
        <v>1</v>
      </c>
      <c r="AF2" s="13" t="s">
        <v>2</v>
      </c>
      <c r="AG2" s="13" t="s">
        <v>3</v>
      </c>
      <c r="AH2" s="13" t="s">
        <v>4</v>
      </c>
      <c r="AI2" s="13" t="s">
        <v>5</v>
      </c>
      <c r="AJ2" s="14" t="s">
        <v>18</v>
      </c>
      <c r="AK2" s="9" t="s">
        <v>0</v>
      </c>
      <c r="AL2" s="10" t="s">
        <v>1</v>
      </c>
      <c r="AM2" s="10" t="s">
        <v>2</v>
      </c>
      <c r="AN2" s="10" t="s">
        <v>3</v>
      </c>
      <c r="AO2" s="11" t="s">
        <v>18</v>
      </c>
    </row>
    <row r="3" spans="1:44" ht="29.5" thickBot="1" x14ac:dyDescent="0.4">
      <c r="A3" s="15" t="s">
        <v>7</v>
      </c>
      <c r="B3" s="21" t="s">
        <v>22</v>
      </c>
      <c r="C3" s="22" t="s">
        <v>23</v>
      </c>
      <c r="D3" s="7" t="s">
        <v>24</v>
      </c>
      <c r="E3" s="7" t="s">
        <v>25</v>
      </c>
      <c r="F3" s="7" t="s">
        <v>26</v>
      </c>
      <c r="G3" s="7" t="s">
        <v>27</v>
      </c>
      <c r="H3" s="8" t="s">
        <v>28</v>
      </c>
      <c r="I3" s="21" t="s">
        <v>29</v>
      </c>
      <c r="J3" s="22" t="s">
        <v>30</v>
      </c>
      <c r="K3" s="7" t="s">
        <v>31</v>
      </c>
      <c r="L3" s="7" t="s">
        <v>32</v>
      </c>
      <c r="M3" s="7" t="s">
        <v>33</v>
      </c>
      <c r="N3" s="7" t="s">
        <v>34</v>
      </c>
      <c r="O3" s="8" t="s">
        <v>35</v>
      </c>
      <c r="P3" s="21" t="s">
        <v>36</v>
      </c>
      <c r="Q3" s="7" t="s">
        <v>37</v>
      </c>
      <c r="R3" s="7" t="s">
        <v>38</v>
      </c>
      <c r="S3" s="7" t="s">
        <v>39</v>
      </c>
      <c r="T3" s="7" t="s">
        <v>40</v>
      </c>
      <c r="U3" s="7" t="s">
        <v>41</v>
      </c>
      <c r="V3" s="8" t="s">
        <v>42</v>
      </c>
      <c r="W3" s="21" t="s">
        <v>43</v>
      </c>
      <c r="X3" s="7" t="s">
        <v>44</v>
      </c>
      <c r="Y3" s="22" t="s">
        <v>45</v>
      </c>
      <c r="Z3" s="7" t="s">
        <v>45</v>
      </c>
      <c r="AA3" s="22" t="s">
        <v>46</v>
      </c>
      <c r="AB3" s="7" t="s">
        <v>47</v>
      </c>
      <c r="AC3" s="8" t="s">
        <v>48</v>
      </c>
      <c r="AD3" s="21" t="s">
        <v>49</v>
      </c>
      <c r="AE3" s="7" t="s">
        <v>50</v>
      </c>
      <c r="AF3" s="7" t="s">
        <v>51</v>
      </c>
      <c r="AG3" s="7" t="s">
        <v>52</v>
      </c>
      <c r="AH3" s="7" t="s">
        <v>54</v>
      </c>
      <c r="AI3" s="7" t="s">
        <v>55</v>
      </c>
      <c r="AJ3" s="8" t="s">
        <v>53</v>
      </c>
      <c r="AK3" s="21" t="str">
        <f>ROUND(AVERAGE(VALUE(SUBSTITUTE(_xlfn.TEXTBEFORE(B3, " +/- "),".",",")), VALUE(SUBSTITUTE(_xlfn.TEXTBEFORE(I3, " +/- "),".",",")), VALUE(SUBSTITUTE(_xlfn.TEXTBEFORE(P3, " +/- "),".",",")),  VALUE(SUBSTITUTE(_xlfn.TEXTBEFORE(W3, " +/- "),".",",")), VALUE(SUBSTITUTE(_xlfn.TEXTBEFORE(AD3, " +/- "),".",","))),2) &amp; " +/- " &amp; ROUND(AVERAGE(VALUE(SUBSTITUTE(_xlfn.TEXTAFTER(B3, " +/- "),".",",")), VALUE(SUBSTITUTE(_xlfn.TEXTAFTER(I3, " +/- "),".",",")), VALUE(SUBSTITUTE(_xlfn.TEXTAFTER(P3, " +/- "),".",",")), VALUE(SUBSTITUTE(_xlfn.TEXTAFTER(W3, " +/- "),".",",")), VALUE(SUBSTITUTE(_xlfn.TEXTAFTER(AD3, " +/- "),".",","))),2)</f>
        <v>0,5 +/- 0,11</v>
      </c>
      <c r="AL3" s="22" t="str">
        <f>ROUND(AVERAGE(VALUE(SUBSTITUTE(_xlfn.TEXTBEFORE(C3, " +/- "),".",",")), VALUE(SUBSTITUTE(_xlfn.TEXTBEFORE(J3, " +/- "),".",",")), VALUE(SUBSTITUTE(_xlfn.TEXTBEFORE(Q3, " +/- "),".",",")),  VALUE(SUBSTITUTE(_xlfn.TEXTBEFORE(X3, " +/- "),".",",")), VALUE(SUBSTITUTE(_xlfn.TEXTBEFORE(AE3, " +/- "),".",","))),2) &amp; " +/- " &amp; ROUND(AVERAGE(VALUE(SUBSTITUTE(_xlfn.TEXTAFTER(C3, " +/- "),".",",")), VALUE(SUBSTITUTE(_xlfn.TEXTAFTER(J3, " +/- "),".",",")), VALUE(SUBSTITUTE(_xlfn.TEXTAFTER(Q3, " +/- "),".",",")), VALUE(SUBSTITUTE(_xlfn.TEXTAFTER(X3, " +/- "),".",",")), VALUE(SUBSTITUTE(_xlfn.TEXTAFTER(AE3, " +/- "),".",","))),2)</f>
        <v>0,49 +/- 0,12</v>
      </c>
      <c r="AM3" s="7" t="str">
        <f>ROUND(AVERAGE(VALUE(SUBSTITUTE(_xlfn.TEXTBEFORE(D3, " +/- "),".",",")), VALUE(SUBSTITUTE(_xlfn.TEXTBEFORE(K3, " +/- "),".",",")), VALUE(SUBSTITUTE(_xlfn.TEXTBEFORE(R3, " +/- "),".",",")),  VALUE(SUBSTITUTE(_xlfn.TEXTBEFORE(Y3, " +/- "),".",",")), VALUE(SUBSTITUTE(_xlfn.TEXTBEFORE(AF3, " +/- "),".",","))),2) &amp; " +/- " &amp; ROUND(AVERAGE(VALUE(SUBSTITUTE(_xlfn.TEXTAFTER(D3, " +/- "),".",",")), VALUE(SUBSTITUTE(_xlfn.TEXTAFTER(K3, " +/- "),".",",")), VALUE(SUBSTITUTE(_xlfn.TEXTAFTER(R3, " +/- "),".",",")), VALUE(SUBSTITUTE(_xlfn.TEXTAFTER(Y3, " +/- "),".",",")), VALUE(SUBSTITUTE(_xlfn.TEXTAFTER(AF3, " +/- "),".",","))),2)</f>
        <v>0,43 +/- 0,17</v>
      </c>
      <c r="AN3" s="7" t="str">
        <f t="shared" ref="AN3" si="0">ROUND(AVERAGE(VALUE(SUBSTITUTE(_xlfn.TEXTBEFORE(E3, " +/- "),".",",")), VALUE(SUBSTITUTE(_xlfn.TEXTBEFORE(L3, " +/- "),".",",")), VALUE(SUBSTITUTE(_xlfn.TEXTBEFORE(S3, " +/- "),".",",")),  VALUE(SUBSTITUTE(_xlfn.TEXTBEFORE(Z3, " +/- "),".",",")), VALUE(SUBSTITUTE(_xlfn.TEXTBEFORE(AG3, " +/- "),".",","))),2) &amp; " +/- " &amp; ROUND(AVERAGE(VALUE(SUBSTITUTE(_xlfn.TEXTAFTER(E3, " +/- "),".",",")), VALUE(SUBSTITUTE(_xlfn.TEXTAFTER(L3, " +/- "),".",",")), VALUE(SUBSTITUTE(_xlfn.TEXTAFTER(S3, " +/- "),".",",")), VALUE(SUBSTITUTE(_xlfn.TEXTAFTER(Z3, " +/- "),".",",")), VALUE(SUBSTITUTE(_xlfn.TEXTAFTER(AG3, " +/- "),".",","))),2)</f>
        <v>0,42 +/- 0,15</v>
      </c>
      <c r="AO3" s="8" t="str">
        <f>ROUND(AVERAGE(VALUE(SUBSTITUTE(_xlfn.TEXTBEFORE(H3, " +/- "),".",",")), VALUE(SUBSTITUTE(_xlfn.TEXTBEFORE(O3, " +/- "),".",",")), VALUE(SUBSTITUTE(_xlfn.TEXTBEFORE(V3, " +/- "),".",",")),  VALUE(SUBSTITUTE(_xlfn.TEXTBEFORE(AC3, " +/- "),".",",")), VALUE(SUBSTITUTE(_xlfn.TEXTBEFORE(AJ3, " +/- "),".",","))),2) &amp; " +/- " &amp; ROUND(AVERAGE(VALUE(SUBSTITUTE(_xlfn.TEXTAFTER(H3, " +/- "),".",",")), VALUE(SUBSTITUTE(_xlfn.TEXTAFTER(O3, " +/- "),".",",")), VALUE(SUBSTITUTE(_xlfn.TEXTAFTER(V3, " +/- "),".",",")), VALUE(SUBSTITUTE(_xlfn.TEXTAFTER(AC3, " +/- "),".",",")), VALUE(SUBSTITUTE(_xlfn.TEXTAFTER(AJ3, " +/- "),".",","))),2)</f>
        <v>0,24 +/- 0,15</v>
      </c>
    </row>
    <row r="4" spans="1:44" ht="29" x14ac:dyDescent="0.35">
      <c r="A4" s="16" t="s">
        <v>8</v>
      </c>
      <c r="B4" s="3" t="s">
        <v>56</v>
      </c>
      <c r="C4" s="2" t="s">
        <v>57</v>
      </c>
      <c r="D4" s="2" t="s">
        <v>230</v>
      </c>
      <c r="E4" s="2" t="s">
        <v>231</v>
      </c>
      <c r="F4" s="2" t="s">
        <v>58</v>
      </c>
      <c r="G4" s="2" t="s">
        <v>59</v>
      </c>
      <c r="H4" s="4" t="s">
        <v>60</v>
      </c>
      <c r="I4" s="3" t="s">
        <v>61</v>
      </c>
      <c r="J4" s="2" t="s">
        <v>62</v>
      </c>
      <c r="K4" s="2" t="s">
        <v>232</v>
      </c>
      <c r="L4" s="2" t="s">
        <v>233</v>
      </c>
      <c r="M4" s="2" t="s">
        <v>63</v>
      </c>
      <c r="N4" s="2" t="s">
        <v>64</v>
      </c>
      <c r="O4" s="4" t="s">
        <v>65</v>
      </c>
      <c r="P4" s="3" t="s">
        <v>66</v>
      </c>
      <c r="Q4" s="2" t="s">
        <v>67</v>
      </c>
      <c r="R4" s="2" t="s">
        <v>232</v>
      </c>
      <c r="S4" s="2" t="s">
        <v>234</v>
      </c>
      <c r="T4" s="2" t="s">
        <v>68</v>
      </c>
      <c r="U4" s="2" t="s">
        <v>69</v>
      </c>
      <c r="V4" s="4" t="s">
        <v>70</v>
      </c>
      <c r="W4" s="3" t="s">
        <v>71</v>
      </c>
      <c r="X4" s="2" t="s">
        <v>72</v>
      </c>
      <c r="Y4" s="2" t="s">
        <v>235</v>
      </c>
      <c r="Z4" s="2" t="s">
        <v>72</v>
      </c>
      <c r="AA4" s="2" t="s">
        <v>73</v>
      </c>
      <c r="AB4" s="2" t="s">
        <v>74</v>
      </c>
      <c r="AC4" s="4" t="s">
        <v>75</v>
      </c>
      <c r="AD4" s="3" t="s">
        <v>76</v>
      </c>
      <c r="AE4" s="2" t="s">
        <v>77</v>
      </c>
      <c r="AF4" s="2" t="s">
        <v>236</v>
      </c>
      <c r="AG4" s="2" t="s">
        <v>236</v>
      </c>
      <c r="AH4" s="2" t="s">
        <v>78</v>
      </c>
      <c r="AI4" s="2" t="s">
        <v>79</v>
      </c>
      <c r="AJ4" s="4" t="s">
        <v>80</v>
      </c>
      <c r="AK4" s="3" t="str">
        <f t="shared" ref="AK4:AK9" si="1">ROUND(AVERAGE(VALUE(SUBSTITUTE(_xlfn.TEXTBEFORE(B4, " +/- "),".",",")), VALUE(SUBSTITUTE(_xlfn.TEXTBEFORE(I4, " +/- "),".",",")), VALUE(SUBSTITUTE(_xlfn.TEXTBEFORE(P4, " +/- "),".",",")),  VALUE(SUBSTITUTE(_xlfn.TEXTBEFORE(W4, " +/- "),".",",")), VALUE(SUBSTITUTE(_xlfn.TEXTBEFORE(AD4, " +/- "),".",","))),2) &amp; " +/- " &amp; ROUND(AVERAGE(VALUE(SUBSTITUTE(_xlfn.TEXTAFTER(B4, " +/- "),".",",")), VALUE(SUBSTITUTE(_xlfn.TEXTAFTER(I4, " +/- "),".",",")), VALUE(SUBSTITUTE(_xlfn.TEXTAFTER(P4, " +/- "),".",",")), VALUE(SUBSTITUTE(_xlfn.TEXTAFTER(W4, " +/- "),".",",")), VALUE(SUBSTITUTE(_xlfn.TEXTAFTER(AD4, " +/- "),".",","))),2)</f>
        <v>0,04 +/- 0,01</v>
      </c>
      <c r="AL4" s="2" t="str">
        <f t="shared" ref="AL4:AL9" si="2">ROUND(AVERAGE(VALUE(SUBSTITUTE(_xlfn.TEXTBEFORE(C4, " +/- "),".",",")), VALUE(SUBSTITUTE(_xlfn.TEXTBEFORE(J4, " +/- "),".",",")), VALUE(SUBSTITUTE(_xlfn.TEXTBEFORE(Q4, " +/- "),".",",")),  VALUE(SUBSTITUTE(_xlfn.TEXTBEFORE(X4, " +/- "),".",",")), VALUE(SUBSTITUTE(_xlfn.TEXTBEFORE(AE4, " +/- "),".",","))),2) &amp; " +/- " &amp; ROUND(AVERAGE(VALUE(SUBSTITUTE(_xlfn.TEXTAFTER(C4, " +/- "),".",",")), VALUE(SUBSTITUTE(_xlfn.TEXTAFTER(J4, " +/- "),".",",")), VALUE(SUBSTITUTE(_xlfn.TEXTAFTER(Q4, " +/- "),".",",")), VALUE(SUBSTITUTE(_xlfn.TEXTAFTER(X4, " +/- "),".",",")), VALUE(SUBSTITUTE(_xlfn.TEXTAFTER(AE4, " +/- "),".",","))),2)</f>
        <v>0,06 +/- 0,01</v>
      </c>
      <c r="AM4" s="2" t="str">
        <f t="shared" ref="AM4:AM9" si="3">ROUND(AVERAGE(VALUE(SUBSTITUTE(_xlfn.TEXTBEFORE(D4, " +/- "),".",",")), VALUE(SUBSTITUTE(_xlfn.TEXTBEFORE(K4, " +/- "),".",",")), VALUE(SUBSTITUTE(_xlfn.TEXTBEFORE(R4, " +/- "),".",",")),  VALUE(SUBSTITUTE(_xlfn.TEXTBEFORE(Y4, " +/- "),".",",")), VALUE(SUBSTITUTE(_xlfn.TEXTBEFORE(AF4, " +/- "),".",","))),2) &amp; " +/- " &amp; ROUND(AVERAGE(VALUE(SUBSTITUTE(_xlfn.TEXTAFTER(D4, " +/- "),".",",")), VALUE(SUBSTITUTE(_xlfn.TEXTAFTER(K4, " +/- "),".",",")), VALUE(SUBSTITUTE(_xlfn.TEXTAFTER(R4, " +/- "),".",",")), VALUE(SUBSTITUTE(_xlfn.TEXTAFTER(Y4, " +/- "),".",",")), VALUE(SUBSTITUTE(_xlfn.TEXTAFTER(AF4, " +/- "),".",","))),2)</f>
        <v>0,03 +/- 0,02</v>
      </c>
      <c r="AN4" s="2" t="str">
        <f t="shared" ref="AN4:AN9" si="4">ROUND(AVERAGE(VALUE(SUBSTITUTE(_xlfn.TEXTBEFORE(E4, " +/- "),".",",")), VALUE(SUBSTITUTE(_xlfn.TEXTBEFORE(L4, " +/- "),".",",")), VALUE(SUBSTITUTE(_xlfn.TEXTBEFORE(S4, " +/- "),".",",")),  VALUE(SUBSTITUTE(_xlfn.TEXTBEFORE(Z4, " +/- "),".",",")), VALUE(SUBSTITUTE(_xlfn.TEXTBEFORE(AG4, " +/- "),".",","))),2) &amp; " +/- " &amp; ROUND(AVERAGE(VALUE(SUBSTITUTE(_xlfn.TEXTAFTER(E4, " +/- "),".",",")), VALUE(SUBSTITUTE(_xlfn.TEXTAFTER(L4, " +/- "),".",",")), VALUE(SUBSTITUTE(_xlfn.TEXTAFTER(S4, " +/- "),".",",")), VALUE(SUBSTITUTE(_xlfn.TEXTAFTER(Z4, " +/- "),".",",")), VALUE(SUBSTITUTE(_xlfn.TEXTAFTER(AG4, " +/- "),".",","))),2)</f>
        <v>0,05 +/- 0,03</v>
      </c>
      <c r="AO4" s="4" t="str">
        <f t="shared" ref="AO4:AO8" si="5">ROUND(AVERAGE(VALUE(SUBSTITUTE(_xlfn.TEXTBEFORE(H4, " +/- "),".",",")), VALUE(SUBSTITUTE(_xlfn.TEXTBEFORE(O4, " +/- "),".",",")), VALUE(SUBSTITUTE(_xlfn.TEXTBEFORE(V4, " +/- "),".",",")),  VALUE(SUBSTITUTE(_xlfn.TEXTBEFORE(AC4, " +/- "),".",",")), VALUE(SUBSTITUTE(_xlfn.TEXTBEFORE(AJ4, " +/- "),".",","))),2) &amp; " +/- " &amp; ROUND(AVERAGE(VALUE(SUBSTITUTE(_xlfn.TEXTAFTER(H4, " +/- "),".",",")), VALUE(SUBSTITUTE(_xlfn.TEXTAFTER(O4, " +/- "),".",",")), VALUE(SUBSTITUTE(_xlfn.TEXTAFTER(V4, " +/- "),".",",")), VALUE(SUBSTITUTE(_xlfn.TEXTAFTER(AC4, " +/- "),".",",")), VALUE(SUBSTITUTE(_xlfn.TEXTAFTER(AJ4, " +/- "),".",","))),2)</f>
        <v>8,14 +/- 0,46</v>
      </c>
      <c r="AQ4" s="30"/>
      <c r="AR4" t="s">
        <v>277</v>
      </c>
    </row>
    <row r="5" spans="1:44" ht="43.5" x14ac:dyDescent="0.35">
      <c r="A5" s="16" t="s">
        <v>9</v>
      </c>
      <c r="B5" s="3" t="s">
        <v>81</v>
      </c>
      <c r="C5" s="2" t="s">
        <v>71</v>
      </c>
      <c r="D5" s="23" t="s">
        <v>82</v>
      </c>
      <c r="E5" s="23" t="s">
        <v>83</v>
      </c>
      <c r="F5" s="2" t="s">
        <v>84</v>
      </c>
      <c r="G5" s="2" t="s">
        <v>85</v>
      </c>
      <c r="H5" s="4" t="s">
        <v>86</v>
      </c>
      <c r="I5" s="3" t="s">
        <v>87</v>
      </c>
      <c r="J5" s="2" t="s">
        <v>88</v>
      </c>
      <c r="K5" s="23" t="s">
        <v>89</v>
      </c>
      <c r="L5" s="23" t="s">
        <v>90</v>
      </c>
      <c r="M5" s="2" t="s">
        <v>91</v>
      </c>
      <c r="N5" s="2" t="s">
        <v>92</v>
      </c>
      <c r="O5" s="4" t="s">
        <v>93</v>
      </c>
      <c r="P5" s="3" t="s">
        <v>88</v>
      </c>
      <c r="Q5" s="2" t="s">
        <v>94</v>
      </c>
      <c r="R5" s="23" t="s">
        <v>95</v>
      </c>
      <c r="S5" s="23" t="s">
        <v>96</v>
      </c>
      <c r="T5" s="2" t="s">
        <v>97</v>
      </c>
      <c r="U5" s="2" t="s">
        <v>98</v>
      </c>
      <c r="V5" s="4" t="s">
        <v>99</v>
      </c>
      <c r="W5" s="3" t="s">
        <v>100</v>
      </c>
      <c r="X5" s="2" t="s">
        <v>101</v>
      </c>
      <c r="Y5" s="2" t="s">
        <v>102</v>
      </c>
      <c r="Z5" s="2" t="s">
        <v>103</v>
      </c>
      <c r="AA5" s="2" t="s">
        <v>105</v>
      </c>
      <c r="AB5" s="2" t="s">
        <v>106</v>
      </c>
      <c r="AC5" s="4" t="s">
        <v>104</v>
      </c>
      <c r="AD5" s="3" t="s">
        <v>107</v>
      </c>
      <c r="AE5" s="2" t="s">
        <v>108</v>
      </c>
      <c r="AF5" s="23" t="s">
        <v>109</v>
      </c>
      <c r="AG5" s="23" t="s">
        <v>110</v>
      </c>
      <c r="AH5" s="2" t="s">
        <v>111</v>
      </c>
      <c r="AI5" s="2" t="s">
        <v>112</v>
      </c>
      <c r="AJ5" s="4" t="s">
        <v>113</v>
      </c>
      <c r="AK5" s="3" t="str">
        <f t="shared" si="1"/>
        <v>0,17 +/- 0,02</v>
      </c>
      <c r="AL5" s="2" t="str">
        <f t="shared" si="2"/>
        <v>0,24 +/- 0,03</v>
      </c>
      <c r="AM5" s="23" t="str">
        <f t="shared" si="3"/>
        <v>0,48 +/- 0,14</v>
      </c>
      <c r="AN5" s="23" t="str">
        <f t="shared" si="4"/>
        <v>0,62 +/- 0,15</v>
      </c>
      <c r="AO5" s="4" t="str">
        <f t="shared" si="5"/>
        <v>726,5 +/- 34,92</v>
      </c>
      <c r="AQ5" s="31"/>
      <c r="AR5" s="1" t="s">
        <v>278</v>
      </c>
    </row>
    <row r="6" spans="1:44" ht="43.5" x14ac:dyDescent="0.35">
      <c r="A6" s="16" t="s">
        <v>10</v>
      </c>
      <c r="B6" s="3" t="s">
        <v>237</v>
      </c>
      <c r="C6" s="2" t="s">
        <v>238</v>
      </c>
      <c r="D6" s="2" t="s">
        <v>239</v>
      </c>
      <c r="E6" s="2" t="s">
        <v>240</v>
      </c>
      <c r="F6" s="2" t="s">
        <v>241</v>
      </c>
      <c r="G6" s="2" t="s">
        <v>242</v>
      </c>
      <c r="H6" s="4" t="s">
        <v>243</v>
      </c>
      <c r="I6" s="3" t="s">
        <v>94</v>
      </c>
      <c r="J6" s="2" t="s">
        <v>244</v>
      </c>
      <c r="K6" s="2" t="s">
        <v>245</v>
      </c>
      <c r="L6" s="2" t="s">
        <v>246</v>
      </c>
      <c r="M6" s="2" t="s">
        <v>247</v>
      </c>
      <c r="N6" s="2" t="s">
        <v>248</v>
      </c>
      <c r="O6" s="4" t="s">
        <v>249</v>
      </c>
      <c r="P6" s="3" t="s">
        <v>250</v>
      </c>
      <c r="Q6" s="23" t="s">
        <v>251</v>
      </c>
      <c r="R6" s="2" t="s">
        <v>252</v>
      </c>
      <c r="S6" s="2" t="s">
        <v>45</v>
      </c>
      <c r="T6" s="2" t="s">
        <v>253</v>
      </c>
      <c r="U6" s="2" t="s">
        <v>254</v>
      </c>
      <c r="V6" s="4" t="s">
        <v>255</v>
      </c>
      <c r="W6" s="3" t="s">
        <v>256</v>
      </c>
      <c r="X6" s="23" t="s">
        <v>257</v>
      </c>
      <c r="Y6" s="2" t="s">
        <v>256</v>
      </c>
      <c r="Z6" s="23" t="s">
        <v>257</v>
      </c>
      <c r="AA6" s="2" t="s">
        <v>258</v>
      </c>
      <c r="AB6" s="2" t="s">
        <v>259</v>
      </c>
      <c r="AC6" s="4" t="s">
        <v>260</v>
      </c>
      <c r="AD6" s="3" t="s">
        <v>261</v>
      </c>
      <c r="AE6" s="2" t="s">
        <v>142</v>
      </c>
      <c r="AF6" s="2" t="s">
        <v>262</v>
      </c>
      <c r="AG6" s="2" t="s">
        <v>263</v>
      </c>
      <c r="AH6" s="23" t="s">
        <v>264</v>
      </c>
      <c r="AI6" s="2" t="s">
        <v>265</v>
      </c>
      <c r="AJ6" s="4" t="s">
        <v>266</v>
      </c>
      <c r="AK6" s="3" t="str">
        <f t="shared" si="1"/>
        <v>0,29 +/- 0,05</v>
      </c>
      <c r="AL6" s="2" t="str">
        <f t="shared" si="2"/>
        <v>0,45 +/- 0,05</v>
      </c>
      <c r="AM6" s="2" t="str">
        <f t="shared" si="3"/>
        <v>0,31 +/- 0,06</v>
      </c>
      <c r="AN6" s="2" t="str">
        <f t="shared" si="4"/>
        <v>0,47 +/- 0,05</v>
      </c>
      <c r="AO6" s="4" t="str">
        <f t="shared" si="5"/>
        <v>1696,5 +/- 141,14</v>
      </c>
    </row>
    <row r="7" spans="1:44" ht="29" x14ac:dyDescent="0.35">
      <c r="A7" s="16" t="s">
        <v>279</v>
      </c>
      <c r="B7" s="3" t="s">
        <v>280</v>
      </c>
      <c r="C7" s="2" t="s">
        <v>281</v>
      </c>
      <c r="D7" s="2" t="s">
        <v>280</v>
      </c>
      <c r="E7" s="2" t="s">
        <v>281</v>
      </c>
      <c r="F7" s="2" t="s">
        <v>282</v>
      </c>
      <c r="G7" s="2" t="s">
        <v>283</v>
      </c>
      <c r="H7" s="4" t="s">
        <v>284</v>
      </c>
      <c r="I7" s="3" t="s">
        <v>285</v>
      </c>
      <c r="J7" s="2" t="s">
        <v>286</v>
      </c>
      <c r="K7" s="2" t="s">
        <v>285</v>
      </c>
      <c r="L7" s="2" t="s">
        <v>286</v>
      </c>
      <c r="M7" s="2" t="s">
        <v>287</v>
      </c>
      <c r="N7" s="2" t="s">
        <v>288</v>
      </c>
      <c r="O7" s="4" t="s">
        <v>289</v>
      </c>
      <c r="P7" s="3" t="s">
        <v>234</v>
      </c>
      <c r="Q7" s="2" t="s">
        <v>290</v>
      </c>
      <c r="R7" s="2" t="s">
        <v>234</v>
      </c>
      <c r="S7" s="2" t="s">
        <v>290</v>
      </c>
      <c r="T7" s="2" t="s">
        <v>291</v>
      </c>
      <c r="U7" s="2" t="s">
        <v>292</v>
      </c>
      <c r="V7" s="4" t="s">
        <v>293</v>
      </c>
      <c r="W7" s="3" t="s">
        <v>294</v>
      </c>
      <c r="X7" s="2" t="s">
        <v>295</v>
      </c>
      <c r="Y7" s="2" t="s">
        <v>294</v>
      </c>
      <c r="Z7" s="2" t="s">
        <v>295</v>
      </c>
      <c r="AA7" s="2" t="s">
        <v>296</v>
      </c>
      <c r="AB7" s="2" t="s">
        <v>297</v>
      </c>
      <c r="AC7" s="4" t="s">
        <v>298</v>
      </c>
      <c r="AD7" s="3" t="s">
        <v>299</v>
      </c>
      <c r="AE7" s="2" t="s">
        <v>280</v>
      </c>
      <c r="AF7" s="2" t="s">
        <v>299</v>
      </c>
      <c r="AG7" s="2" t="s">
        <v>280</v>
      </c>
      <c r="AH7" s="2" t="s">
        <v>300</v>
      </c>
      <c r="AI7" s="2" t="s">
        <v>301</v>
      </c>
      <c r="AJ7" s="4" t="s">
        <v>302</v>
      </c>
      <c r="AK7" s="3" t="str">
        <f t="shared" si="1"/>
        <v>0,03 +/- 0,03</v>
      </c>
      <c r="AL7" s="2" t="str">
        <f t="shared" si="2"/>
        <v>0,06 +/- 0,08</v>
      </c>
      <c r="AM7" s="2" t="str">
        <f t="shared" si="3"/>
        <v>0,03 +/- 0,03</v>
      </c>
      <c r="AN7" s="2" t="str">
        <f t="shared" si="4"/>
        <v>0,06 +/- 0,08</v>
      </c>
      <c r="AO7" s="4" t="str">
        <f t="shared" si="5"/>
        <v>3,51 +/- 0,24</v>
      </c>
    </row>
    <row r="8" spans="1:44" ht="29" x14ac:dyDescent="0.35">
      <c r="A8" s="16" t="s">
        <v>11</v>
      </c>
      <c r="B8" s="3" t="s">
        <v>114</v>
      </c>
      <c r="C8" s="2" t="s">
        <v>115</v>
      </c>
      <c r="D8" s="2" t="s">
        <v>116</v>
      </c>
      <c r="E8" s="2" t="s">
        <v>117</v>
      </c>
      <c r="F8" s="2" t="s">
        <v>118</v>
      </c>
      <c r="G8" s="23" t="s">
        <v>119</v>
      </c>
      <c r="H8" s="4" t="s">
        <v>120</v>
      </c>
      <c r="I8" s="3" t="s">
        <v>126</v>
      </c>
      <c r="J8" s="2" t="s">
        <v>127</v>
      </c>
      <c r="K8" s="2" t="s">
        <v>128</v>
      </c>
      <c r="L8" s="2" t="s">
        <v>129</v>
      </c>
      <c r="M8" s="23" t="s">
        <v>130</v>
      </c>
      <c r="N8" s="23" t="s">
        <v>131</v>
      </c>
      <c r="O8" s="4" t="s">
        <v>132</v>
      </c>
      <c r="P8" s="3" t="s">
        <v>136</v>
      </c>
      <c r="Q8" s="2" t="s">
        <v>138</v>
      </c>
      <c r="R8" s="2" t="s">
        <v>139</v>
      </c>
      <c r="S8" s="2" t="s">
        <v>29</v>
      </c>
      <c r="T8" s="23" t="s">
        <v>140</v>
      </c>
      <c r="U8" s="23" t="s">
        <v>141</v>
      </c>
      <c r="V8" s="4" t="s">
        <v>140</v>
      </c>
      <c r="W8" s="3" t="s">
        <v>145</v>
      </c>
      <c r="X8" s="2" t="s">
        <v>146</v>
      </c>
      <c r="Y8" s="2" t="s">
        <v>145</v>
      </c>
      <c r="Z8" s="2" t="s">
        <v>146</v>
      </c>
      <c r="AA8" s="2" t="s">
        <v>149</v>
      </c>
      <c r="AB8" s="23" t="s">
        <v>150</v>
      </c>
      <c r="AC8" s="4" t="s">
        <v>151</v>
      </c>
      <c r="AD8" s="3" t="s">
        <v>153</v>
      </c>
      <c r="AE8" s="23" t="s">
        <v>154</v>
      </c>
      <c r="AF8" s="2" t="s">
        <v>155</v>
      </c>
      <c r="AG8" s="2" t="s">
        <v>156</v>
      </c>
      <c r="AH8" s="2" t="s">
        <v>157</v>
      </c>
      <c r="AI8" s="23" t="s">
        <v>158</v>
      </c>
      <c r="AJ8" s="4" t="s">
        <v>159</v>
      </c>
      <c r="AK8" s="3" t="str">
        <f t="shared" si="1"/>
        <v>0,3 +/- 0,1</v>
      </c>
      <c r="AL8" s="2" t="str">
        <f t="shared" si="2"/>
        <v>0,43 +/- 0,11</v>
      </c>
      <c r="AM8" s="2" t="str">
        <f t="shared" si="3"/>
        <v>0,33 +/- 0,13</v>
      </c>
      <c r="AN8" s="2" t="str">
        <f t="shared" si="4"/>
        <v>0,46 +/- 0,14</v>
      </c>
      <c r="AO8" s="4" t="str">
        <f t="shared" si="5"/>
        <v>25,78 +/- 17,03</v>
      </c>
    </row>
    <row r="9" spans="1:44" ht="29.5" thickBot="1" x14ac:dyDescent="0.4">
      <c r="A9" s="17" t="s">
        <v>12</v>
      </c>
      <c r="B9" s="5" t="s">
        <v>121</v>
      </c>
      <c r="C9" s="6" t="s">
        <v>122</v>
      </c>
      <c r="D9" s="6" t="s">
        <v>121</v>
      </c>
      <c r="E9" s="6" t="s">
        <v>122</v>
      </c>
      <c r="F9" s="24" t="s">
        <v>123</v>
      </c>
      <c r="G9" s="6" t="s">
        <v>124</v>
      </c>
      <c r="H9" s="25" t="s">
        <v>125</v>
      </c>
      <c r="I9" s="5" t="s">
        <v>133</v>
      </c>
      <c r="J9" s="6" t="s">
        <v>134</v>
      </c>
      <c r="K9" s="6" t="s">
        <v>133</v>
      </c>
      <c r="L9" s="6" t="s">
        <v>134</v>
      </c>
      <c r="M9" s="6" t="s">
        <v>123</v>
      </c>
      <c r="N9" s="6" t="s">
        <v>135</v>
      </c>
      <c r="O9" s="25" t="s">
        <v>125</v>
      </c>
      <c r="P9" s="5" t="s">
        <v>137</v>
      </c>
      <c r="Q9" s="6" t="s">
        <v>142</v>
      </c>
      <c r="R9" s="6" t="s">
        <v>137</v>
      </c>
      <c r="S9" s="6" t="s">
        <v>142</v>
      </c>
      <c r="T9" s="6" t="s">
        <v>123</v>
      </c>
      <c r="U9" s="6" t="s">
        <v>143</v>
      </c>
      <c r="V9" s="25" t="s">
        <v>144</v>
      </c>
      <c r="W9" s="5" t="s">
        <v>147</v>
      </c>
      <c r="X9" s="6" t="s">
        <v>148</v>
      </c>
      <c r="Y9" s="6" t="s">
        <v>147</v>
      </c>
      <c r="Z9" s="6" t="s">
        <v>148</v>
      </c>
      <c r="AA9" s="6" t="s">
        <v>123</v>
      </c>
      <c r="AB9" s="6" t="s">
        <v>152</v>
      </c>
      <c r="AC9" s="25" t="s">
        <v>125</v>
      </c>
      <c r="AD9" s="5" t="s">
        <v>160</v>
      </c>
      <c r="AE9" s="6" t="s">
        <v>161</v>
      </c>
      <c r="AF9" s="6" t="s">
        <v>160</v>
      </c>
      <c r="AG9" s="6" t="s">
        <v>161</v>
      </c>
      <c r="AH9" s="6" t="s">
        <v>123</v>
      </c>
      <c r="AI9" s="6" t="s">
        <v>162</v>
      </c>
      <c r="AJ9" s="25" t="s">
        <v>163</v>
      </c>
      <c r="AK9" s="5" t="str">
        <f t="shared" si="1"/>
        <v>0,17 +/- 0,04</v>
      </c>
      <c r="AL9" s="6" t="str">
        <f t="shared" si="2"/>
        <v>0,36 +/- 0,05</v>
      </c>
      <c r="AM9" s="6" t="str">
        <f t="shared" si="3"/>
        <v>0,17 +/- 0,04</v>
      </c>
      <c r="AN9" s="6" t="str">
        <f t="shared" si="4"/>
        <v>0,36 +/- 0,05</v>
      </c>
      <c r="AO9" s="25" t="str">
        <f>ROUND(AVERAGE(VALUE(SUBSTITUTE(_xlfn.TEXTBEFORE(H9, " +/- "),".",",")), VALUE(SUBSTITUTE(_xlfn.TEXTBEFORE(O9, " +/- "),".",",")), VALUE(SUBSTITUTE(_xlfn.TEXTBEFORE(V9, " +/- "),".",",")),  VALUE(SUBSTITUTE(_xlfn.TEXTBEFORE(AC9, " +/- "),".",",")), VALUE(SUBSTITUTE(_xlfn.TEXTBEFORE(AJ9, " +/- "),".",","))),3) &amp; " +/- " &amp; ROUND(AVERAGE(VALUE(SUBSTITUTE(_xlfn.TEXTAFTER(H9, " +/- "),".",",")), VALUE(SUBSTITUTE(_xlfn.TEXTAFTER(O9, " +/- "),".",",")), VALUE(SUBSTITUTE(_xlfn.TEXTAFTER(V9, " +/- "),".",",")), VALUE(SUBSTITUTE(_xlfn.TEXTAFTER(AC9, " +/- "),".",",")), VALUE(SUBSTITUTE(_xlfn.TEXTAFTER(AJ9, " +/- "),".",","))),3)</f>
        <v>0,003 +/- 0,001</v>
      </c>
    </row>
  </sheetData>
  <mergeCells count="6">
    <mergeCell ref="AK1:AO1"/>
    <mergeCell ref="B1:H1"/>
    <mergeCell ref="I1:O1"/>
    <mergeCell ref="P1:V1"/>
    <mergeCell ref="W1:AC1"/>
    <mergeCell ref="AD1:AJ1"/>
  </mergeCells>
  <pageMargins left="0.7" right="0.7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702D-4367-4CE4-8BE9-22AF43E05B13}">
  <dimension ref="A1:W9"/>
  <sheetViews>
    <sheetView topLeftCell="F1" workbookViewId="0">
      <selection activeCell="R9" sqref="R9"/>
    </sheetView>
  </sheetViews>
  <sheetFormatPr baseColWidth="10" defaultRowHeight="14.5" x14ac:dyDescent="0.35"/>
  <sheetData>
    <row r="1" spans="1:23" ht="15" thickBot="1" x14ac:dyDescent="0.4">
      <c r="A1" s="1"/>
      <c r="B1" s="35" t="s">
        <v>19</v>
      </c>
      <c r="C1" s="36"/>
      <c r="D1" s="36"/>
      <c r="E1" s="36"/>
      <c r="F1" s="36"/>
      <c r="G1" s="36"/>
      <c r="H1" s="37"/>
      <c r="I1" s="35" t="s">
        <v>20</v>
      </c>
      <c r="J1" s="36"/>
      <c r="K1" s="36"/>
      <c r="L1" s="36"/>
      <c r="M1" s="36"/>
      <c r="N1" s="36"/>
      <c r="O1" s="37"/>
      <c r="P1" s="32" t="s">
        <v>17</v>
      </c>
      <c r="Q1" s="33"/>
      <c r="R1" s="33"/>
      <c r="S1" s="33"/>
      <c r="T1" s="34"/>
    </row>
    <row r="2" spans="1:23" ht="29.5" thickBot="1" x14ac:dyDescent="0.4">
      <c r="A2" s="1"/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4" t="s">
        <v>18</v>
      </c>
      <c r="I2" s="12" t="s">
        <v>0</v>
      </c>
      <c r="J2" s="13" t="s">
        <v>1</v>
      </c>
      <c r="K2" s="13" t="s">
        <v>2</v>
      </c>
      <c r="L2" s="13" t="s">
        <v>3</v>
      </c>
      <c r="M2" s="13" t="s">
        <v>4</v>
      </c>
      <c r="N2" s="13" t="s">
        <v>5</v>
      </c>
      <c r="O2" s="14" t="s">
        <v>18</v>
      </c>
      <c r="P2" s="9" t="s">
        <v>0</v>
      </c>
      <c r="Q2" s="10" t="s">
        <v>1</v>
      </c>
      <c r="R2" s="10" t="s">
        <v>2</v>
      </c>
      <c r="S2" s="10" t="s">
        <v>3</v>
      </c>
      <c r="T2" s="11" t="s">
        <v>18</v>
      </c>
    </row>
    <row r="3" spans="1:23" ht="29.5" thickBot="1" x14ac:dyDescent="0.4">
      <c r="A3" s="15" t="s">
        <v>7</v>
      </c>
      <c r="B3" s="21" t="s">
        <v>164</v>
      </c>
      <c r="C3" s="22" t="s">
        <v>165</v>
      </c>
      <c r="D3" s="22" t="s">
        <v>166</v>
      </c>
      <c r="E3" s="7" t="s">
        <v>167</v>
      </c>
      <c r="F3" s="7" t="s">
        <v>168</v>
      </c>
      <c r="G3" s="7" t="s">
        <v>169</v>
      </c>
      <c r="H3" s="8" t="s">
        <v>170</v>
      </c>
      <c r="I3" s="21" t="s">
        <v>171</v>
      </c>
      <c r="J3" s="7" t="s">
        <v>172</v>
      </c>
      <c r="K3" s="22" t="s">
        <v>173</v>
      </c>
      <c r="L3" s="7" t="s">
        <v>174</v>
      </c>
      <c r="M3" s="22" t="s">
        <v>175</v>
      </c>
      <c r="N3" s="7" t="s">
        <v>176</v>
      </c>
      <c r="O3" s="8" t="s">
        <v>177</v>
      </c>
      <c r="P3" s="21" t="str">
        <f>ROUND(AVERAGE(VALUE(SUBSTITUTE(_xlfn.TEXTBEFORE(B3, " +/- "),".",",")), VALUE(SUBSTITUTE(_xlfn.TEXTBEFORE(I3, " +/- "),".",","))),2) &amp; " +/- " &amp; ROUND(AVERAGE( VALUE(SUBSTITUTE(_xlfn.TEXTAFTER(B3, " +/- "),".",",")), VALUE(SUBSTITUTE(_xlfn.TEXTAFTER(I3, " +/- "),".",","))),2)</f>
        <v>0,38 +/- 0,07</v>
      </c>
      <c r="Q3" s="22" t="str">
        <f t="shared" ref="Q3:S3" si="0">ROUND(AVERAGE(VALUE(SUBSTITUTE(_xlfn.TEXTBEFORE(C3, " +/- "),".",",")), VALUE(SUBSTITUTE(_xlfn.TEXTBEFORE(J3, " +/- "),".",","))),2) &amp; " +/- " &amp; ROUND(AVERAGE( VALUE(SUBSTITUTE(_xlfn.TEXTAFTER(C3, " +/- "),".",",")), VALUE(SUBSTITUTE(_xlfn.TEXTAFTER(J3, " +/- "),".",","))),2)</f>
        <v>0,39 +/- 0,07</v>
      </c>
      <c r="R3" s="22" t="str">
        <f t="shared" si="0"/>
        <v>0,33 +/- 0,08</v>
      </c>
      <c r="S3" s="7" t="str">
        <f t="shared" si="0"/>
        <v>0,33 +/- 0,06</v>
      </c>
      <c r="T3" s="8" t="str">
        <f>ROUND(AVERAGE(VALUE(SUBSTITUTE(_xlfn.TEXTBEFORE(H3, " +/- "),".",",")), VALUE(SUBSTITUTE(_xlfn.TEXTBEFORE(O3, " +/- "),".",","))),2) &amp; " +/- " &amp; ROUND(AVERAGE( VALUE(SUBSTITUTE(_xlfn.TEXTAFTER(H3, " +/- "),".",",")), VALUE(SUBSTITUTE(_xlfn.TEXTAFTER(O3, " +/- "),".",","))),2)</f>
        <v>162,44 +/- 77,37</v>
      </c>
    </row>
    <row r="4" spans="1:23" x14ac:dyDescent="0.35">
      <c r="A4" s="16" t="s">
        <v>8</v>
      </c>
      <c r="B4" s="18"/>
      <c r="C4" s="19"/>
      <c r="D4" s="19"/>
      <c r="E4" s="19"/>
      <c r="F4" s="19"/>
      <c r="G4" s="19"/>
      <c r="H4" s="20"/>
      <c r="I4" s="18"/>
      <c r="J4" s="19"/>
      <c r="K4" s="19"/>
      <c r="L4" s="19"/>
      <c r="M4" s="19"/>
      <c r="N4" s="19"/>
      <c r="O4" s="20"/>
      <c r="P4" s="18"/>
      <c r="Q4" s="19"/>
      <c r="R4" s="19"/>
      <c r="S4" s="19"/>
      <c r="T4" s="20"/>
      <c r="V4" s="30"/>
      <c r="W4" s="1" t="s">
        <v>277</v>
      </c>
    </row>
    <row r="5" spans="1:23" ht="29" x14ac:dyDescent="0.35">
      <c r="A5" s="16" t="s">
        <v>9</v>
      </c>
      <c r="B5" s="3" t="s">
        <v>178</v>
      </c>
      <c r="C5" s="2" t="s">
        <v>179</v>
      </c>
      <c r="D5" s="2" t="s">
        <v>180</v>
      </c>
      <c r="E5" s="2" t="s">
        <v>181</v>
      </c>
      <c r="F5" s="2" t="s">
        <v>182</v>
      </c>
      <c r="G5" s="2" t="s">
        <v>183</v>
      </c>
      <c r="H5" s="4" t="s">
        <v>184</v>
      </c>
      <c r="I5" s="3" t="s">
        <v>193</v>
      </c>
      <c r="J5" s="2" t="s">
        <v>194</v>
      </c>
      <c r="K5" s="2" t="s">
        <v>195</v>
      </c>
      <c r="L5" s="2" t="s">
        <v>196</v>
      </c>
      <c r="M5" s="2" t="s">
        <v>197</v>
      </c>
      <c r="N5" s="23" t="s">
        <v>198</v>
      </c>
      <c r="O5" s="4" t="s">
        <v>199</v>
      </c>
      <c r="P5" s="3" t="str">
        <f t="shared" ref="P5:P9" si="1">ROUND(AVERAGE(VALUE(SUBSTITUTE(_xlfn.TEXTBEFORE(B5, " +/- "),".",",")), VALUE(SUBSTITUTE(_xlfn.TEXTBEFORE(I5, " +/- "),".",","))),2) &amp; " +/- " &amp; ROUND(AVERAGE( VALUE(SUBSTITUTE(_xlfn.TEXTAFTER(B5, " +/- "),".",",")), VALUE(SUBSTITUTE(_xlfn.TEXTAFTER(I5, " +/- "),".",","))),2)</f>
        <v>0,14 +/- 0,02</v>
      </c>
      <c r="Q5" s="2" t="str">
        <f t="shared" ref="Q5:Q9" si="2">ROUND(AVERAGE(VALUE(SUBSTITUTE(_xlfn.TEXTBEFORE(C5, " +/- "),".",",")), VALUE(SUBSTITUTE(_xlfn.TEXTBEFORE(J5, " +/- "),".",","))),2) &amp; " +/- " &amp; ROUND(AVERAGE( VALUE(SUBSTITUTE(_xlfn.TEXTAFTER(C5, " +/- "),".",",")), VALUE(SUBSTITUTE(_xlfn.TEXTAFTER(J5, " +/- "),".",","))),2)</f>
        <v>0,2 +/- 0,03</v>
      </c>
      <c r="R5" s="2" t="str">
        <f t="shared" ref="R5:R9" si="3">ROUND(AVERAGE(VALUE(SUBSTITUTE(_xlfn.TEXTBEFORE(D5, " +/- "),".",",")), VALUE(SUBSTITUTE(_xlfn.TEXTBEFORE(K5, " +/- "),".",","))),2) &amp; " +/- " &amp; ROUND(AVERAGE( VALUE(SUBSTITUTE(_xlfn.TEXTAFTER(D5, " +/- "),".",",")), VALUE(SUBSTITUTE(_xlfn.TEXTAFTER(K5, " +/- "),".",","))),2)</f>
        <v>0,25 +/- 0,04</v>
      </c>
      <c r="S5" s="23" t="str">
        <f t="shared" ref="S5:S9" si="4">ROUND(AVERAGE(VALUE(SUBSTITUTE(_xlfn.TEXTBEFORE(E5, " +/- "),".",",")), VALUE(SUBSTITUTE(_xlfn.TEXTBEFORE(L5, " +/- "),".",","))),2) &amp; " +/- " &amp; ROUND(AVERAGE( VALUE(SUBSTITUTE(_xlfn.TEXTAFTER(E5, " +/- "),".",",")), VALUE(SUBSTITUTE(_xlfn.TEXTAFTER(L5, " +/- "),".",","))),2)</f>
        <v>0,35 +/- 0,06</v>
      </c>
      <c r="T5" s="4" t="str">
        <f t="shared" ref="T5:T8" si="5">ROUND(AVERAGE(VALUE(SUBSTITUTE(_xlfn.TEXTBEFORE(H5, " +/- "),".",",")), VALUE(SUBSTITUTE(_xlfn.TEXTBEFORE(O5, " +/- "),".",","))),2) &amp; " +/- " &amp; ROUND(AVERAGE( VALUE(SUBSTITUTE(_xlfn.TEXTAFTER(H5, " +/- "),".",",")), VALUE(SUBSTITUTE(_xlfn.TEXTAFTER(O5, " +/- "),".",","))),2)</f>
        <v>4118,53 +/- 749,52</v>
      </c>
      <c r="V5" s="31"/>
      <c r="W5" s="1" t="s">
        <v>278</v>
      </c>
    </row>
    <row r="6" spans="1:23" ht="29" x14ac:dyDescent="0.35">
      <c r="A6" s="16" t="s">
        <v>10</v>
      </c>
      <c r="B6" s="3" t="s">
        <v>271</v>
      </c>
      <c r="C6" s="2" t="s">
        <v>272</v>
      </c>
      <c r="D6" s="2" t="s">
        <v>271</v>
      </c>
      <c r="E6" s="2" t="s">
        <v>272</v>
      </c>
      <c r="F6" s="2" t="s">
        <v>273</v>
      </c>
      <c r="G6" s="2" t="s">
        <v>274</v>
      </c>
      <c r="H6" s="4" t="s">
        <v>275</v>
      </c>
      <c r="I6" s="26"/>
      <c r="J6" s="27"/>
      <c r="K6" s="27"/>
      <c r="L6" s="27"/>
      <c r="M6" s="27"/>
      <c r="N6" s="27"/>
      <c r="O6" s="28"/>
      <c r="P6" s="3" t="str">
        <f>B6</f>
        <v>0.14 +/- 0.05</v>
      </c>
      <c r="Q6" s="2" t="str">
        <f>C6</f>
        <v>0.21 +/- 0.06</v>
      </c>
      <c r="R6" s="2" t="str">
        <f t="shared" ref="R6:S6" si="6">D6</f>
        <v>0.14 +/- 0.05</v>
      </c>
      <c r="S6" s="2" t="str">
        <f t="shared" si="6"/>
        <v>0.21 +/- 0.06</v>
      </c>
      <c r="T6" s="4" t="str">
        <f>H6</f>
        <v>8271.08 +/- 10096.18</v>
      </c>
    </row>
    <row r="7" spans="1:23" ht="29" x14ac:dyDescent="0.35">
      <c r="A7" s="16" t="s">
        <v>279</v>
      </c>
      <c r="B7" s="3" t="s">
        <v>303</v>
      </c>
      <c r="C7" s="2" t="s">
        <v>280</v>
      </c>
      <c r="D7" s="2" t="s">
        <v>303</v>
      </c>
      <c r="E7" s="2" t="s">
        <v>280</v>
      </c>
      <c r="F7" s="2" t="s">
        <v>304</v>
      </c>
      <c r="G7" s="23" t="s">
        <v>305</v>
      </c>
      <c r="H7" s="4" t="s">
        <v>306</v>
      </c>
      <c r="I7" s="3" t="s">
        <v>28</v>
      </c>
      <c r="J7" s="2" t="s">
        <v>121</v>
      </c>
      <c r="K7" s="2" t="s">
        <v>28</v>
      </c>
      <c r="L7" s="2" t="s">
        <v>121</v>
      </c>
      <c r="M7" s="2" t="s">
        <v>307</v>
      </c>
      <c r="N7" s="2" t="s">
        <v>308</v>
      </c>
      <c r="O7" s="4" t="s">
        <v>309</v>
      </c>
      <c r="P7" s="3" t="str">
        <f t="shared" ref="P7" si="7">ROUND(AVERAGE(VALUE(SUBSTITUTE(_xlfn.TEXTBEFORE(B7, " +/- "),".",",")), VALUE(SUBSTITUTE(_xlfn.TEXTBEFORE(I7, " +/- "),".",","))),2) &amp; " +/- " &amp; ROUND(AVERAGE( VALUE(SUBSTITUTE(_xlfn.TEXTAFTER(B7, " +/- "),".",",")), VALUE(SUBSTITUTE(_xlfn.TEXTAFTER(I7, " +/- "),".",","))),2)</f>
        <v>0,02 +/- 0,01</v>
      </c>
      <c r="Q7" s="2" t="str">
        <f t="shared" ref="Q7" si="8">ROUND(AVERAGE(VALUE(SUBSTITUTE(_xlfn.TEXTBEFORE(C7, " +/- "),".",",")), VALUE(SUBSTITUTE(_xlfn.TEXTBEFORE(J7, " +/- "),".",","))),2) &amp; " +/- " &amp; ROUND(AVERAGE( VALUE(SUBSTITUTE(_xlfn.TEXTAFTER(C7, " +/- "),".",",")), VALUE(SUBSTITUTE(_xlfn.TEXTAFTER(J7, " +/- "),".",","))),2)</f>
        <v>0,06 +/- 0,03</v>
      </c>
      <c r="R7" s="2" t="str">
        <f t="shared" ref="R7" si="9">ROUND(AVERAGE(VALUE(SUBSTITUTE(_xlfn.TEXTBEFORE(D7, " +/- "),".",",")), VALUE(SUBSTITUTE(_xlfn.TEXTBEFORE(K7, " +/- "),".",","))),2) &amp; " +/- " &amp; ROUND(AVERAGE( VALUE(SUBSTITUTE(_xlfn.TEXTAFTER(D7, " +/- "),".",",")), VALUE(SUBSTITUTE(_xlfn.TEXTAFTER(K7, " +/- "),".",","))),2)</f>
        <v>0,02 +/- 0,01</v>
      </c>
      <c r="S7" s="2" t="str">
        <f t="shared" ref="S7" si="10">ROUND(AVERAGE(VALUE(SUBSTITUTE(_xlfn.TEXTBEFORE(E7, " +/- "),".",",")), VALUE(SUBSTITUTE(_xlfn.TEXTBEFORE(L7, " +/- "),".",","))),2) &amp; " +/- " &amp; ROUND(AVERAGE( VALUE(SUBSTITUTE(_xlfn.TEXTAFTER(E7, " +/- "),".",",")), VALUE(SUBSTITUTE(_xlfn.TEXTAFTER(L7, " +/- "),".",","))),2)</f>
        <v>0,06 +/- 0,03</v>
      </c>
      <c r="T7" s="4" t="str">
        <f t="shared" ref="T7" si="11">ROUND(AVERAGE(VALUE(SUBSTITUTE(_xlfn.TEXTBEFORE(H7, " +/- "),".",",")), VALUE(SUBSTITUTE(_xlfn.TEXTBEFORE(O7, " +/- "),".",","))),2) &amp; " +/- " &amp; ROUND(AVERAGE( VALUE(SUBSTITUTE(_xlfn.TEXTAFTER(H7, " +/- "),".",",")), VALUE(SUBSTITUTE(_xlfn.TEXTAFTER(O7, " +/- "),".",","))),2)</f>
        <v>26,96 +/- 2,41</v>
      </c>
    </row>
    <row r="8" spans="1:23" ht="29" x14ac:dyDescent="0.35">
      <c r="A8" s="16" t="s">
        <v>11</v>
      </c>
      <c r="B8" s="3" t="s">
        <v>185</v>
      </c>
      <c r="C8" s="2" t="s">
        <v>186</v>
      </c>
      <c r="D8" s="2" t="s">
        <v>185</v>
      </c>
      <c r="E8" s="23" t="s">
        <v>186</v>
      </c>
      <c r="F8" s="23" t="s">
        <v>187</v>
      </c>
      <c r="G8" s="2" t="s">
        <v>188</v>
      </c>
      <c r="H8" s="4" t="s">
        <v>189</v>
      </c>
      <c r="I8" s="3" t="s">
        <v>200</v>
      </c>
      <c r="J8" s="2" t="s">
        <v>201</v>
      </c>
      <c r="K8" s="2" t="s">
        <v>200</v>
      </c>
      <c r="L8" s="2" t="s">
        <v>201</v>
      </c>
      <c r="M8" s="2" t="s">
        <v>202</v>
      </c>
      <c r="N8" s="2" t="s">
        <v>203</v>
      </c>
      <c r="O8" s="4" t="s">
        <v>204</v>
      </c>
      <c r="P8" s="3" t="str">
        <f t="shared" si="1"/>
        <v>0,16 +/- 0,05</v>
      </c>
      <c r="Q8" s="2" t="str">
        <f t="shared" si="2"/>
        <v>0,23 +/- 0,06</v>
      </c>
      <c r="R8" s="2" t="str">
        <f t="shared" si="3"/>
        <v>0,16 +/- 0,05</v>
      </c>
      <c r="S8" s="2" t="str">
        <f t="shared" si="4"/>
        <v>0,23 +/- 0,06</v>
      </c>
      <c r="T8" s="4" t="str">
        <f t="shared" si="5"/>
        <v>336,5 +/- 21,96</v>
      </c>
    </row>
    <row r="9" spans="1:23" ht="29.5" thickBot="1" x14ac:dyDescent="0.4">
      <c r="A9" s="17" t="s">
        <v>12</v>
      </c>
      <c r="B9" s="5" t="s">
        <v>179</v>
      </c>
      <c r="C9" s="6" t="s">
        <v>190</v>
      </c>
      <c r="D9" s="6" t="s">
        <v>179</v>
      </c>
      <c r="E9" s="6" t="s">
        <v>190</v>
      </c>
      <c r="F9" s="6" t="s">
        <v>123</v>
      </c>
      <c r="G9" s="6" t="s">
        <v>191</v>
      </c>
      <c r="H9" s="25" t="s">
        <v>192</v>
      </c>
      <c r="I9" s="5" t="s">
        <v>205</v>
      </c>
      <c r="J9" s="24" t="s">
        <v>206</v>
      </c>
      <c r="K9" s="6" t="s">
        <v>205</v>
      </c>
      <c r="L9" s="24" t="s">
        <v>206</v>
      </c>
      <c r="M9" s="6" t="s">
        <v>123</v>
      </c>
      <c r="N9" s="6" t="s">
        <v>207</v>
      </c>
      <c r="O9" s="25" t="s">
        <v>208</v>
      </c>
      <c r="P9" s="5" t="str">
        <f t="shared" si="1"/>
        <v>0,15 +/- 0,02</v>
      </c>
      <c r="Q9" s="6" t="str">
        <f t="shared" si="2"/>
        <v>0,34 +/- 0,04</v>
      </c>
      <c r="R9" s="6" t="str">
        <f t="shared" si="3"/>
        <v>0,15 +/- 0,02</v>
      </c>
      <c r="S9" s="6" t="str">
        <f t="shared" si="4"/>
        <v>0,34 +/- 0,04</v>
      </c>
      <c r="T9" s="25" t="str">
        <f>ROUND(AVERAGE(VALUE(SUBSTITUTE(_xlfn.TEXTBEFORE(H9, " +/- "),".",",")), VALUE(SUBSTITUTE(_xlfn.TEXTBEFORE(O9, " +/- "),".",","))),3) &amp; " +/- " &amp; ROUND(AVERAGE( VALUE(SUBSTITUTE(_xlfn.TEXTAFTER(H9, " +/- "),".",",")), VALUE(SUBSTITUTE(_xlfn.TEXTAFTER(O9, " +/- "),".",","))),3)</f>
        <v>0,015 +/- 0,003</v>
      </c>
    </row>
  </sheetData>
  <mergeCells count="3">
    <mergeCell ref="B1:H1"/>
    <mergeCell ref="I1:O1"/>
    <mergeCell ref="P1:T1"/>
  </mergeCells>
  <pageMargins left="0.7" right="0.7" top="0.75" bottom="0.75" header="0.3" footer="0.3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7F04-B7FB-4385-8F10-193CBDC16AEA}">
  <dimension ref="A1:K9"/>
  <sheetViews>
    <sheetView tabSelected="1" workbookViewId="0">
      <selection activeCell="H7" sqref="H7"/>
    </sheetView>
  </sheetViews>
  <sheetFormatPr baseColWidth="10" defaultRowHeight="14.5" x14ac:dyDescent="0.35"/>
  <cols>
    <col min="11" max="11" width="13.1796875" customWidth="1"/>
  </cols>
  <sheetData>
    <row r="1" spans="1:11" ht="15" thickBot="1" x14ac:dyDescent="0.4">
      <c r="A1" s="1"/>
      <c r="B1" s="35" t="s">
        <v>21</v>
      </c>
      <c r="C1" s="36"/>
      <c r="D1" s="36"/>
      <c r="E1" s="36"/>
      <c r="F1" s="36"/>
      <c r="G1" s="36"/>
      <c r="H1" s="37"/>
    </row>
    <row r="2" spans="1:11" ht="29.5" thickBot="1" x14ac:dyDescent="0.4">
      <c r="A2" s="1"/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4" t="s">
        <v>18</v>
      </c>
    </row>
    <row r="3" spans="1:11" ht="15" thickBot="1" x14ac:dyDescent="0.4">
      <c r="A3" s="15" t="s">
        <v>7</v>
      </c>
      <c r="B3" s="21" t="s">
        <v>209</v>
      </c>
      <c r="C3" s="22" t="s">
        <v>210</v>
      </c>
      <c r="D3" s="7" t="s">
        <v>211</v>
      </c>
      <c r="E3" s="7" t="s">
        <v>212</v>
      </c>
      <c r="F3" s="7">
        <v>36</v>
      </c>
      <c r="G3" s="7" t="s">
        <v>213</v>
      </c>
      <c r="H3" s="8" t="s">
        <v>214</v>
      </c>
    </row>
    <row r="4" spans="1:11" x14ac:dyDescent="0.35">
      <c r="A4" s="16" t="s">
        <v>8</v>
      </c>
      <c r="B4" s="38" t="s">
        <v>276</v>
      </c>
      <c r="C4" s="39"/>
      <c r="D4" s="39"/>
      <c r="E4" s="39"/>
      <c r="F4" s="39"/>
      <c r="G4" s="39"/>
      <c r="H4" s="40"/>
      <c r="J4" s="29"/>
      <c r="K4" s="1" t="s">
        <v>277</v>
      </c>
    </row>
    <row r="5" spans="1:11" ht="29" x14ac:dyDescent="0.35">
      <c r="A5" s="16" t="s">
        <v>9</v>
      </c>
      <c r="B5" s="3" t="s">
        <v>215</v>
      </c>
      <c r="C5" s="2" t="s">
        <v>216</v>
      </c>
      <c r="D5" s="23" t="s">
        <v>217</v>
      </c>
      <c r="E5" s="23" t="s">
        <v>218</v>
      </c>
      <c r="F5" s="2">
        <v>123</v>
      </c>
      <c r="G5" s="2" t="s">
        <v>219</v>
      </c>
      <c r="H5" s="4" t="s">
        <v>220</v>
      </c>
      <c r="J5" s="27"/>
      <c r="K5" s="1" t="s">
        <v>278</v>
      </c>
    </row>
    <row r="6" spans="1:11" x14ac:dyDescent="0.35">
      <c r="A6" s="16" t="s">
        <v>10</v>
      </c>
      <c r="B6" s="3" t="s">
        <v>269</v>
      </c>
      <c r="C6" s="2" t="s">
        <v>270</v>
      </c>
      <c r="D6" s="2" t="s">
        <v>269</v>
      </c>
      <c r="E6" s="2" t="s">
        <v>270</v>
      </c>
      <c r="F6" s="23">
        <v>2</v>
      </c>
      <c r="G6" s="2" t="s">
        <v>267</v>
      </c>
      <c r="H6" s="4" t="s">
        <v>268</v>
      </c>
    </row>
    <row r="7" spans="1:11" x14ac:dyDescent="0.35">
      <c r="A7" s="16" t="s">
        <v>279</v>
      </c>
      <c r="B7" s="3" t="s">
        <v>269</v>
      </c>
      <c r="C7" s="2" t="s">
        <v>209</v>
      </c>
      <c r="D7" s="2" t="s">
        <v>310</v>
      </c>
      <c r="E7" s="2" t="s">
        <v>311</v>
      </c>
      <c r="F7" s="2">
        <v>14</v>
      </c>
      <c r="G7" s="2" t="s">
        <v>312</v>
      </c>
      <c r="H7" s="4" t="s">
        <v>313</v>
      </c>
    </row>
    <row r="8" spans="1:11" x14ac:dyDescent="0.35">
      <c r="A8" s="16" t="s">
        <v>11</v>
      </c>
      <c r="B8" s="3" t="s">
        <v>221</v>
      </c>
      <c r="C8" s="2" t="s">
        <v>222</v>
      </c>
      <c r="D8" s="2" t="s">
        <v>223</v>
      </c>
      <c r="E8" s="2" t="s">
        <v>224</v>
      </c>
      <c r="F8" s="2">
        <v>33</v>
      </c>
      <c r="G8" s="23" t="s">
        <v>225</v>
      </c>
      <c r="H8" s="4" t="s">
        <v>226</v>
      </c>
    </row>
    <row r="9" spans="1:11" ht="15" thickBot="1" x14ac:dyDescent="0.4">
      <c r="A9" s="17" t="s">
        <v>12</v>
      </c>
      <c r="B9" s="5" t="s">
        <v>227</v>
      </c>
      <c r="C9" s="6" t="s">
        <v>228</v>
      </c>
      <c r="D9" s="6" t="s">
        <v>227</v>
      </c>
      <c r="E9" s="6" t="s">
        <v>228</v>
      </c>
      <c r="F9" s="6">
        <v>1</v>
      </c>
      <c r="G9" s="6">
        <v>576</v>
      </c>
      <c r="H9" s="25" t="s">
        <v>229</v>
      </c>
    </row>
  </sheetData>
  <mergeCells count="2">
    <mergeCell ref="B1:H1"/>
    <mergeCell ref="B4:H4"/>
  </mergeCells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Classic Dataset</vt:lpstr>
      <vt:lpstr>Rewire Dataset</vt:lpstr>
      <vt:lpstr>Simulated-value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Singlan</dc:creator>
  <cp:lastModifiedBy>Nina Singlan</cp:lastModifiedBy>
  <dcterms:created xsi:type="dcterms:W3CDTF">2015-06-05T18:17:20Z</dcterms:created>
  <dcterms:modified xsi:type="dcterms:W3CDTF">2025-03-02T14:51:01Z</dcterms:modified>
</cp:coreProperties>
</file>