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F4A51D62-A663-49BF-93C3-3E8490054633}" xr6:coauthVersionLast="43" xr6:coauthVersionMax="43" xr10:uidLastSave="{00000000-0000-0000-0000-000000000000}"/>
  <bookViews>
    <workbookView xWindow="-120" yWindow="-120" windowWidth="20730" windowHeight="11310" tabRatio="917" firstSheet="1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A40" i="35"/>
  <c r="F40" i="35" s="1"/>
  <c r="A41" i="35"/>
  <c r="F41" i="35" s="1"/>
  <c r="A42" i="35"/>
  <c r="A43" i="35"/>
  <c r="F43" i="35" s="1"/>
  <c r="A44" i="35"/>
  <c r="F44" i="35" s="1"/>
  <c r="A45" i="35"/>
  <c r="F45" i="35" s="1"/>
  <c r="A46" i="35"/>
  <c r="A47" i="35"/>
  <c r="A48" i="35"/>
  <c r="F48" i="35" s="1"/>
  <c r="A49" i="35"/>
  <c r="F49" i="35" s="1"/>
  <c r="A50" i="35"/>
  <c r="F50" i="35" s="1"/>
  <c r="F12" i="33" s="1"/>
  <c r="F38" i="35"/>
  <c r="F39" i="35"/>
  <c r="F42" i="35"/>
  <c r="F46" i="35"/>
  <c r="F47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D23" i="47"/>
  <c r="D24" i="47"/>
  <c r="D25" i="47"/>
  <c r="D26" i="47"/>
  <c r="F26" i="47" s="1"/>
  <c r="D27" i="47"/>
  <c r="D28" i="47"/>
  <c r="D29" i="47"/>
  <c r="D30" i="47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D51" i="47"/>
  <c r="D52" i="47"/>
  <c r="D53" i="47"/>
  <c r="D54" i="47"/>
  <c r="F54" i="47" s="1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F74" i="47" s="1"/>
  <c r="D75" i="47"/>
  <c r="D76" i="47"/>
  <c r="D77" i="47"/>
  <c r="D78" i="47"/>
  <c r="D79" i="47"/>
  <c r="D80" i="47"/>
  <c r="D81" i="47"/>
  <c r="D82" i="47"/>
  <c r="F82" i="47" s="1"/>
  <c r="D83" i="47"/>
  <c r="D84" i="47"/>
  <c r="D85" i="47"/>
  <c r="D86" i="47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7" l="1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L256" i="2" l="1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<sst xmlns="http://schemas.openxmlformats.org/spreadsheetml/2006/main" count="2608" uniqueCount="525">
  <si>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</si>
  <si>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</si>
  <si>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</si>
  <si>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</si>
  <si>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</si>
  <si>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</si>
  <si>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</si>
  <si>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</si>
  <si>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</si>
  <si>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</si>
  <si>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</si>
  <si>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</si>
  <si>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</si>
  <si>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</si>
  <si>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</si>
  <si>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</si>
  <si>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</si>
  <si>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</si>
  <si>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</si>
  <si>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</si>
  <si>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</si>
  <si>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</si>
  <si>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</si>
  <si>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</si>
  <si>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</si>
  <si>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</si>
  <si>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</si>
  <si>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</si>
  <si>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</si>
  <si>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</si>
  <si>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</si>
  <si>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</si>
  <si>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</si>
  <si>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</si>
  <si>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</si>
  <si>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</si>
  <si>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</si>
  <si>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</si>
  <si>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</si>
  <si>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</si>
  <si>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</si>
  <si>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</si>
  <si>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</si>
  <si>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</si>
  <si>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</si>
  <si>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</si>
  <si>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</si>
  <si>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</si>
  <si>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</si>
  <si>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</si>
  <si>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</si>
  <si>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</si>
  <si>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</si>
  <si>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</si>
  <si>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</si>
  <si>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</si>
  <si>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</si>
  <si>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</si>
  <si>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</si>
  <si>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</si>
  <si>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</si>
  <si>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</si>
  <si>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</si>
  <si>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</si>
  <si>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</si>
  <si>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</si>
  <si>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</si>
  <si>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</si>
  <si>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</si>
  <si>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</si>
  <si>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</si>
  <si>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</si>
  <si>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</si>
  <si>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</si>
  <si>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</si>
  <si>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</si>
  <si>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</si>
  <si>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</si>
  <si>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</si>
  <si>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</si>
  <si>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</si>
  <si>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</si>
  <si>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</si>
  <si>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</si>
  <si>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</si>
  <si>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</si>
  <si>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</si>
  <si>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</si>
  <si>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</si>
  <si>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</si>
  <si>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</si>
  <si>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</si>
  <si>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</si>
  <si>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</si>
  <si>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</si>
  <si>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</si>
  <si>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</si>
  <si>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</si>
  <si>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</si>
  <si>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</si>
  <si>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</si>
  <si>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</si>
  <si>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</si>
  <si>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</si>
  <si>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</si>
  <si>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</si>
  <si>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</si>
  <si>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</si>
  <si>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</si>
  <si>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</si>
  <si>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</si>
  <si>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</si>
  <si>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</si>
  <si>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</si>
  <si>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</si>
  <si>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</si>
  <si>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</si>
  <si>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</si>
  <si>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</si>
  <si>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</si>
  <si>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</si>
  <si>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</si>
  <si>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</si>
  <si>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</si>
  <si>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</si>
  <si>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</si>
  <si>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</si>
  <si>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</si>
  <si>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</si>
  <si>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</si>
  <si>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</si>
  <si>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</si>
  <si>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</si>
  <si>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</si>
  <si>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</si>
  <si>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</si>
  <si>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</si>
  <si>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</si>
  <si>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</si>
  <si>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</si>
  <si>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</si>
  <si>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</si>
  <si>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</si>
  <si>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</si>
  <si>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</si>
  <si>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</si>
  <si>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</si>
  <si>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</si>
  <si>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</si>
  <si>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</si>
  <si>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</si>
  <si>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</si>
  <si>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</si>
  <si>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</si>
  <si>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</si>
  <si>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</si>
  <si>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</si>
  <si>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</si>
  <si>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</si>
  <si>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</si>
  <si>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</si>
  <si>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</si>
  <si>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</si>
  <si>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</si>
  <si>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</si>
  <si>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</si>
  <si>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</si>
  <si>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</si>
  <si>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</si>
  <si>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</si>
  <si>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</si>
  <si>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</si>
  <si>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</si>
  <si>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</si>
  <si>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</si>
  <si>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</si>
  <si>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</si>
  <si>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</si>
  <si>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</si>
  <si>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</si>
  <si>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</si>
  <si>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</si>
  <si>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</si>
  <si>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</si>
  <si>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</si>
  <si>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</si>
  <si>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</si>
  <si>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</si>
  <si>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</si>
  <si>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</si>
  <si>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</si>
  <si>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</si>
  <si>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</si>
  <si>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</si>
  <si>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</si>
  <si>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</si>
  <si>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</si>
  <si>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</si>
  <si>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</si>
  <si>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</si>
  <si>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</si>
  <si>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</si>
  <si>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</si>
  <si>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</si>
  <si>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</si>
  <si>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</si>
  <si>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</si>
  <si>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</si>
  <si>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</si>
  <si>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</si>
  <si>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</si>
  <si>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</si>
  <si>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</si>
  <si>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</si>
  <si>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</si>
  <si>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</si>
  <si>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</si>
  <si>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</si>
  <si>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</si>
  <si>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</si>
  <si>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</si>
  <si>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</si>
  <si>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</si>
  <si>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</si>
  <si>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</si>
  <si>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</si>
  <si>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</si>
  <si>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</si>
  <si>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</si>
  <si>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</si>
  <si>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</si>
  <si>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</si>
  <si>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</si>
  <si>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</si>
  <si>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</si>
  <si>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</si>
  <si>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</si>
  <si>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</si>
  <si>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</si>
  <si>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</si>
  <si>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</si>
  <si>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</si>
  <si>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</si>
  <si>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</si>
  <si>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</si>
  <si>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</si>
  <si>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</si>
  <si>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</si>
  <si>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</si>
  <si>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</si>
  <si>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</si>
  <si>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</si>
  <si>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</si>
  <si>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</si>
  <si>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</si>
  <si>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</si>
  <si>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</si>
  <si>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</si>
  <si>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</si>
  <si>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</si>
  <si>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</si>
  <si>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</si>
  <si>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</si>
  <si>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</si>
  <si>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</si>
  <si>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</si>
  <si>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</si>
  <si>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</si>
  <si>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</si>
  <si>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</si>
  <si>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</si>
  <si>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</si>
  <si>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</si>
  <si>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</si>
  <si>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</si>
  <si>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</si>
  <si>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</si>
  <si>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</si>
  <si>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</si>
  <si>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</si>
  <si>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</si>
  <si>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</si>
  <si>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</si>
  <si>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</si>
  <si>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</si>
  <si>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</si>
  <si>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</si>
  <si>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</si>
  <si>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</si>
  <si>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</si>
  <si>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</si>
  <si>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</si>
  <si>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</si>
  <si>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</si>
  <si>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</si>
  <si>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</si>
  <si>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</si>
  <si>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</si>
  <si>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</si>
  <si>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</si>
  <si>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</si>
  <si>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</si>
  <si>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</si>
  <si>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</si>
  <si>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</si>
  <si>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</si>
  <si>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</si>
  <si>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</si>
  <si>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</si>
  <si>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</si>
  <si>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</si>
  <si>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</si>
  <si>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</si>
  <si>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</si>
  <si>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</si>
  <si>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</si>
  <si>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</si>
  <si>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</si>
  <si>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</si>
  <si>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</si>
  <si>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</si>
  <si>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</si>
  <si>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</si>
  <si>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</si>
  <si>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</si>
  <si>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</si>
  <si>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</si>
  <si>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</si>
  <si>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</si>
  <si>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</si>
  <si>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</si>
  <si>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</si>
  <si>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</si>
  <si>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</si>
  <si>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</si>
  <si>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</si>
  <si>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</si>
  <si>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</si>
  <si>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</si>
  <si>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</si>
  <si>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</si>
  <si>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</si>
  <si>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</si>
  <si>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</si>
  <si>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</si>
  <si>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</si>
  <si>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</si>
  <si>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</si>
  <si>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</si>
  <si>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</si>
  <si>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</si>
  <si>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</si>
  <si>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</si>
  <si>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</si>
  <si>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</si>
  <si>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</si>
  <si>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</si>
  <si>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</si>
  <si>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</si>
  <si>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</si>
  <si>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</si>
  <si>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</si>
  <si>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</si>
  <si>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</si>
  <si>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</si>
  <si>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</si>
  <si>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</si>
  <si>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</si>
  <si>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</si>
  <si>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</si>
  <si>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</si>
  <si>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</si>
  <si>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</si>
  <si>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</si>
  <si>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</si>
  <si>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</si>
  <si>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</si>
  <si>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</si>
  <si>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</si>
  <si>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</si>
  <si>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</si>
  <si>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</si>
  <si>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</si>
  <si>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</si>
  <si>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</si>
  <si>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</si>
  <si>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</si>
  <si>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</si>
  <si>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</si>
  <si>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</si>
  <si>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</si>
  <si>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</si>
  <si>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</si>
  <si>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</si>
  <si>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</si>
  <si>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</si>
  <si>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</si>
  <si>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</si>
  <si>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</si>
  <si>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</si>
  <si>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</si>
  <si>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</si>
  <si>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</si>
  <si>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</si>
  <si>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</si>
  <si>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</si>
  <si>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</si>
  <si>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</si>
  <si>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</si>
  <si>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</si>
  <si>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</si>
  <si>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</si>
  <si>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</si>
  <si>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</si>
  <si>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</si>
  <si>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</si>
  <si>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</si>
  <si>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</si>
  <si>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</si>
  <si>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</si>
  <si>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</si>
  <si>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</si>
  <si>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</si>
  <si>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</si>
  <si>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</si>
  <si>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</si>
  <si>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</si>
  <si>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</si>
  <si>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</si>
  <si>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</si>
  <si>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</si>
  <si>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</si>
  <si>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</si>
  <si>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</si>
  <si>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</si>
  <si>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</si>
  <si>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</si>
  <si>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</si>
  <si>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</si>
  <si>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</si>
  <si>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</si>
  <si>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</si>
  <si>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</si>
  <si>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</si>
  <si>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</si>
  <si>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</si>
  <si>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</si>
  <si>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</si>
  <si>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</si>
  <si>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</si>
  <si>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</si>
  <si>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</si>
  <si>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</si>
  <si>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</si>
  <si>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</si>
  <si>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</si>
  <si>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</si>
  <si>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</si>
  <si>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</si>
  <si>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</si>
  <si>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</si>
  <si>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</si>
  <si>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</si>
  <si>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</si>
  <si>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</si>
  <si>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</si>
  <si>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</si>
  <si>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</si>
  <si>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</si>
  <si>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</si>
  <si>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</si>
  <si>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</si>
  <si>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</si>
  <si>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</si>
  <si>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</si>
  <si>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</si>
  <si>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</si>
  <si>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</si>
  <si>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</si>
  <si>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</si>
  <si>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</si>
  <si>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বিবিধ ( পাস্তা</t>
  </si>
  <si>
    <t>ফল ক্রয়</t>
  </si>
  <si>
    <t>থাইস্যুপ</t>
  </si>
  <si>
    <t>ব্যাগ</t>
  </si>
  <si>
    <t>কফি</t>
  </si>
  <si>
    <t>চার কোনা প্যাকেট</t>
  </si>
  <si>
    <t>পরোটা</t>
  </si>
  <si>
    <t>লালা ডিম</t>
  </si>
  <si>
    <t>কয়লা , মাওয়া ও দই</t>
  </si>
  <si>
    <t>মোজো 250 মিলি.</t>
  </si>
  <si>
    <t>কাটারি চাল</t>
  </si>
  <si>
    <t>ডিম</t>
  </si>
  <si>
    <t>ক্যাশিওনাট সালাদ</t>
  </si>
  <si>
    <t>হাফ প্লেট , পিপি , মেজিক স্ট্র, রেপিং</t>
  </si>
  <si>
    <t>চিকেন বল</t>
  </si>
  <si>
    <t>রেশমী জিলাপি</t>
  </si>
  <si>
    <t>খাসীর রেজালা + কিমা</t>
  </si>
  <si>
    <t>ডেকোরেটর বিল</t>
  </si>
  <si>
    <t>পিঙ্গেল চিপস</t>
  </si>
  <si>
    <t>পোলাও চাল (এরফান/মোজাম্মেল)</t>
  </si>
  <si>
    <t>সালাদ পিপি, মেজিক স্ট্র, রেপিং</t>
  </si>
  <si>
    <t>কাজুবাদাম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</si>
  <si>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</si>
  <si>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</si>
  <si>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</si>
  <si>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</si>
  <si>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</si>
  <si>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</si>
  <si>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</si>
  <si>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</si>
  <si>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</si>
  <si>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</si>
  <si>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</si>
  <si>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</si>
  <si>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</si>
  <si>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</si>
  <si>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</si>
  <si>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</si>
  <si>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</si>
  <si>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</si>
  <si>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</si>
  <si>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</si>
  <si>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</si>
  <si>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>01/08/২০২৫ তারিখ হতে 10/০8/২০২৫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</si>
</sst>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97.25</v>
      </c>
      <c r="E5" s="240">
        <f t="shared" si="0"/>
        <v>25.349033672756249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120.85714285714286</v>
      </c>
      <c r="E6" s="240">
        <f t="shared" si="0"/>
        <v>1.1386381245830393</v>
      </c>
      <c r="F6" s="247" t="str">
        <f t="shared" si="1"/>
        <v>-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134.9999343332085</v>
      </c>
      <c r="D8" s="241">
        <f>P!AK10</f>
        <v>153</v>
      </c>
      <c r="E8" s="240">
        <f t="shared" si="0"/>
        <v>18.0000656667915</v>
      </c>
      <c r="F8" s="247" t="str">
        <f t="shared" si="1"/>
        <v>+</v>
      </c>
    </row>
    <row r="9" spans="1:9">
      <c r="A9" s="201" t="s">
        <v>21</v>
      </c>
      <c r="B9" s="226" t="s">
        <v>9</v>
      </c>
      <c r="C9" s="241">
        <f>S!D9</f>
        <v>159.99664893957402</v>
      </c>
      <c r="D9" s="241">
        <f>P!AK11</f>
        <v>160</v>
      </c>
      <c r="E9" s="240">
        <f t="shared" si="0"/>
        <v>3.3510604259845422E-3</v>
      </c>
      <c r="F9" s="247" t="str">
        <f t="shared" si="1"/>
        <v>+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61.333333333333336</v>
      </c>
      <c r="D12" s="241">
        <f>P!AK14</f>
        <v>58</v>
      </c>
      <c r="E12" s="240">
        <f t="shared" si="0"/>
        <v>3.3333333333333357</v>
      </c>
      <c r="F12" s="247" t="str">
        <f t="shared" si="1"/>
        <v>-</v>
      </c>
    </row>
    <row r="13" spans="1:9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179.9375</v>
      </c>
      <c r="E13" s="240">
        <f t="shared" si="0"/>
        <v>1.7134002320862294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321.22034909615263</v>
      </c>
      <c r="D14" s="241">
        <f>P!AK16</f>
        <v>313.33333333333331</v>
      </c>
      <c r="E14" s="240">
        <f t="shared" si="0"/>
        <v>7.8870157628193169</v>
      </c>
      <c r="F14" s="247" t="str">
        <f t="shared" si="1"/>
        <v>-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40</v>
      </c>
      <c r="E15" s="240">
        <f t="shared" si="0"/>
        <v>7.8761221246281821E-5</v>
      </c>
      <c r="F15" s="247" t="str">
        <f t="shared" si="1"/>
        <v>+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440</v>
      </c>
      <c r="D17" s="241">
        <f>P!AK19</f>
        <v>450</v>
      </c>
      <c r="E17" s="240">
        <f t="shared" si="0"/>
        <v>10</v>
      </c>
      <c r="F17" s="247" t="str">
        <f t="shared" si="1"/>
        <v>+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60</v>
      </c>
      <c r="E19" s="240">
        <f t="shared" si="0"/>
        <v>1.2044514363651615E-7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920</v>
      </c>
      <c r="E20" s="240">
        <f t="shared" si="0"/>
        <v>2.5</v>
      </c>
      <c r="F20" s="247" t="str">
        <f t="shared" si="1"/>
        <v>-</v>
      </c>
    </row>
    <row r="21" spans="1:6">
      <c r="A21" s="201" t="s">
        <v>33</v>
      </c>
      <c r="B21" s="226" t="s">
        <v>9</v>
      </c>
      <c r="C21" s="241">
        <f>S!D21</f>
        <v>237.08333333333334</v>
      </c>
      <c r="D21" s="241">
        <f>P!AK23</f>
        <v>190</v>
      </c>
      <c r="E21" s="240">
        <f t="shared" si="0"/>
        <v>47.083333333333343</v>
      </c>
      <c r="F21" s="247" t="str">
        <f t="shared" si="1"/>
        <v>-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2.7</v>
      </c>
      <c r="E22" s="240">
        <f t="shared" si="0"/>
        <v>0.13980454319495106</v>
      </c>
      <c r="F22" s="247" t="str">
        <f t="shared" si="1"/>
        <v>-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394.44444444444446</v>
      </c>
      <c r="D36" s="241">
        <f>P!AK38</f>
        <v>560</v>
      </c>
      <c r="E36" s="240">
        <f t="shared" si="0"/>
        <v>165.55555555555554</v>
      </c>
      <c r="F36" s="247" t="str">
        <f t="shared" si="1"/>
        <v>+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80</v>
      </c>
      <c r="E39" s="240">
        <f t="shared" si="0"/>
        <v>20</v>
      </c>
      <c r="F39" s="247" t="str">
        <f t="shared" si="1"/>
        <v>+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85</v>
      </c>
      <c r="E40" s="240">
        <f t="shared" si="0"/>
        <v>5</v>
      </c>
      <c r="F40" s="247" t="str">
        <f t="shared" si="1"/>
        <v>-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10.857142857142858</v>
      </c>
      <c r="E45" s="240">
        <f t="shared" si="0"/>
        <v>0.84884480973260601</v>
      </c>
      <c r="F45" s="247" t="str">
        <f t="shared" si="1"/>
        <v>+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2.2000000000000002</v>
      </c>
      <c r="D48" s="241">
        <f>P!AK50</f>
        <v>5.2</v>
      </c>
      <c r="E48" s="240">
        <f t="shared" si="0"/>
        <v>3</v>
      </c>
      <c r="F48" s="247" t="str">
        <f t="shared" si="1"/>
        <v>+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90</v>
      </c>
      <c r="D51" s="241">
        <f>P!AK53</f>
        <v>80</v>
      </c>
      <c r="E51" s="240">
        <f t="shared" si="0"/>
        <v>10</v>
      </c>
      <c r="F51" s="247" t="str">
        <f t="shared" si="1"/>
        <v>-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20</v>
      </c>
      <c r="D56" s="241">
        <f>P!AK58</f>
        <v>19.565217391304348</v>
      </c>
      <c r="E56" s="240">
        <f t="shared" si="0"/>
        <v>0.43478260869565233</v>
      </c>
      <c r="F56" s="247" t="str">
        <f t="shared" si="1"/>
        <v>-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1003.6363636363636</v>
      </c>
      <c r="E57" s="240">
        <f t="shared" si="0"/>
        <v>53.636363636363626</v>
      </c>
      <c r="F57" s="247" t="str">
        <f t="shared" si="1"/>
        <v>+</v>
      </c>
    </row>
    <row r="58" spans="1:6">
      <c r="A58" s="201" t="s">
        <v>67</v>
      </c>
      <c r="B58" s="226" t="s">
        <v>31</v>
      </c>
      <c r="C58" s="241">
        <f>S!D58</f>
        <v>272</v>
      </c>
      <c r="D58" s="241">
        <f>P!AK60</f>
        <v>264</v>
      </c>
      <c r="E58" s="240">
        <f t="shared" si="0"/>
        <v>8</v>
      </c>
      <c r="F58" s="247" t="str">
        <f t="shared" si="1"/>
        <v>-</v>
      </c>
    </row>
    <row r="59" spans="1:6">
      <c r="A59" s="201" t="s">
        <v>68</v>
      </c>
      <c r="B59" s="226" t="s">
        <v>31</v>
      </c>
      <c r="C59" s="241">
        <f>S!D59</f>
        <v>102.5</v>
      </c>
      <c r="D59" s="241">
        <f>P!AK61</f>
        <v>130</v>
      </c>
      <c r="E59" s="240">
        <f t="shared" si="0"/>
        <v>27.5</v>
      </c>
      <c r="F59" s="247" t="str">
        <f t="shared" si="1"/>
        <v>+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850</v>
      </c>
      <c r="D65" s="241">
        <f>P!AK67</f>
        <v>851.61290322580646</v>
      </c>
      <c r="E65" s="240">
        <f t="shared" si="0"/>
        <v>1.6129032258064626</v>
      </c>
      <c r="F65" s="247" t="str">
        <f t="shared" si="1"/>
        <v>+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5727.272727272727</v>
      </c>
      <c r="E68" s="240">
        <f t="shared" ref="E68:E131" si="2">ABS(C68-D68)</f>
        <v>832.46245081816869</v>
      </c>
      <c r="F68" s="247" t="str">
        <f t="shared" ref="F68:F131" si="3">IF(C68-D68=0, "×", IF(C68-D68&lt;0, "+", "-"))</f>
        <v>-</v>
      </c>
    </row>
    <row r="69" spans="1:6">
      <c r="A69" s="201" t="s">
        <v>78</v>
      </c>
      <c r="B69" s="226" t="s">
        <v>9</v>
      </c>
      <c r="C69" s="241">
        <f>S!D69</f>
        <v>583.00653594771245</v>
      </c>
      <c r="D69" s="241">
        <f>P!AK71</f>
        <v>590</v>
      </c>
      <c r="E69" s="240">
        <f t="shared" si="2"/>
        <v>6.9934640522875497</v>
      </c>
      <c r="F69" s="247" t="str">
        <f t="shared" si="3"/>
        <v>+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1706.6666666666667</v>
      </c>
      <c r="E70" s="240">
        <f t="shared" si="2"/>
        <v>88.787878787878526</v>
      </c>
      <c r="F70" s="247" t="str">
        <f t="shared" si="3"/>
        <v>-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710</v>
      </c>
      <c r="E72" s="240">
        <f t="shared" si="2"/>
        <v>10</v>
      </c>
      <c r="F72" s="247" t="str">
        <f t="shared" si="3"/>
        <v>-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640</v>
      </c>
      <c r="E73" s="240">
        <f t="shared" si="2"/>
        <v>20</v>
      </c>
      <c r="F73" s="247" t="str">
        <f t="shared" si="3"/>
        <v>-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1813.3333333333333</v>
      </c>
      <c r="D75" s="241">
        <f>P!AK77</f>
        <v>1691.9708029197081</v>
      </c>
      <c r="E75" s="240">
        <f t="shared" si="2"/>
        <v>121.36253041362511</v>
      </c>
      <c r="F75" s="247" t="str">
        <f t="shared" si="3"/>
        <v>-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3280.5370433001481</v>
      </c>
      <c r="D77" s="241">
        <f>P!AK79</f>
        <v>3400</v>
      </c>
      <c r="E77" s="240">
        <f t="shared" si="2"/>
        <v>119.46295669985193</v>
      </c>
      <c r="F77" s="247" t="str">
        <f t="shared" si="3"/>
        <v>+</v>
      </c>
    </row>
    <row r="78" spans="1:6">
      <c r="A78" s="201" t="s">
        <v>86</v>
      </c>
      <c r="B78" s="226" t="s">
        <v>9</v>
      </c>
      <c r="C78" s="241">
        <f>S!D78</f>
        <v>550</v>
      </c>
      <c r="D78" s="241">
        <f>P!AK80</f>
        <v>575</v>
      </c>
      <c r="E78" s="240">
        <f t="shared" si="2"/>
        <v>25</v>
      </c>
      <c r="F78" s="247" t="str">
        <f t="shared" si="3"/>
        <v>+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300</v>
      </c>
      <c r="E79" s="240">
        <f t="shared" si="2"/>
        <v>300</v>
      </c>
      <c r="F79" s="247" t="str">
        <f t="shared" si="3"/>
        <v>-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170.58823529411765</v>
      </c>
      <c r="E80" s="240">
        <f t="shared" si="2"/>
        <v>9.4222639023990098</v>
      </c>
      <c r="F80" s="247" t="str">
        <f t="shared" si="3"/>
        <v>-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2800</v>
      </c>
      <c r="D84" s="241">
        <f>P!AK86</f>
        <v>3000</v>
      </c>
      <c r="E84" s="240">
        <f t="shared" si="2"/>
        <v>200</v>
      </c>
      <c r="F84" s="247" t="str">
        <f t="shared" si="3"/>
        <v>+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1800.0000000000002</v>
      </c>
      <c r="E86" s="240">
        <f t="shared" si="2"/>
        <v>0.3744767084947398</v>
      </c>
      <c r="F86" s="247" t="str">
        <f t="shared" si="3"/>
        <v>+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10.158331638724142</v>
      </c>
      <c r="D89" s="241">
        <f>P!AK91</f>
        <v>11.252415458937199</v>
      </c>
      <c r="E89" s="240">
        <f t="shared" si="2"/>
        <v>1.0940838202130561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84.545454545454547</v>
      </c>
      <c r="E95" s="240">
        <f t="shared" si="2"/>
        <v>0.45454545454545325</v>
      </c>
      <c r="F95" s="247" t="str">
        <f t="shared" si="3"/>
        <v>-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520</v>
      </c>
      <c r="E97" s="240">
        <f t="shared" si="2"/>
        <v>70</v>
      </c>
      <c r="F97" s="247" t="str">
        <f t="shared" si="3"/>
        <v>+</v>
      </c>
    </row>
    <row r="98" spans="1:6">
      <c r="A98" s="201" t="s">
        <v>336</v>
      </c>
      <c r="B98" s="226" t="s">
        <v>31</v>
      </c>
      <c r="C98" s="241">
        <f>S!D98</f>
        <v>208.6764705882353</v>
      </c>
      <c r="D98" s="241">
        <f>P!AK100</f>
        <v>167.14285714285714</v>
      </c>
      <c r="E98" s="240">
        <f t="shared" si="2"/>
        <v>41.533613445378165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160.71428571428572</v>
      </c>
      <c r="E104" s="240">
        <f t="shared" si="2"/>
        <v>5</v>
      </c>
      <c r="F104" s="247" t="str">
        <f t="shared" si="3"/>
        <v>-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270</v>
      </c>
      <c r="E109" s="240">
        <f t="shared" si="2"/>
        <v>9.3333333333333712</v>
      </c>
      <c r="F109" s="247" t="str">
        <f t="shared" si="3"/>
        <v>+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2242.2222222222222</v>
      </c>
      <c r="E112" s="240">
        <f t="shared" si="2"/>
        <v>529.72222222222217</v>
      </c>
      <c r="F112" s="247" t="str">
        <f t="shared" si="3"/>
        <v>+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140</v>
      </c>
      <c r="D126" s="241">
        <f>P!AK128</f>
        <v>120.96</v>
      </c>
      <c r="E126" s="240">
        <f t="shared" si="2"/>
        <v>19.040000000000006</v>
      </c>
      <c r="F126" s="247" t="str">
        <f t="shared" si="3"/>
        <v>-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187.35340729001587</v>
      </c>
      <c r="E132" s="240">
        <f t="shared" ref="E132:E195" si="4">ABS(C132-D132)</f>
        <v>42.863611371648517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180</v>
      </c>
      <c r="E133" s="240">
        <f t="shared" si="4"/>
        <v>26.285714285714278</v>
      </c>
      <c r="F133" s="247" t="str">
        <f t="shared" si="5"/>
        <v>-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18.23169191919192</v>
      </c>
      <c r="E141" s="240">
        <f t="shared" si="4"/>
        <v>3.9084131596171865</v>
      </c>
      <c r="F141" s="247" t="str">
        <f t="shared" si="5"/>
        <v>-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1100.9493670886077</v>
      </c>
      <c r="E143" s="240">
        <f t="shared" si="4"/>
        <v>46.559529708545369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1150</v>
      </c>
      <c r="D146" s="241">
        <f>P!AK148</f>
        <v>1200</v>
      </c>
      <c r="E146" s="240">
        <f t="shared" si="4"/>
        <v>50</v>
      </c>
      <c r="F146" s="247" t="str">
        <f t="shared" si="5"/>
        <v>+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270.64285714285717</v>
      </c>
      <c r="E150" s="240">
        <f t="shared" si="4"/>
        <v>7.3550814236723454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404.51327433628313</v>
      </c>
      <c r="E153" s="240">
        <f t="shared" si="4"/>
        <v>21.189237131748655</v>
      </c>
      <c r="F153" s="247" t="str">
        <f t="shared" si="5"/>
        <v>+</v>
      </c>
    </row>
    <row r="154" spans="1:6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424.28571428571433</v>
      </c>
      <c r="E154" s="240">
        <f t="shared" si="4"/>
        <v>52.975091698031804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22.398843930635838</v>
      </c>
      <c r="E177" s="240">
        <f t="shared" si="4"/>
        <v>1.7829742511823454</v>
      </c>
      <c r="F177" s="247" t="str">
        <f t="shared" si="5"/>
        <v>-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75.154545454545456</v>
      </c>
      <c r="E178" s="240">
        <f t="shared" si="4"/>
        <v>13.76900328587076</v>
      </c>
      <c r="F178" s="247" t="str">
        <f t="shared" si="5"/>
        <v>+</v>
      </c>
    </row>
    <row r="179" spans="1:6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>
      <c r="A180" s="201" t="s">
        <v>158</v>
      </c>
      <c r="B180" s="226" t="s">
        <v>9</v>
      </c>
      <c r="C180" s="241">
        <f>S!D180</f>
        <v>160</v>
      </c>
      <c r="D180" s="241">
        <f>P!AK182</f>
        <v>175.75757575757575</v>
      </c>
      <c r="E180" s="240">
        <f t="shared" si="4"/>
        <v>15.757575757575751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164.4</v>
      </c>
      <c r="E181" s="240">
        <f t="shared" si="4"/>
        <v>9.8545454545454731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6.1335078534031418</v>
      </c>
      <c r="E182" s="240">
        <f t="shared" si="4"/>
        <v>1.4118250055067012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62.96</v>
      </c>
      <c r="E183" s="240">
        <f t="shared" si="4"/>
        <v>10.296956521739133</v>
      </c>
      <c r="F183" s="247" t="str">
        <f t="shared" si="5"/>
        <v>+</v>
      </c>
    </row>
    <row r="184" spans="1:6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84.8</v>
      </c>
      <c r="E184" s="240">
        <f t="shared" si="4"/>
        <v>8.0558139534883679</v>
      </c>
      <c r="F184" s="247" t="str">
        <f t="shared" si="5"/>
        <v>+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135.60606060606059</v>
      </c>
      <c r="E186" s="240">
        <f t="shared" si="4"/>
        <v>61.759906759906755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57.5</v>
      </c>
      <c r="E187" s="240">
        <f t="shared" si="4"/>
        <v>7.5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41.666666666666664</v>
      </c>
      <c r="E193" s="240">
        <f t="shared" si="4"/>
        <v>1.6666666666666643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24.210526315789473</v>
      </c>
      <c r="E195" s="240">
        <f t="shared" si="4"/>
        <v>2.9377990430621992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147.27272727272728</v>
      </c>
      <c r="E197" s="240">
        <f t="shared" si="6"/>
        <v>17.27272727272728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73.611111111111114</v>
      </c>
      <c r="E198" s="240">
        <f t="shared" si="6"/>
        <v>89.960317460317469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250</v>
      </c>
      <c r="E199" s="240">
        <f t="shared" si="6"/>
        <v>30</v>
      </c>
      <c r="F199" s="247" t="str">
        <f t="shared" si="7"/>
        <v>+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45</v>
      </c>
      <c r="D203" s="241">
        <f>P!AK205</f>
        <v>43.333333333333336</v>
      </c>
      <c r="E203" s="240">
        <f t="shared" si="6"/>
        <v>1.6666666666666643</v>
      </c>
      <c r="F203" s="247" t="str">
        <f t="shared" si="7"/>
        <v>-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51.666666666666664</v>
      </c>
      <c r="E206" s="240">
        <f t="shared" si="6"/>
        <v>6.6666666666666643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80</v>
      </c>
      <c r="E207" s="240">
        <f t="shared" si="6"/>
        <v>15.882352941176464</v>
      </c>
      <c r="F207" s="247" t="str">
        <f t="shared" si="7"/>
        <v>+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50.333333333333336</v>
      </c>
      <c r="E211" s="240">
        <f t="shared" si="6"/>
        <v>5.3333333333333357</v>
      </c>
      <c r="F211" s="247" t="str">
        <f t="shared" si="7"/>
        <v>+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60.3125</v>
      </c>
      <c r="D214" s="241">
        <f>P!AK216</f>
        <v>75.48571428571428</v>
      </c>
      <c r="E214" s="240">
        <f t="shared" si="6"/>
        <v>15.17321428571428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950</v>
      </c>
      <c r="E230" s="240">
        <f t="shared" si="6"/>
        <v>54.717946882310457</v>
      </c>
      <c r="F230" s="247" t="str">
        <f t="shared" si="7"/>
        <v>+</v>
      </c>
    </row>
    <row r="231" spans="1:6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</v>
      </c>
      <c r="E231" s="240">
        <f t="shared" si="6"/>
        <v>1.0161737564295947E-5</v>
      </c>
      <c r="F231" s="247" t="str">
        <f t="shared" si="7"/>
        <v>-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26.564885496183205</v>
      </c>
      <c r="E232" s="240">
        <f t="shared" si="6"/>
        <v>0.99567795471585896</v>
      </c>
      <c r="F232" s="247" t="str">
        <f t="shared" si="7"/>
        <v>+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320</v>
      </c>
      <c r="D239" s="241">
        <f>P!AK241</f>
        <v>380</v>
      </c>
      <c r="E239" s="240">
        <f t="shared" si="6"/>
        <v>60</v>
      </c>
      <c r="F239" s="247" t="str">
        <f t="shared" si="7"/>
        <v>+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280</v>
      </c>
      <c r="E242" s="240">
        <f t="shared" si="6"/>
        <v>241.59292035398229</v>
      </c>
      <c r="F242" s="247" t="str">
        <f t="shared" si="7"/>
        <v>+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9.4471544715447155</v>
      </c>
      <c r="E243" s="240">
        <f t="shared" si="6"/>
        <v>9.4863792239818778E-2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463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475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476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477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478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472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479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480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473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474</v>
      </c>
      <c r="C13" s="190">
        <v>2800</v>
      </c>
      <c r="D13" s="199">
        <f t="shared" si="0"/>
        <v>2800</v>
      </c>
      <c r="E13" s="190">
        <f>SUM($D$3:D13)</f>
        <v>30884</v>
      </c>
      <c r="F13" s="154">
        <f t="shared" si="1"/>
        <v>10</v>
      </c>
    </row>
    <row r="14" spans="1:8" ht="19.5" hidden="1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30884</v>
      </c>
      <c r="F14" s="154">
        <f t="shared" si="1"/>
        <v>10</v>
      </c>
    </row>
    <row r="15" spans="1:8" ht="19.5" hidden="1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30884</v>
      </c>
      <c r="F15" s="154">
        <f t="shared" si="1"/>
        <v>10</v>
      </c>
    </row>
    <row r="16" spans="1:8" ht="19.5" hidden="1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30884</v>
      </c>
      <c r="F16" s="154">
        <f t="shared" si="1"/>
        <v>10</v>
      </c>
    </row>
    <row r="17" spans="1:6" ht="19.5" hidden="1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30884</v>
      </c>
      <c r="F17" s="154">
        <f t="shared" si="1"/>
        <v>10</v>
      </c>
    </row>
    <row r="18" spans="1:6" ht="19.5" hidden="1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30884</v>
      </c>
      <c r="F18" s="154">
        <f t="shared" si="1"/>
        <v>10</v>
      </c>
    </row>
    <row r="19" spans="1:6" ht="19.5" hidden="1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30884</v>
      </c>
      <c r="F19" s="154">
        <f t="shared" si="1"/>
        <v>10</v>
      </c>
    </row>
    <row r="20" spans="1:6" ht="19.5" hidden="1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30884</v>
      </c>
      <c r="F20" s="154">
        <f t="shared" si="1"/>
        <v>10</v>
      </c>
    </row>
    <row r="21" spans="1:6" ht="19.5" hidden="1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30884</v>
      </c>
      <c r="F21" s="154">
        <f t="shared" si="1"/>
        <v>10</v>
      </c>
    </row>
    <row r="22" spans="1:6" ht="19.5" hidden="1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30884</v>
      </c>
      <c r="F22" s="154">
        <f t="shared" si="1"/>
        <v>10</v>
      </c>
    </row>
    <row r="23" spans="1:6" ht="19.5" hidden="1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30884</v>
      </c>
      <c r="F23" s="154">
        <f t="shared" si="1"/>
        <v>10</v>
      </c>
    </row>
    <row r="24" spans="1:6" ht="19.5" hidden="1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30884</v>
      </c>
      <c r="F24" s="154">
        <f t="shared" si="1"/>
        <v>10</v>
      </c>
    </row>
    <row r="25" spans="1:6" ht="19.5" hidden="1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30884</v>
      </c>
      <c r="F25" s="154">
        <f t="shared" si="1"/>
        <v>10</v>
      </c>
    </row>
    <row r="26" spans="1:6" ht="19.5" hidden="1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30884</v>
      </c>
      <c r="F26" s="154">
        <f t="shared" si="1"/>
        <v>10</v>
      </c>
    </row>
    <row r="27" spans="1:6" ht="19.5" hidden="1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30884</v>
      </c>
      <c r="F27" s="154">
        <f t="shared" si="1"/>
        <v>10</v>
      </c>
    </row>
    <row r="28" spans="1:6" ht="19.5" hidden="1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30884</v>
      </c>
      <c r="F28" s="154">
        <f t="shared" si="1"/>
        <v>10</v>
      </c>
    </row>
    <row r="29" spans="1:6" ht="19.5" hidden="1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30884</v>
      </c>
      <c r="F29" s="154">
        <f t="shared" si="1"/>
        <v>10</v>
      </c>
    </row>
    <row r="30" spans="1:6" ht="19.5" hidden="1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30884</v>
      </c>
      <c r="F30" s="154">
        <f t="shared" si="1"/>
        <v>10</v>
      </c>
    </row>
    <row r="31" spans="1:6" ht="19.5" hidden="1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30884</v>
      </c>
      <c r="F31" s="154">
        <f t="shared" si="1"/>
        <v>10</v>
      </c>
    </row>
    <row r="32" spans="1:6" ht="19.5" hidden="1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30884</v>
      </c>
      <c r="F32" s="154">
        <f t="shared" si="1"/>
        <v>10</v>
      </c>
    </row>
    <row r="33" spans="1:6" ht="19.5" hidden="1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30884</v>
      </c>
      <c r="F33" s="154">
        <f t="shared" si="1"/>
        <v>10</v>
      </c>
    </row>
    <row r="34" spans="1:6" ht="19.5" hidden="1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30884</v>
      </c>
      <c r="F34" s="154">
        <f t="shared" si="1"/>
        <v>10</v>
      </c>
    </row>
    <row r="35" spans="1:6" ht="19.5" hidden="1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30884</v>
      </c>
      <c r="F35" s="154">
        <f t="shared" si="1"/>
        <v>10</v>
      </c>
    </row>
    <row r="36" spans="1:6" ht="19.5" hidden="1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30884</v>
      </c>
      <c r="F36" s="154">
        <f t="shared" si="1"/>
        <v>10</v>
      </c>
    </row>
    <row r="37" spans="1:6" ht="19.5" hidden="1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30884</v>
      </c>
      <c r="F37" s="154">
        <f t="shared" si="1"/>
        <v>10</v>
      </c>
    </row>
    <row r="38" spans="1:6" ht="19.5" hidden="1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30884</v>
      </c>
      <c r="F38" s="154">
        <f t="shared" si="1"/>
        <v>10</v>
      </c>
    </row>
    <row r="39" spans="1:6" ht="19.5" hidden="1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30884</v>
      </c>
      <c r="F39" s="154">
        <f t="shared" si="1"/>
        <v>10</v>
      </c>
    </row>
    <row r="40" spans="1:6" ht="19.5" hidden="1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30884</v>
      </c>
      <c r="F40" s="154">
        <f t="shared" si="1"/>
        <v>10</v>
      </c>
    </row>
    <row r="41" spans="1:6" ht="19.5" hidden="1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30884</v>
      </c>
      <c r="F41" s="154">
        <f t="shared" si="1"/>
        <v>10</v>
      </c>
    </row>
    <row r="42" spans="1:6" ht="19.5" hidden="1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30884</v>
      </c>
      <c r="F42" s="154">
        <f t="shared" si="1"/>
        <v>10</v>
      </c>
    </row>
    <row r="43" spans="1:6" ht="19.5" hidden="1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30884</v>
      </c>
      <c r="F43" s="154">
        <f t="shared" si="1"/>
        <v>10</v>
      </c>
    </row>
    <row r="44" spans="1:6" ht="19.5" hidden="1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30884</v>
      </c>
      <c r="F44" s="154">
        <f t="shared" si="1"/>
        <v>10</v>
      </c>
    </row>
    <row r="45" spans="1:6" ht="19.5" hidden="1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30884</v>
      </c>
      <c r="F45" s="154">
        <f t="shared" si="1"/>
        <v>10</v>
      </c>
    </row>
    <row r="46" spans="1:6" ht="19.5" hidden="1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30884</v>
      </c>
      <c r="F46" s="154">
        <f t="shared" si="1"/>
        <v>10</v>
      </c>
    </row>
    <row r="47" spans="1:6" ht="19.5" hidden="1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30884</v>
      </c>
      <c r="F47" s="154">
        <f t="shared" si="1"/>
        <v>10</v>
      </c>
    </row>
    <row r="48" spans="1:6" ht="19.5" hidden="1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30884</v>
      </c>
      <c r="F48" s="154">
        <f t="shared" si="1"/>
        <v>10</v>
      </c>
    </row>
    <row r="49" spans="1:6" ht="19.5" hidden="1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30884</v>
      </c>
      <c r="F49" s="154">
        <f t="shared" si="1"/>
        <v>10</v>
      </c>
    </row>
    <row r="50" spans="1:6" ht="19.5" hidden="1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30884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30884</v>
      </c>
      <c r="D51" s="200"/>
      <c r="E51" s="196"/>
    </row>
    <row r="52" spans="1:6" ht="19.5">
      <c r="A52" s="520" t="s">
        <v>505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6" sqref="B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464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475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482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472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479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474</v>
      </c>
      <c r="C9" s="190">
        <v>4700</v>
      </c>
      <c r="D9" s="151">
        <f t="shared" si="0"/>
        <v>4700</v>
      </c>
      <c r="E9" s="164">
        <f>SUM($D$3:D9)</f>
        <v>29844</v>
      </c>
      <c r="F9" s="154">
        <f t="shared" si="1"/>
        <v>6</v>
      </c>
    </row>
    <row r="10" spans="1:6" hidden="1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29844</v>
      </c>
      <c r="F10" s="154">
        <f t="shared" si="1"/>
        <v>6</v>
      </c>
    </row>
    <row r="11" spans="1:6" hidden="1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29844</v>
      </c>
      <c r="F11" s="154">
        <f t="shared" si="1"/>
        <v>6</v>
      </c>
    </row>
    <row r="12" spans="1:6" hidden="1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29844</v>
      </c>
      <c r="F12" s="154">
        <f t="shared" si="1"/>
        <v>6</v>
      </c>
    </row>
    <row r="13" spans="1:6" hidden="1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29844</v>
      </c>
      <c r="F13" s="154">
        <f t="shared" si="1"/>
        <v>6</v>
      </c>
    </row>
    <row r="14" spans="1:6" hidden="1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29844</v>
      </c>
      <c r="F14" s="154">
        <f t="shared" si="1"/>
        <v>6</v>
      </c>
    </row>
    <row r="15" spans="1:6" hidden="1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29844</v>
      </c>
      <c r="F15" s="154">
        <f t="shared" si="1"/>
        <v>6</v>
      </c>
    </row>
    <row r="16" spans="1:6" hidden="1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29844</v>
      </c>
      <c r="F16" s="154">
        <f t="shared" si="1"/>
        <v>6</v>
      </c>
    </row>
    <row r="17" spans="1:6" hidden="1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29844</v>
      </c>
      <c r="F17" s="154">
        <f t="shared" si="1"/>
        <v>6</v>
      </c>
    </row>
    <row r="18" spans="1:6" hidden="1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29844</v>
      </c>
      <c r="F18" s="154">
        <f t="shared" si="1"/>
        <v>6</v>
      </c>
    </row>
    <row r="19" spans="1:6" hidden="1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29844</v>
      </c>
      <c r="F19" s="154">
        <f t="shared" si="1"/>
        <v>6</v>
      </c>
    </row>
    <row r="20" spans="1:6" hidden="1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29844</v>
      </c>
      <c r="F20" s="154">
        <f t="shared" si="1"/>
        <v>6</v>
      </c>
    </row>
    <row r="21" spans="1:6" hidden="1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29844</v>
      </c>
      <c r="F21" s="154">
        <f t="shared" si="1"/>
        <v>6</v>
      </c>
    </row>
    <row r="22" spans="1:6" hidden="1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29844</v>
      </c>
      <c r="F22" s="154">
        <f t="shared" si="1"/>
        <v>6</v>
      </c>
    </row>
    <row r="23" spans="1:6" hidden="1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29844</v>
      </c>
      <c r="F23" s="154">
        <f t="shared" si="1"/>
        <v>6</v>
      </c>
    </row>
    <row r="24" spans="1:6" hidden="1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29844</v>
      </c>
      <c r="F24" s="154">
        <f t="shared" si="1"/>
        <v>6</v>
      </c>
    </row>
    <row r="25" spans="1:6" hidden="1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29844</v>
      </c>
      <c r="F25" s="154">
        <f t="shared" si="1"/>
        <v>6</v>
      </c>
    </row>
    <row r="26" spans="1:6" hidden="1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29844</v>
      </c>
      <c r="F26" s="154">
        <f>A26</f>
        <v>6</v>
      </c>
    </row>
    <row r="27" spans="1:6" hidden="1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29844</v>
      </c>
      <c r="F27" s="154">
        <f>A27</f>
        <v>6</v>
      </c>
    </row>
    <row r="28" spans="1:6" hidden="1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29844</v>
      </c>
      <c r="F28" s="154">
        <f t="shared" ref="F28:F49" si="2">A28</f>
        <v>6</v>
      </c>
    </row>
    <row r="29" spans="1:6" hidden="1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29844</v>
      </c>
      <c r="F29" s="154">
        <f t="shared" si="2"/>
        <v>6</v>
      </c>
    </row>
    <row r="30" spans="1:6" hidden="1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29844</v>
      </c>
      <c r="F30" s="154">
        <f t="shared" si="2"/>
        <v>6</v>
      </c>
    </row>
    <row r="31" spans="1:6" hidden="1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29844</v>
      </c>
      <c r="F31" s="154">
        <f t="shared" si="2"/>
        <v>6</v>
      </c>
    </row>
    <row r="32" spans="1:6" hidden="1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29844</v>
      </c>
      <c r="F32" s="154">
        <f t="shared" si="2"/>
        <v>6</v>
      </c>
    </row>
    <row r="33" spans="1:6" hidden="1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29844</v>
      </c>
      <c r="F33" s="154">
        <f t="shared" si="2"/>
        <v>6</v>
      </c>
    </row>
    <row r="34" spans="1:6" hidden="1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29844</v>
      </c>
      <c r="F34" s="154">
        <f t="shared" si="2"/>
        <v>6</v>
      </c>
    </row>
    <row r="35" spans="1:6" hidden="1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29844</v>
      </c>
      <c r="F35" s="154">
        <f t="shared" si="2"/>
        <v>6</v>
      </c>
    </row>
    <row r="36" spans="1:6" hidden="1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29844</v>
      </c>
      <c r="F36" s="154">
        <f t="shared" si="2"/>
        <v>6</v>
      </c>
    </row>
    <row r="37" spans="1:6" hidden="1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29844</v>
      </c>
      <c r="F37" s="154">
        <f t="shared" si="2"/>
        <v>6</v>
      </c>
    </row>
    <row r="38" spans="1:6" hidden="1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29844</v>
      </c>
      <c r="F38" s="154">
        <f t="shared" si="2"/>
        <v>6</v>
      </c>
    </row>
    <row r="39" spans="1:6" hidden="1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29844</v>
      </c>
      <c r="F39" s="154">
        <f t="shared" si="2"/>
        <v>6</v>
      </c>
    </row>
    <row r="40" spans="1:6" hidden="1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29844</v>
      </c>
      <c r="F40" s="154">
        <f t="shared" si="2"/>
        <v>6</v>
      </c>
    </row>
    <row r="41" spans="1:6" hidden="1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29844</v>
      </c>
      <c r="F41" s="154">
        <f t="shared" si="2"/>
        <v>6</v>
      </c>
    </row>
    <row r="42" spans="1:6" hidden="1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29844</v>
      </c>
      <c r="F42" s="154">
        <f t="shared" si="2"/>
        <v>6</v>
      </c>
    </row>
    <row r="43" spans="1:6" hidden="1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29844</v>
      </c>
      <c r="F43" s="154">
        <f t="shared" si="2"/>
        <v>6</v>
      </c>
    </row>
    <row r="44" spans="1:6" hidden="1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29844</v>
      </c>
      <c r="F44" s="154">
        <f t="shared" si="2"/>
        <v>6</v>
      </c>
    </row>
    <row r="45" spans="1:6" hidden="1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29844</v>
      </c>
      <c r="F45" s="154">
        <f t="shared" si="2"/>
        <v>6</v>
      </c>
    </row>
    <row r="46" spans="1:6" hidden="1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29844</v>
      </c>
      <c r="F46" s="154">
        <f t="shared" si="2"/>
        <v>6</v>
      </c>
    </row>
    <row r="47" spans="1:6" hidden="1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29844</v>
      </c>
      <c r="F47" s="154">
        <f t="shared" si="2"/>
        <v>6</v>
      </c>
    </row>
    <row r="48" spans="1:6" hidden="1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29844</v>
      </c>
      <c r="F48" s="154">
        <f t="shared" si="2"/>
        <v>6</v>
      </c>
    </row>
    <row r="49" spans="1:6" hidden="1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29844</v>
      </c>
      <c r="F49" s="154">
        <f t="shared" si="2"/>
        <v>6</v>
      </c>
    </row>
    <row r="50" spans="1:6" hidden="1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29844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29844</v>
      </c>
    </row>
    <row r="52" spans="1:6">
      <c r="A52" s="516" t="s">
        <v>506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5" sqref="B5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465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475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472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473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474</v>
      </c>
      <c r="C8" s="190">
        <v>7600</v>
      </c>
      <c r="D8" s="151">
        <f>C8</f>
        <v>7600</v>
      </c>
      <c r="E8" s="171">
        <f>SUM($D$3:D8)</f>
        <v>18605</v>
      </c>
      <c r="F8" s="172">
        <f t="shared" si="1"/>
        <v>5</v>
      </c>
    </row>
    <row r="9" spans="1:6" ht="19.5" hidden="1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18605</v>
      </c>
      <c r="F9" s="172">
        <f t="shared" si="1"/>
        <v>5</v>
      </c>
    </row>
    <row r="10" spans="1:6" ht="19.5" hidden="1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18605</v>
      </c>
      <c r="F10" s="172">
        <f t="shared" si="1"/>
        <v>5</v>
      </c>
    </row>
    <row r="11" spans="1:6" ht="19.5" hidden="1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18605</v>
      </c>
      <c r="F11" s="172">
        <f t="shared" si="1"/>
        <v>5</v>
      </c>
    </row>
    <row r="12" spans="1:6" ht="19.5" hidden="1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18605</v>
      </c>
      <c r="F12" s="172">
        <f t="shared" si="1"/>
        <v>5</v>
      </c>
    </row>
    <row r="13" spans="1:6" ht="19.5" hidden="1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18605</v>
      </c>
      <c r="F13" s="172">
        <f t="shared" si="1"/>
        <v>5</v>
      </c>
    </row>
    <row r="14" spans="1:6" ht="19.5" hidden="1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18605</v>
      </c>
      <c r="F14" s="172">
        <f t="shared" si="1"/>
        <v>5</v>
      </c>
    </row>
    <row r="15" spans="1:6" ht="19.5" hidden="1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18605</v>
      </c>
      <c r="F15" s="172">
        <f t="shared" si="1"/>
        <v>5</v>
      </c>
    </row>
    <row r="16" spans="1:6" ht="19.5" hidden="1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18605</v>
      </c>
      <c r="F16" s="172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18605</v>
      </c>
      <c r="F17" s="172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18605</v>
      </c>
      <c r="F18" s="172">
        <f t="shared" si="1"/>
        <v>5</v>
      </c>
    </row>
    <row r="19" spans="1:6" ht="19.5" hidden="1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18605</v>
      </c>
      <c r="F19" s="172">
        <f t="shared" si="1"/>
        <v>5</v>
      </c>
    </row>
    <row r="20" spans="1:6" ht="19.5" hidden="1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18605</v>
      </c>
      <c r="F20" s="172">
        <f t="shared" si="1"/>
        <v>5</v>
      </c>
    </row>
    <row r="21" spans="1:6" ht="19.5" hidden="1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18605</v>
      </c>
      <c r="F21" s="172">
        <f t="shared" si="1"/>
        <v>5</v>
      </c>
    </row>
    <row r="22" spans="1:6" ht="19.5" hidden="1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18605</v>
      </c>
      <c r="F22" s="172">
        <f t="shared" si="1"/>
        <v>5</v>
      </c>
    </row>
    <row r="23" spans="1:6" ht="19.5" hidden="1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18605</v>
      </c>
      <c r="F23" s="172">
        <f t="shared" si="1"/>
        <v>5</v>
      </c>
    </row>
    <row r="24" spans="1:6" ht="19.5" hidden="1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18605</v>
      </c>
      <c r="F24" s="172">
        <f t="shared" si="1"/>
        <v>5</v>
      </c>
    </row>
    <row r="25" spans="1:6" ht="19.5" hidden="1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18605</v>
      </c>
      <c r="F25" s="172">
        <f t="shared" si="1"/>
        <v>5</v>
      </c>
    </row>
    <row r="26" spans="1:6" ht="19.5" hidden="1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18605</v>
      </c>
      <c r="F26" s="172">
        <f t="shared" si="1"/>
        <v>5</v>
      </c>
    </row>
    <row r="27" spans="1:6" ht="19.5" hidden="1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18605</v>
      </c>
      <c r="F27" s="172">
        <f t="shared" si="1"/>
        <v>5</v>
      </c>
    </row>
    <row r="28" spans="1:6" ht="19.5" hidden="1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18605</v>
      </c>
      <c r="F28" s="172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18605</v>
      </c>
      <c r="F29" s="172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18605</v>
      </c>
      <c r="F30" s="172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18605</v>
      </c>
      <c r="F31" s="172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18605</v>
      </c>
      <c r="F32" s="172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18605</v>
      </c>
      <c r="F33" s="172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18605</v>
      </c>
      <c r="F34" s="172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18605</v>
      </c>
      <c r="F35" s="172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18605</v>
      </c>
      <c r="F36" s="172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18605</v>
      </c>
      <c r="F37" s="172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18605</v>
      </c>
      <c r="F38" s="172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18605</v>
      </c>
      <c r="F39" s="172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18605</v>
      </c>
      <c r="F40" s="172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18605</v>
      </c>
      <c r="F41" s="172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18605</v>
      </c>
      <c r="F42" s="172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18605</v>
      </c>
      <c r="F43" s="172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18605</v>
      </c>
      <c r="F44" s="172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18605</v>
      </c>
      <c r="F45" s="172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18605</v>
      </c>
      <c r="F46" s="172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18605</v>
      </c>
      <c r="F47" s="172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18605</v>
      </c>
      <c r="F48" s="172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18605</v>
      </c>
      <c r="F49" s="172">
        <f t="shared" si="1"/>
        <v>5</v>
      </c>
    </row>
    <row r="50" spans="1:6" ht="19.5" hidden="1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18605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18605</v>
      </c>
    </row>
    <row r="52" spans="1:6" ht="19.5">
      <c r="A52" s="516" t="s">
        <v>507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A2" sqref="A2:C2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466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475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472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473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474</v>
      </c>
      <c r="C8" s="190">
        <v>2800</v>
      </c>
      <c r="D8" s="151">
        <f t="shared" si="0"/>
        <v>2800</v>
      </c>
      <c r="E8" s="164">
        <f>SUM($D$3:D8)</f>
        <v>11630</v>
      </c>
      <c r="F8" s="154">
        <f t="shared" si="1"/>
        <v>5</v>
      </c>
    </row>
    <row r="9" spans="1:6" hidden="1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11630</v>
      </c>
      <c r="F9" s="154">
        <f t="shared" si="1"/>
        <v>5</v>
      </c>
    </row>
    <row r="10" spans="1:6" hidden="1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11630</v>
      </c>
      <c r="F10" s="154">
        <f t="shared" si="1"/>
        <v>5</v>
      </c>
    </row>
    <row r="11" spans="1:6" hidden="1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11630</v>
      </c>
      <c r="F11" s="154">
        <f t="shared" si="1"/>
        <v>5</v>
      </c>
    </row>
    <row r="12" spans="1:6" hidden="1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11630</v>
      </c>
      <c r="F12" s="154">
        <f t="shared" si="1"/>
        <v>5</v>
      </c>
    </row>
    <row r="13" spans="1:6" hidden="1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11630</v>
      </c>
      <c r="F13" s="154">
        <f t="shared" si="1"/>
        <v>5</v>
      </c>
    </row>
    <row r="14" spans="1:6" hidden="1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11630</v>
      </c>
      <c r="F14" s="154">
        <f t="shared" si="1"/>
        <v>5</v>
      </c>
    </row>
    <row r="15" spans="1:6" hidden="1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11630</v>
      </c>
      <c r="F15" s="154">
        <f t="shared" si="1"/>
        <v>5</v>
      </c>
    </row>
    <row r="16" spans="1:6" hidden="1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11630</v>
      </c>
      <c r="F16" s="154">
        <f t="shared" si="1"/>
        <v>5</v>
      </c>
    </row>
    <row r="17" spans="1:6" hidden="1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11630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11630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11630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11630</v>
      </c>
      <c r="F20" s="154">
        <f t="shared" si="1"/>
        <v>5</v>
      </c>
    </row>
    <row r="21" spans="1:6" hidden="1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11630</v>
      </c>
      <c r="F21" s="154">
        <f t="shared" si="1"/>
        <v>5</v>
      </c>
    </row>
    <row r="22" spans="1:6" hidden="1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11630</v>
      </c>
      <c r="F22" s="154">
        <f t="shared" si="1"/>
        <v>5</v>
      </c>
    </row>
    <row r="23" spans="1:6" hidden="1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11630</v>
      </c>
      <c r="F23" s="154">
        <f t="shared" si="1"/>
        <v>5</v>
      </c>
    </row>
    <row r="24" spans="1:6" hidden="1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11630</v>
      </c>
      <c r="F24" s="154">
        <f t="shared" si="1"/>
        <v>5</v>
      </c>
    </row>
    <row r="25" spans="1:6" hidden="1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11630</v>
      </c>
      <c r="F25" s="154">
        <f t="shared" si="1"/>
        <v>5</v>
      </c>
    </row>
    <row r="26" spans="1:6" hidden="1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11630</v>
      </c>
      <c r="F26" s="154">
        <f t="shared" si="1"/>
        <v>5</v>
      </c>
    </row>
    <row r="27" spans="1:6" hidden="1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11630</v>
      </c>
      <c r="F27" s="154">
        <f t="shared" si="1"/>
        <v>5</v>
      </c>
    </row>
    <row r="28" spans="1:6" hidden="1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11630</v>
      </c>
      <c r="F28" s="154">
        <f t="shared" si="1"/>
        <v>5</v>
      </c>
    </row>
    <row r="29" spans="1:6" hidden="1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11630</v>
      </c>
      <c r="F29" s="154">
        <f t="shared" si="1"/>
        <v>5</v>
      </c>
    </row>
    <row r="30" spans="1:6" hidden="1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11630</v>
      </c>
      <c r="F30" s="154">
        <f t="shared" si="1"/>
        <v>5</v>
      </c>
    </row>
    <row r="31" spans="1:6" hidden="1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11630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11630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11630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11630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11630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11630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11630</v>
      </c>
      <c r="F37" s="154">
        <f t="shared" si="1"/>
        <v>5</v>
      </c>
    </row>
    <row r="38" spans="1:6" hidden="1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11630</v>
      </c>
      <c r="F38" s="154">
        <f t="shared" si="1"/>
        <v>5</v>
      </c>
    </row>
    <row r="39" spans="1:6" hidden="1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11630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11630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11630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11630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11630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11630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11630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11630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11630</v>
      </c>
      <c r="F47" s="154">
        <f t="shared" si="1"/>
        <v>5</v>
      </c>
    </row>
    <row r="48" spans="1:6" hidden="1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11630</v>
      </c>
      <c r="F48" s="154">
        <f t="shared" si="1"/>
        <v>5</v>
      </c>
    </row>
    <row r="49" spans="1:6" hidden="1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11630</v>
      </c>
      <c r="F49" s="154">
        <f t="shared" si="1"/>
        <v>5</v>
      </c>
    </row>
    <row r="50" spans="1:6" hidden="1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11630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11630</v>
      </c>
    </row>
    <row r="52" spans="1:6">
      <c r="A52" s="516" t="s">
        <v>508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467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475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472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473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474</v>
      </c>
      <c r="C8" s="190">
        <v>4100</v>
      </c>
      <c r="D8" s="163">
        <f t="shared" si="0"/>
        <v>4100</v>
      </c>
      <c r="E8" s="164">
        <f>SUM($D$3:D8)</f>
        <v>19099</v>
      </c>
      <c r="F8" s="176">
        <f t="shared" si="1"/>
        <v>5</v>
      </c>
    </row>
    <row r="9" spans="1:7" ht="19.5" hidden="1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19099</v>
      </c>
      <c r="F9" s="176">
        <f t="shared" si="1"/>
        <v>5</v>
      </c>
    </row>
    <row r="10" spans="1:7" ht="19.5" hidden="1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19099</v>
      </c>
      <c r="F10" s="176">
        <f t="shared" si="1"/>
        <v>5</v>
      </c>
    </row>
    <row r="11" spans="1:7" ht="19.5" hidden="1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19099</v>
      </c>
      <c r="F11" s="176">
        <f t="shared" si="1"/>
        <v>5</v>
      </c>
    </row>
    <row r="12" spans="1:7" ht="19.5" hidden="1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19099</v>
      </c>
      <c r="F12" s="176">
        <f t="shared" si="1"/>
        <v>5</v>
      </c>
    </row>
    <row r="13" spans="1:7" ht="19.5" hidden="1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19099</v>
      </c>
      <c r="F13" s="176">
        <f t="shared" si="1"/>
        <v>5</v>
      </c>
    </row>
    <row r="14" spans="1:7" ht="19.5" hidden="1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19099</v>
      </c>
      <c r="F14" s="176">
        <f t="shared" si="1"/>
        <v>5</v>
      </c>
    </row>
    <row r="15" spans="1:7" ht="19.5" hidden="1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19099</v>
      </c>
      <c r="F15" s="176">
        <f t="shared" si="1"/>
        <v>5</v>
      </c>
    </row>
    <row r="16" spans="1:7" ht="19.5" hidden="1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19099</v>
      </c>
      <c r="F16" s="176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19099</v>
      </c>
      <c r="F17" s="176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19099</v>
      </c>
      <c r="F18" s="176">
        <f t="shared" si="1"/>
        <v>5</v>
      </c>
    </row>
    <row r="19" spans="1:6" ht="19.5" hidden="1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19099</v>
      </c>
      <c r="F19" s="176">
        <f t="shared" si="1"/>
        <v>5</v>
      </c>
    </row>
    <row r="20" spans="1:6" ht="19.5" hidden="1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19099</v>
      </c>
      <c r="F20" s="176">
        <f t="shared" si="1"/>
        <v>5</v>
      </c>
    </row>
    <row r="21" spans="1:6" ht="19.5" hidden="1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19099</v>
      </c>
      <c r="F21" s="176">
        <f t="shared" si="1"/>
        <v>5</v>
      </c>
    </row>
    <row r="22" spans="1:6" ht="19.5" hidden="1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19099</v>
      </c>
      <c r="F22" s="176">
        <f t="shared" si="1"/>
        <v>5</v>
      </c>
    </row>
    <row r="23" spans="1:6" ht="19.5" hidden="1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19099</v>
      </c>
      <c r="F23" s="176">
        <f t="shared" si="1"/>
        <v>5</v>
      </c>
    </row>
    <row r="24" spans="1:6" ht="19.5" hidden="1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19099</v>
      </c>
      <c r="F24" s="176">
        <f t="shared" si="1"/>
        <v>5</v>
      </c>
    </row>
    <row r="25" spans="1:6" ht="19.5" hidden="1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19099</v>
      </c>
      <c r="F25" s="176">
        <f t="shared" si="1"/>
        <v>5</v>
      </c>
    </row>
    <row r="26" spans="1:6" ht="19.5" hidden="1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19099</v>
      </c>
      <c r="F26" s="176">
        <f t="shared" si="1"/>
        <v>5</v>
      </c>
    </row>
    <row r="27" spans="1:6" ht="19.5" hidden="1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19099</v>
      </c>
      <c r="F27" s="176">
        <f t="shared" si="1"/>
        <v>5</v>
      </c>
    </row>
    <row r="28" spans="1:6" ht="19.5" hidden="1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19099</v>
      </c>
      <c r="F28" s="176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19099</v>
      </c>
      <c r="F29" s="176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19099</v>
      </c>
      <c r="F30" s="176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19099</v>
      </c>
      <c r="F31" s="176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19099</v>
      </c>
      <c r="F32" s="176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19099</v>
      </c>
      <c r="F33" s="176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19099</v>
      </c>
      <c r="F34" s="176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19099</v>
      </c>
      <c r="F35" s="176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19099</v>
      </c>
      <c r="F36" s="176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19099</v>
      </c>
      <c r="F37" s="176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19099</v>
      </c>
      <c r="F38" s="176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19099</v>
      </c>
      <c r="F39" s="176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19099</v>
      </c>
      <c r="F40" s="176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19099</v>
      </c>
      <c r="F41" s="176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19099</v>
      </c>
      <c r="F42" s="176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19099</v>
      </c>
      <c r="F43" s="176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19099</v>
      </c>
      <c r="F44" s="176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19099</v>
      </c>
      <c r="F45" s="176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19099</v>
      </c>
      <c r="F46" s="176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19099</v>
      </c>
      <c r="F47" s="176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19099</v>
      </c>
      <c r="F48" s="176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19099</v>
      </c>
      <c r="F49" s="176">
        <f t="shared" si="1"/>
        <v>5</v>
      </c>
    </row>
    <row r="50" spans="1:6" ht="19.5" hidden="1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19099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19099</v>
      </c>
    </row>
    <row r="52" spans="1:6" ht="19.5">
      <c r="A52" s="516" t="s">
        <v>509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468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304" t="s">
        <v>229</v>
      </c>
      <c r="C4" s="190">
        <v>18737</v>
      </c>
      <c r="D4" s="151">
        <f t="shared" ref="D4:D50" si="0">C4</f>
        <v>18737</v>
      </c>
      <c r="E4" s="164">
        <f>SUM($D$3:D4)</f>
        <v>18737</v>
      </c>
      <c r="F4" s="179">
        <f>A4</f>
        <v>1</v>
      </c>
    </row>
    <row r="5" spans="1:7">
      <c r="A5" s="174">
        <f>SUBTOTAL(103,B$4:B5)</f>
        <v>2</v>
      </c>
      <c r="B5" s="304" t="s">
        <v>475</v>
      </c>
      <c r="C5" s="190">
        <v>5220</v>
      </c>
      <c r="D5" s="151">
        <f t="shared" si="0"/>
        <v>5220</v>
      </c>
      <c r="E5" s="164">
        <f>SUM($D$3:D5)</f>
        <v>23957</v>
      </c>
      <c r="F5" s="179">
        <f t="shared" ref="F5:F16" si="1">A5</f>
        <v>2</v>
      </c>
    </row>
    <row r="6" spans="1:7">
      <c r="A6" s="174">
        <f>SUBTOTAL(103,B$4:B6)</f>
        <v>3</v>
      </c>
      <c r="B6" s="304" t="s">
        <v>483</v>
      </c>
      <c r="C6" s="190">
        <v>2560</v>
      </c>
      <c r="D6" s="151">
        <f t="shared" si="0"/>
        <v>2560</v>
      </c>
      <c r="E6" s="164">
        <f>SUM($D$3:D6)</f>
        <v>26517</v>
      </c>
      <c r="F6" s="179">
        <f t="shared" si="1"/>
        <v>3</v>
      </c>
    </row>
    <row r="7" spans="1:7">
      <c r="A7" s="174">
        <f>SUBTOTAL(103,B$4:B7)</f>
        <v>4</v>
      </c>
      <c r="B7" s="304" t="s">
        <v>472</v>
      </c>
      <c r="C7" s="190">
        <v>3596</v>
      </c>
      <c r="D7" s="151">
        <f t="shared" si="0"/>
        <v>3596</v>
      </c>
      <c r="E7" s="164">
        <f>SUM($D$3:D7)</f>
        <v>30113</v>
      </c>
      <c r="F7" s="179">
        <f t="shared" si="1"/>
        <v>4</v>
      </c>
    </row>
    <row r="8" spans="1:7">
      <c r="A8" s="174">
        <f>SUBTOTAL(103,B$4:B8)</f>
        <v>5</v>
      </c>
      <c r="B8" s="147" t="s">
        <v>480</v>
      </c>
      <c r="C8" s="190">
        <v>1700</v>
      </c>
      <c r="D8" s="151">
        <f t="shared" si="0"/>
        <v>1700</v>
      </c>
      <c r="E8" s="164">
        <f>SUM($D$3:D8)</f>
        <v>31813</v>
      </c>
      <c r="F8" s="179">
        <f t="shared" si="1"/>
        <v>5</v>
      </c>
    </row>
    <row r="9" spans="1:7">
      <c r="A9" s="174">
        <f>SUBTOTAL(103,B$4:B9)</f>
        <v>6</v>
      </c>
      <c r="B9" s="147" t="s">
        <v>484</v>
      </c>
      <c r="C9" s="190">
        <v>16000</v>
      </c>
      <c r="D9" s="151">
        <f t="shared" si="0"/>
        <v>16000</v>
      </c>
      <c r="E9" s="164">
        <f>SUM($D$3:D9)</f>
        <v>47813</v>
      </c>
      <c r="F9" s="179">
        <f t="shared" si="1"/>
        <v>6</v>
      </c>
    </row>
    <row r="10" spans="1:7">
      <c r="A10" s="174">
        <f>SUBTOTAL(103,B$4:B10)</f>
        <v>7</v>
      </c>
      <c r="B10" s="147" t="s">
        <v>485</v>
      </c>
      <c r="C10" s="190">
        <v>39800</v>
      </c>
      <c r="D10" s="151">
        <f t="shared" si="0"/>
        <v>39800</v>
      </c>
      <c r="E10" s="164">
        <f>SUM($D$3:D10)</f>
        <v>87613</v>
      </c>
      <c r="F10" s="179">
        <f t="shared" si="1"/>
        <v>7</v>
      </c>
    </row>
    <row r="11" spans="1:7">
      <c r="A11" s="174">
        <f>SUBTOTAL(103,B$4:B11)</f>
        <v>8</v>
      </c>
      <c r="B11" s="147" t="s">
        <v>486</v>
      </c>
      <c r="C11" s="190">
        <v>38000</v>
      </c>
      <c r="D11" s="151">
        <f t="shared" si="0"/>
        <v>38000</v>
      </c>
      <c r="E11" s="164">
        <f>SUM($D$3:D11)</f>
        <v>125613</v>
      </c>
      <c r="F11" s="179">
        <f t="shared" si="1"/>
        <v>8</v>
      </c>
    </row>
    <row r="12" spans="1:7">
      <c r="A12" s="174">
        <f>SUBTOTAL(103,B$4:B12)</f>
        <v>9</v>
      </c>
      <c r="B12" s="147" t="s">
        <v>487</v>
      </c>
      <c r="C12" s="190">
        <v>1060</v>
      </c>
      <c r="D12" s="151">
        <f t="shared" si="0"/>
        <v>1060</v>
      </c>
      <c r="E12" s="164">
        <f>SUM($D$3:D12)</f>
        <v>126673</v>
      </c>
      <c r="F12" s="179">
        <f t="shared" si="1"/>
        <v>9</v>
      </c>
    </row>
    <row r="13" spans="1:7">
      <c r="A13" s="174">
        <f>SUBTOTAL(103,B$4:B13)</f>
        <v>10</v>
      </c>
      <c r="B13" s="389" t="s">
        <v>474</v>
      </c>
      <c r="C13" s="190">
        <v>5000</v>
      </c>
      <c r="D13" s="151">
        <f t="shared" si="0"/>
        <v>5000</v>
      </c>
      <c r="E13" s="164">
        <f>SUM($D$3:D13)</f>
        <v>131673</v>
      </c>
      <c r="F13" s="179">
        <f t="shared" si="1"/>
        <v>10</v>
      </c>
    </row>
    <row r="14" spans="1:7" hidden="1">
      <c r="A14" s="174">
        <f>SUBTOTAL(103,B$4:B14)</f>
        <v>10</v>
      </c>
      <c r="B14" s="147"/>
      <c r="C14" s="190"/>
      <c r="D14" s="151">
        <f t="shared" si="0"/>
        <v>0</v>
      </c>
      <c r="E14" s="164">
        <f>SUM($D$3:D14)</f>
        <v>131673</v>
      </c>
      <c r="F14" s="179">
        <f t="shared" si="1"/>
        <v>10</v>
      </c>
    </row>
    <row r="15" spans="1:7" hidden="1">
      <c r="A15" s="174">
        <f>SUBTOTAL(103,B$4:B15)</f>
        <v>10</v>
      </c>
      <c r="B15" s="191"/>
      <c r="C15" s="157"/>
      <c r="D15" s="151">
        <f t="shared" si="0"/>
        <v>0</v>
      </c>
      <c r="E15" s="164">
        <f>SUM($D$3:D15)</f>
        <v>131673</v>
      </c>
      <c r="F15" s="179">
        <f t="shared" si="1"/>
        <v>10</v>
      </c>
    </row>
    <row r="16" spans="1:7" hidden="1">
      <c r="A16" s="174">
        <f>SUBTOTAL(103,B$4:B16)</f>
        <v>10</v>
      </c>
      <c r="B16" s="147"/>
      <c r="C16" s="190"/>
      <c r="D16" s="151">
        <f t="shared" si="0"/>
        <v>0</v>
      </c>
      <c r="E16" s="164">
        <f>SUM($D$3:D16)</f>
        <v>131673</v>
      </c>
      <c r="F16" s="179">
        <f t="shared" si="1"/>
        <v>10</v>
      </c>
    </row>
    <row r="17" spans="1:6" hidden="1">
      <c r="A17" s="174">
        <f>SUBTOTAL(103,B$4:B17)</f>
        <v>10</v>
      </c>
      <c r="B17" s="147"/>
      <c r="C17" s="190"/>
      <c r="D17" s="151">
        <f t="shared" si="0"/>
        <v>0</v>
      </c>
      <c r="E17" s="164">
        <f>SUM($D$3:D17)</f>
        <v>131673</v>
      </c>
      <c r="F17" s="179">
        <f t="shared" ref="F17:F50" si="2">A17</f>
        <v>10</v>
      </c>
    </row>
    <row r="18" spans="1:6" hidden="1">
      <c r="A18" s="174">
        <f>SUBTOTAL(103,B$4:B18)</f>
        <v>10</v>
      </c>
      <c r="B18" s="147"/>
      <c r="C18" s="190"/>
      <c r="D18" s="151">
        <f t="shared" si="0"/>
        <v>0</v>
      </c>
      <c r="E18" s="164">
        <f>SUM($D$3:D18)</f>
        <v>131673</v>
      </c>
      <c r="F18" s="179">
        <f t="shared" si="2"/>
        <v>10</v>
      </c>
    </row>
    <row r="19" spans="1:6" hidden="1">
      <c r="A19" s="174">
        <f>SUBTOTAL(103,B$4:B19)</f>
        <v>10</v>
      </c>
      <c r="B19" s="147"/>
      <c r="C19" s="190"/>
      <c r="D19" s="151">
        <f t="shared" si="0"/>
        <v>0</v>
      </c>
      <c r="E19" s="164">
        <f>SUM($D$3:D19)</f>
        <v>131673</v>
      </c>
      <c r="F19" s="179">
        <f t="shared" si="2"/>
        <v>10</v>
      </c>
    </row>
    <row r="20" spans="1:6" hidden="1">
      <c r="A20" s="174">
        <f>SUBTOTAL(103,B$4:B20)</f>
        <v>10</v>
      </c>
      <c r="B20" s="147"/>
      <c r="C20" s="190"/>
      <c r="D20" s="151">
        <f t="shared" si="0"/>
        <v>0</v>
      </c>
      <c r="E20" s="164">
        <f>SUM($D$3:D20)</f>
        <v>131673</v>
      </c>
      <c r="F20" s="179">
        <f t="shared" si="2"/>
        <v>10</v>
      </c>
    </row>
    <row r="21" spans="1:6" hidden="1">
      <c r="A21" s="174">
        <f>SUBTOTAL(103,B$4:B21)</f>
        <v>10</v>
      </c>
      <c r="B21" s="147"/>
      <c r="C21" s="190"/>
      <c r="D21" s="151">
        <f t="shared" si="0"/>
        <v>0</v>
      </c>
      <c r="E21" s="164">
        <f>SUM($D$3:D21)</f>
        <v>131673</v>
      </c>
      <c r="F21" s="179">
        <f t="shared" si="2"/>
        <v>10</v>
      </c>
    </row>
    <row r="22" spans="1:6" hidden="1">
      <c r="A22" s="174">
        <f>SUBTOTAL(103,B$4:B22)</f>
        <v>10</v>
      </c>
      <c r="B22" s="147"/>
      <c r="C22" s="190"/>
      <c r="D22" s="151">
        <f t="shared" si="0"/>
        <v>0</v>
      </c>
      <c r="E22" s="164">
        <f>SUM($D$3:D22)</f>
        <v>131673</v>
      </c>
      <c r="F22" s="179">
        <f t="shared" si="2"/>
        <v>10</v>
      </c>
    </row>
    <row r="23" spans="1:6" hidden="1">
      <c r="A23" s="174">
        <f>SUBTOTAL(103,B$4:B23)</f>
        <v>10</v>
      </c>
      <c r="B23" s="147"/>
      <c r="C23" s="190"/>
      <c r="D23" s="151">
        <f t="shared" si="0"/>
        <v>0</v>
      </c>
      <c r="E23" s="164">
        <f>SUM($D$3:D23)</f>
        <v>131673</v>
      </c>
      <c r="F23" s="179">
        <f t="shared" si="2"/>
        <v>10</v>
      </c>
    </row>
    <row r="24" spans="1:6" hidden="1">
      <c r="A24" s="174">
        <f>SUBTOTAL(103,B$4:B24)</f>
        <v>10</v>
      </c>
      <c r="B24" s="147"/>
      <c r="C24" s="190"/>
      <c r="D24" s="151">
        <f t="shared" si="0"/>
        <v>0</v>
      </c>
      <c r="E24" s="164">
        <f>SUM($D$3:D24)</f>
        <v>131673</v>
      </c>
      <c r="F24" s="179">
        <f t="shared" si="2"/>
        <v>10</v>
      </c>
    </row>
    <row r="25" spans="1:6" hidden="1">
      <c r="A25" s="174">
        <f>SUBTOTAL(103,B$4:B25)</f>
        <v>10</v>
      </c>
      <c r="B25" s="147"/>
      <c r="C25" s="190"/>
      <c r="D25" s="151">
        <f t="shared" si="0"/>
        <v>0</v>
      </c>
      <c r="E25" s="164">
        <f>SUM($D$3:D25)</f>
        <v>131673</v>
      </c>
      <c r="F25" s="179">
        <f t="shared" si="2"/>
        <v>10</v>
      </c>
    </row>
    <row r="26" spans="1:6" hidden="1">
      <c r="A26" s="174">
        <f>SUBTOTAL(103,B$4:B26)</f>
        <v>10</v>
      </c>
      <c r="B26" s="147"/>
      <c r="C26" s="190"/>
      <c r="D26" s="151">
        <f t="shared" si="0"/>
        <v>0</v>
      </c>
      <c r="E26" s="164">
        <f>SUM($D$3:D26)</f>
        <v>131673</v>
      </c>
      <c r="F26" s="179">
        <f t="shared" si="2"/>
        <v>10</v>
      </c>
    </row>
    <row r="27" spans="1:6" hidden="1">
      <c r="A27" s="174">
        <f>SUBTOTAL(103,B$4:B27)</f>
        <v>10</v>
      </c>
      <c r="B27" s="147"/>
      <c r="C27" s="190"/>
      <c r="D27" s="151">
        <f t="shared" si="0"/>
        <v>0</v>
      </c>
      <c r="E27" s="164">
        <f>SUM($D$3:D27)</f>
        <v>131673</v>
      </c>
      <c r="F27" s="179">
        <f t="shared" si="2"/>
        <v>10</v>
      </c>
    </row>
    <row r="28" spans="1:6" hidden="1">
      <c r="A28" s="174">
        <f>SUBTOTAL(103,B$4:B28)</f>
        <v>10</v>
      </c>
      <c r="B28" s="147"/>
      <c r="C28" s="190"/>
      <c r="D28" s="151">
        <f t="shared" si="0"/>
        <v>0</v>
      </c>
      <c r="E28" s="164">
        <f>SUM($D$3:D28)</f>
        <v>131673</v>
      </c>
      <c r="F28" s="179">
        <f t="shared" si="2"/>
        <v>10</v>
      </c>
    </row>
    <row r="29" spans="1:6" hidden="1">
      <c r="A29" s="174">
        <f>SUBTOTAL(103,B$4:B29)</f>
        <v>10</v>
      </c>
      <c r="B29" s="147"/>
      <c r="C29" s="190"/>
      <c r="D29" s="151">
        <f t="shared" si="0"/>
        <v>0</v>
      </c>
      <c r="E29" s="164">
        <f>SUM($D$3:D29)</f>
        <v>131673</v>
      </c>
      <c r="F29" s="179">
        <f t="shared" si="2"/>
        <v>10</v>
      </c>
    </row>
    <row r="30" spans="1:6" hidden="1">
      <c r="A30" s="174">
        <f>SUBTOTAL(103,B$4:B30)</f>
        <v>10</v>
      </c>
      <c r="B30" s="147"/>
      <c r="C30" s="190"/>
      <c r="D30" s="151">
        <f t="shared" si="0"/>
        <v>0</v>
      </c>
      <c r="E30" s="164">
        <f>SUM($D$3:D30)</f>
        <v>131673</v>
      </c>
      <c r="F30" s="179">
        <f t="shared" si="2"/>
        <v>10</v>
      </c>
    </row>
    <row r="31" spans="1:6" hidden="1">
      <c r="A31" s="174">
        <f>SUBTOTAL(103,B$4:B31)</f>
        <v>10</v>
      </c>
      <c r="B31" s="147"/>
      <c r="C31" s="190"/>
      <c r="D31" s="151">
        <f t="shared" si="0"/>
        <v>0</v>
      </c>
      <c r="E31" s="164">
        <f>SUM($D$3:D31)</f>
        <v>131673</v>
      </c>
      <c r="F31" s="179">
        <f t="shared" si="2"/>
        <v>10</v>
      </c>
    </row>
    <row r="32" spans="1:6" hidden="1">
      <c r="A32" s="174">
        <f>SUBTOTAL(103,B$4:B32)</f>
        <v>10</v>
      </c>
      <c r="B32" s="147"/>
      <c r="C32" s="190"/>
      <c r="D32" s="151">
        <f t="shared" si="0"/>
        <v>0</v>
      </c>
      <c r="E32" s="164">
        <f>SUM($D$3:D32)</f>
        <v>131673</v>
      </c>
      <c r="F32" s="179">
        <f t="shared" si="2"/>
        <v>10</v>
      </c>
    </row>
    <row r="33" spans="1:6" hidden="1">
      <c r="A33" s="174">
        <f>SUBTOTAL(103,B$4:B33)</f>
        <v>10</v>
      </c>
      <c r="B33" s="147"/>
      <c r="C33" s="190"/>
      <c r="D33" s="151">
        <f t="shared" si="0"/>
        <v>0</v>
      </c>
      <c r="E33" s="164">
        <f>SUM($D$3:D33)</f>
        <v>131673</v>
      </c>
      <c r="F33" s="179">
        <f t="shared" si="2"/>
        <v>10</v>
      </c>
    </row>
    <row r="34" spans="1:6" hidden="1">
      <c r="A34" s="174">
        <f>SUBTOTAL(103,B$4:B34)</f>
        <v>10</v>
      </c>
      <c r="B34" s="147"/>
      <c r="C34" s="190"/>
      <c r="D34" s="151">
        <f t="shared" si="0"/>
        <v>0</v>
      </c>
      <c r="E34" s="164">
        <f>SUM($D$3:D34)</f>
        <v>131673</v>
      </c>
      <c r="F34" s="179">
        <f t="shared" si="2"/>
        <v>10</v>
      </c>
    </row>
    <row r="35" spans="1:6" hidden="1">
      <c r="A35" s="174">
        <f>SUBTOTAL(103,B$4:B35)</f>
        <v>10</v>
      </c>
      <c r="B35" s="147"/>
      <c r="C35" s="190"/>
      <c r="D35" s="151">
        <f t="shared" si="0"/>
        <v>0</v>
      </c>
      <c r="E35" s="164">
        <f>SUM($D$3:D35)</f>
        <v>131673</v>
      </c>
      <c r="F35" s="179">
        <f t="shared" si="2"/>
        <v>10</v>
      </c>
    </row>
    <row r="36" spans="1:6" hidden="1">
      <c r="A36" s="174">
        <f>SUBTOTAL(103,B$4:B36)</f>
        <v>10</v>
      </c>
      <c r="B36" s="147"/>
      <c r="C36" s="190"/>
      <c r="D36" s="151">
        <f t="shared" si="0"/>
        <v>0</v>
      </c>
      <c r="E36" s="164">
        <f>SUM($D$3:D36)</f>
        <v>131673</v>
      </c>
      <c r="F36" s="179">
        <f t="shared" si="2"/>
        <v>10</v>
      </c>
    </row>
    <row r="37" spans="1:6" hidden="1">
      <c r="A37" s="174">
        <f>SUBTOTAL(103,B$4:B37)</f>
        <v>10</v>
      </c>
      <c r="B37" s="147"/>
      <c r="C37" s="190"/>
      <c r="D37" s="151">
        <f t="shared" si="0"/>
        <v>0</v>
      </c>
      <c r="E37" s="164">
        <f>SUM($D$3:D37)</f>
        <v>131673</v>
      </c>
      <c r="F37" s="179">
        <f t="shared" si="2"/>
        <v>10</v>
      </c>
    </row>
    <row r="38" spans="1:6" hidden="1">
      <c r="A38" s="174">
        <f>SUBTOTAL(103,B$4:B38)</f>
        <v>10</v>
      </c>
      <c r="B38" s="147"/>
      <c r="C38" s="190"/>
      <c r="D38" s="151">
        <f t="shared" si="0"/>
        <v>0</v>
      </c>
      <c r="E38" s="164">
        <f>SUM($D$3:D38)</f>
        <v>131673</v>
      </c>
      <c r="F38" s="179">
        <f t="shared" si="2"/>
        <v>10</v>
      </c>
    </row>
    <row r="39" spans="1:6" hidden="1">
      <c r="A39" s="174">
        <f>SUBTOTAL(103,B$4:B39)</f>
        <v>10</v>
      </c>
      <c r="B39" s="391"/>
      <c r="C39" s="190"/>
      <c r="D39" s="151">
        <f t="shared" si="0"/>
        <v>0</v>
      </c>
      <c r="E39" s="164">
        <f>SUM($D$3:D39)</f>
        <v>131673</v>
      </c>
      <c r="F39" s="179">
        <f t="shared" si="2"/>
        <v>10</v>
      </c>
    </row>
    <row r="40" spans="1:6" hidden="1">
      <c r="A40" s="174">
        <f>SUBTOTAL(103,B$4:B40)</f>
        <v>10</v>
      </c>
      <c r="B40" s="391"/>
      <c r="C40" s="190"/>
      <c r="D40" s="151">
        <f t="shared" si="0"/>
        <v>0</v>
      </c>
      <c r="E40" s="164">
        <f>SUM($D$3:D40)</f>
        <v>131673</v>
      </c>
      <c r="F40" s="179">
        <f t="shared" si="2"/>
        <v>10</v>
      </c>
    </row>
    <row r="41" spans="1:6" hidden="1">
      <c r="A41" s="174">
        <f>SUBTOTAL(103,B$4:B41)</f>
        <v>10</v>
      </c>
      <c r="B41" s="391"/>
      <c r="C41" s="190"/>
      <c r="D41" s="151">
        <f t="shared" si="0"/>
        <v>0</v>
      </c>
      <c r="E41" s="164">
        <f>SUM($D$3:D41)</f>
        <v>131673</v>
      </c>
      <c r="F41" s="179">
        <f t="shared" si="2"/>
        <v>10</v>
      </c>
    </row>
    <row r="42" spans="1:6" hidden="1">
      <c r="A42" s="174">
        <f>SUBTOTAL(103,B$4:B42)</f>
        <v>10</v>
      </c>
      <c r="B42" s="391"/>
      <c r="C42" s="190"/>
      <c r="D42" s="151">
        <f t="shared" si="0"/>
        <v>0</v>
      </c>
      <c r="E42" s="164">
        <f>SUM($D$3:D42)</f>
        <v>131673</v>
      </c>
      <c r="F42" s="179">
        <f t="shared" si="2"/>
        <v>10</v>
      </c>
    </row>
    <row r="43" spans="1:6" hidden="1">
      <c r="A43" s="174">
        <f>SUBTOTAL(103,B$4:B43)</f>
        <v>10</v>
      </c>
      <c r="B43" s="391"/>
      <c r="C43" s="190"/>
      <c r="D43" s="151">
        <f t="shared" si="0"/>
        <v>0</v>
      </c>
      <c r="E43" s="164">
        <f>SUM($D$3:D43)</f>
        <v>131673</v>
      </c>
      <c r="F43" s="179">
        <f t="shared" si="2"/>
        <v>10</v>
      </c>
    </row>
    <row r="44" spans="1:6" hidden="1">
      <c r="A44" s="174">
        <f>SUBTOTAL(103,B$4:B44)</f>
        <v>10</v>
      </c>
      <c r="B44" s="391"/>
      <c r="C44" s="190"/>
      <c r="D44" s="151">
        <f t="shared" si="0"/>
        <v>0</v>
      </c>
      <c r="E44" s="164">
        <f>SUM($D$3:D44)</f>
        <v>131673</v>
      </c>
      <c r="F44" s="179">
        <f t="shared" si="2"/>
        <v>10</v>
      </c>
    </row>
    <row r="45" spans="1:6" hidden="1">
      <c r="A45" s="174">
        <f>SUBTOTAL(103,B$4:B45)</f>
        <v>10</v>
      </c>
      <c r="B45" s="391"/>
      <c r="C45" s="190"/>
      <c r="D45" s="151">
        <f t="shared" si="0"/>
        <v>0</v>
      </c>
      <c r="E45" s="164">
        <f>SUM($D$3:D45)</f>
        <v>131673</v>
      </c>
      <c r="F45" s="179">
        <f t="shared" si="2"/>
        <v>10</v>
      </c>
    </row>
    <row r="46" spans="1:6" hidden="1">
      <c r="A46" s="174">
        <f>SUBTOTAL(103,B$4:B46)</f>
        <v>10</v>
      </c>
      <c r="B46" s="391"/>
      <c r="C46" s="190"/>
      <c r="D46" s="151">
        <f t="shared" si="0"/>
        <v>0</v>
      </c>
      <c r="E46" s="164">
        <f>SUM($D$3:D46)</f>
        <v>131673</v>
      </c>
      <c r="F46" s="179">
        <f t="shared" si="2"/>
        <v>10</v>
      </c>
    </row>
    <row r="47" spans="1:6" hidden="1">
      <c r="A47" s="174">
        <f>SUBTOTAL(103,B$4:B47)</f>
        <v>10</v>
      </c>
      <c r="B47" s="391"/>
      <c r="C47" s="190"/>
      <c r="D47" s="151">
        <f t="shared" si="0"/>
        <v>0</v>
      </c>
      <c r="E47" s="164">
        <f>SUM($D$3:D47)</f>
        <v>131673</v>
      </c>
      <c r="F47" s="179">
        <f t="shared" si="2"/>
        <v>10</v>
      </c>
    </row>
    <row r="48" spans="1:6" hidden="1">
      <c r="A48" s="174">
        <f>SUBTOTAL(103,B$4:B48)</f>
        <v>10</v>
      </c>
      <c r="B48" s="391"/>
      <c r="C48" s="190"/>
      <c r="D48" s="151">
        <f t="shared" si="0"/>
        <v>0</v>
      </c>
      <c r="E48" s="164">
        <f>SUM($D$3:D48)</f>
        <v>131673</v>
      </c>
      <c r="F48" s="179">
        <f t="shared" si="2"/>
        <v>10</v>
      </c>
    </row>
    <row r="49" spans="1:6" hidden="1">
      <c r="A49" s="174">
        <f>SUBTOTAL(103,B$4:B49)</f>
        <v>10</v>
      </c>
      <c r="B49" s="391"/>
      <c r="C49" s="190"/>
      <c r="D49" s="151">
        <f t="shared" si="0"/>
        <v>0</v>
      </c>
      <c r="E49" s="164">
        <f>SUM($D$3:D49)</f>
        <v>131673</v>
      </c>
      <c r="F49" s="179">
        <f t="shared" si="2"/>
        <v>10</v>
      </c>
    </row>
    <row r="50" spans="1:6" hidden="1">
      <c r="A50" s="174">
        <f>SUBTOTAL(103,B$4:B50)</f>
        <v>10</v>
      </c>
      <c r="B50" s="147"/>
      <c r="C50" s="190"/>
      <c r="D50" s="151">
        <f t="shared" si="0"/>
        <v>0</v>
      </c>
      <c r="E50" s="164">
        <f>SUM($D$3:D50)</f>
        <v>131673</v>
      </c>
      <c r="F50" s="179">
        <f t="shared" si="2"/>
        <v>10</v>
      </c>
    </row>
    <row r="51" spans="1:6">
      <c r="A51" s="174"/>
      <c r="B51" s="156" t="s">
        <v>243</v>
      </c>
      <c r="C51" s="157">
        <f>SUM(C4:C50)</f>
        <v>131673</v>
      </c>
      <c r="D51"/>
      <c r="E51"/>
      <c r="F51" s="179"/>
    </row>
    <row r="52" spans="1:6">
      <c r="A52" s="516" t="s">
        <v>510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topLeftCell="A13" zoomScaleNormal="100" workbookViewId="0">
      <selection activeCell="C22" sqref="C2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469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1</v>
      </c>
      <c r="B4" s="147" t="s">
        <v>229</v>
      </c>
      <c r="C4" s="190">
        <v>159766</v>
      </c>
      <c r="D4" s="182">
        <f t="shared" ref="D4:D8" si="0">C4</f>
        <v>159766</v>
      </c>
      <c r="E4" s="184">
        <f>SUM($D$3:D4)</f>
        <v>159766</v>
      </c>
      <c r="F4" s="396">
        <f>A4</f>
        <v>1</v>
      </c>
    </row>
    <row r="5" spans="1:7">
      <c r="A5" s="174">
        <f>SUBTOTAL(103,B$4:B5)</f>
        <v>2</v>
      </c>
      <c r="B5" s="147" t="s">
        <v>488</v>
      </c>
      <c r="C5" s="190">
        <v>4950</v>
      </c>
      <c r="D5" s="182">
        <f t="shared" si="0"/>
        <v>4950</v>
      </c>
      <c r="E5" s="184">
        <f>SUM($D$3:D5)</f>
        <v>164716</v>
      </c>
      <c r="F5" s="396">
        <f t="shared" ref="F5:F50" si="1">A5</f>
        <v>2</v>
      </c>
    </row>
    <row r="6" spans="1:7">
      <c r="A6" s="174">
        <f>SUBTOTAL(103,B$4:B6)</f>
        <v>3</v>
      </c>
      <c r="B6" s="147" t="s">
        <v>489</v>
      </c>
      <c r="C6" s="190">
        <v>15480</v>
      </c>
      <c r="D6" s="182">
        <f t="shared" si="0"/>
        <v>15480</v>
      </c>
      <c r="E6" s="184">
        <f>SUM($D$3:D6)</f>
        <v>180196</v>
      </c>
      <c r="F6" s="396">
        <f t="shared" si="1"/>
        <v>3</v>
      </c>
    </row>
    <row r="7" spans="1:7">
      <c r="A7" s="174">
        <f>SUBTOTAL(103,B$4:B7)</f>
        <v>4</v>
      </c>
      <c r="B7" s="147" t="s">
        <v>490</v>
      </c>
      <c r="C7" s="190">
        <v>27889</v>
      </c>
      <c r="D7" s="182">
        <f t="shared" si="0"/>
        <v>27889</v>
      </c>
      <c r="E7" s="184">
        <f>SUM($D$3:D7)</f>
        <v>208085</v>
      </c>
      <c r="F7" s="396">
        <f t="shared" si="1"/>
        <v>4</v>
      </c>
    </row>
    <row r="8" spans="1:7">
      <c r="A8" s="174">
        <f>SUBTOTAL(103,B$4:B8)</f>
        <v>5</v>
      </c>
      <c r="B8" s="305" t="s">
        <v>491</v>
      </c>
      <c r="C8" s="190">
        <v>36300</v>
      </c>
      <c r="D8" s="182">
        <f t="shared" si="0"/>
        <v>36300</v>
      </c>
      <c r="E8" s="184">
        <f>SUM($D$3:D8)</f>
        <v>244385</v>
      </c>
      <c r="F8" s="396">
        <f t="shared" si="1"/>
        <v>5</v>
      </c>
    </row>
    <row r="9" spans="1:7">
      <c r="A9" s="174">
        <f>SUBTOTAL(103,B$4:B9)</f>
        <v>6</v>
      </c>
      <c r="B9" s="305" t="s">
        <v>492</v>
      </c>
      <c r="C9" s="190">
        <v>250</v>
      </c>
      <c r="D9" s="182">
        <f>C9</f>
        <v>250</v>
      </c>
      <c r="E9" s="184">
        <f>SUM($D$3:D9)</f>
        <v>244635</v>
      </c>
      <c r="F9" s="396">
        <f t="shared" si="1"/>
        <v>6</v>
      </c>
    </row>
    <row r="10" spans="1:7">
      <c r="A10" s="174">
        <f>SUBTOTAL(103,B$4:B10)</f>
        <v>7</v>
      </c>
      <c r="B10" s="305" t="s">
        <v>493</v>
      </c>
      <c r="C10" s="190">
        <v>10550</v>
      </c>
      <c r="D10" s="182">
        <f>C10</f>
        <v>10550</v>
      </c>
      <c r="E10" s="184">
        <f>SUM($D$3:D10)</f>
        <v>255185</v>
      </c>
      <c r="F10" s="396">
        <f t="shared" si="1"/>
        <v>7</v>
      </c>
    </row>
    <row r="11" spans="1:7">
      <c r="A11" s="174">
        <f>SUBTOTAL(103,B$4:B11)</f>
        <v>8</v>
      </c>
      <c r="B11" s="147" t="s">
        <v>479</v>
      </c>
      <c r="C11" s="190">
        <v>2176</v>
      </c>
      <c r="D11" s="182">
        <f>C11</f>
        <v>2176</v>
      </c>
      <c r="E11" s="184">
        <f>SUM($D$3:D11)</f>
        <v>257361</v>
      </c>
      <c r="F11" s="396">
        <f t="shared" si="1"/>
        <v>8</v>
      </c>
    </row>
    <row r="12" spans="1:7">
      <c r="A12" s="174">
        <f>SUBTOTAL(103,B$4:B12)</f>
        <v>9</v>
      </c>
      <c r="B12" s="147" t="s">
        <v>475</v>
      </c>
      <c r="C12" s="190">
        <v>50244</v>
      </c>
      <c r="D12" s="182">
        <f>C12</f>
        <v>50244</v>
      </c>
      <c r="E12" s="184">
        <f>SUM($D$3:D12)</f>
        <v>307605</v>
      </c>
      <c r="F12" s="396">
        <f t="shared" si="1"/>
        <v>9</v>
      </c>
    </row>
    <row r="13" spans="1:7">
      <c r="A13" s="174">
        <f>SUBTOTAL(103,B$4:B13)</f>
        <v>10</v>
      </c>
      <c r="B13" s="147" t="s">
        <v>494</v>
      </c>
      <c r="C13" s="190">
        <v>9020</v>
      </c>
      <c r="D13" s="182">
        <f t="shared" ref="D13:D50" si="2">C13</f>
        <v>9020</v>
      </c>
      <c r="E13" s="184">
        <f>SUM($D$3:D13)</f>
        <v>316625</v>
      </c>
      <c r="F13" s="396">
        <f t="shared" si="1"/>
        <v>10</v>
      </c>
    </row>
    <row r="14" spans="1:7">
      <c r="A14" s="174">
        <f>SUBTOTAL(103,B$4:B14)</f>
        <v>11</v>
      </c>
      <c r="B14" s="160" t="s">
        <v>472</v>
      </c>
      <c r="C14" s="185">
        <v>2635</v>
      </c>
      <c r="D14" s="182">
        <f t="shared" si="2"/>
        <v>2635</v>
      </c>
      <c r="E14" s="184">
        <f>SUM($D$3:D14)</f>
        <v>319260</v>
      </c>
      <c r="F14" s="396">
        <f t="shared" si="1"/>
        <v>11</v>
      </c>
    </row>
    <row r="15" spans="1:7">
      <c r="A15" s="174">
        <f>SUBTOTAL(103,B$4:B15)</f>
        <v>12</v>
      </c>
      <c r="B15" s="147" t="s">
        <v>495</v>
      </c>
      <c r="C15" s="185">
        <v>23240</v>
      </c>
      <c r="D15" s="182">
        <f t="shared" si="2"/>
        <v>23240</v>
      </c>
      <c r="E15" s="184">
        <f>SUM($D$3:D15)</f>
        <v>342500</v>
      </c>
      <c r="F15" s="396">
        <f t="shared" si="1"/>
        <v>12</v>
      </c>
    </row>
    <row r="16" spans="1:7">
      <c r="A16" s="174">
        <f>SUBTOTAL(103,B$4:B16)</f>
        <v>13</v>
      </c>
      <c r="B16" s="147" t="s">
        <v>496</v>
      </c>
      <c r="C16" s="185">
        <v>20520</v>
      </c>
      <c r="D16" s="182">
        <f t="shared" si="2"/>
        <v>20520</v>
      </c>
      <c r="E16" s="184">
        <f>SUM($D$3:D16)</f>
        <v>363020</v>
      </c>
      <c r="F16" s="396">
        <f t="shared" si="1"/>
        <v>13</v>
      </c>
    </row>
    <row r="17" spans="1:6">
      <c r="A17" s="174">
        <f>SUBTOTAL(103,B$4:B17)</f>
        <v>14</v>
      </c>
      <c r="B17" s="147" t="s">
        <v>497</v>
      </c>
      <c r="C17" s="185">
        <v>374600</v>
      </c>
      <c r="D17" s="182">
        <f t="shared" si="2"/>
        <v>374600</v>
      </c>
      <c r="E17" s="184">
        <f>SUM($D$3:D17)</f>
        <v>737620</v>
      </c>
      <c r="F17" s="396">
        <f t="shared" si="1"/>
        <v>14</v>
      </c>
    </row>
    <row r="18" spans="1:6">
      <c r="A18" s="174">
        <f>SUBTOTAL(103,B$4:B18)</f>
        <v>15</v>
      </c>
      <c r="B18" s="147" t="s">
        <v>498</v>
      </c>
      <c r="C18" s="185">
        <v>24000</v>
      </c>
      <c r="D18" s="182">
        <f t="shared" si="2"/>
        <v>24000</v>
      </c>
      <c r="E18" s="184">
        <f>SUM($D$3:D18)</f>
        <v>761620</v>
      </c>
      <c r="F18" s="396">
        <f t="shared" si="1"/>
        <v>15</v>
      </c>
    </row>
    <row r="19" spans="1:6">
      <c r="A19" s="174">
        <f>SUBTOTAL(103,B$4:B19)</f>
        <v>16</v>
      </c>
      <c r="B19" s="147" t="s">
        <v>498</v>
      </c>
      <c r="C19" s="185">
        <v>13000</v>
      </c>
      <c r="D19" s="182">
        <f t="shared" si="2"/>
        <v>13000</v>
      </c>
      <c r="E19" s="184">
        <f>SUM($D$3:D19)</f>
        <v>774620</v>
      </c>
      <c r="F19" s="396">
        <f t="shared" si="1"/>
        <v>16</v>
      </c>
    </row>
    <row r="20" spans="1:6">
      <c r="A20" s="174">
        <f>SUBTOTAL(103,B$4:B20)</f>
        <v>17</v>
      </c>
      <c r="B20" s="147" t="s">
        <v>230</v>
      </c>
      <c r="C20" s="185">
        <v>30000</v>
      </c>
      <c r="D20" s="182">
        <f t="shared" si="2"/>
        <v>30000</v>
      </c>
      <c r="E20" s="184">
        <f>SUM($D$3:D20)</f>
        <v>804620</v>
      </c>
      <c r="F20" s="396">
        <f t="shared" si="1"/>
        <v>17</v>
      </c>
    </row>
    <row r="21" spans="1:6">
      <c r="A21" s="174">
        <f>SUBTOTAL(103,B$4:B21)</f>
        <v>18</v>
      </c>
      <c r="B21" s="147" t="s">
        <v>473</v>
      </c>
      <c r="C21" s="185">
        <v>630</v>
      </c>
      <c r="D21" s="182">
        <f t="shared" si="2"/>
        <v>630</v>
      </c>
      <c r="E21" s="184">
        <f>SUM($D$3:D21)</f>
        <v>805250</v>
      </c>
      <c r="F21" s="396">
        <f t="shared" si="1"/>
        <v>18</v>
      </c>
    </row>
    <row r="22" spans="1:6">
      <c r="A22" s="174">
        <f>SUBTOTAL(103,B$4:B22)</f>
        <v>19</v>
      </c>
      <c r="B22" s="147" t="s">
        <v>474</v>
      </c>
      <c r="C22" s="185">
        <v>10700</v>
      </c>
      <c r="D22" s="182">
        <f t="shared" si="2"/>
        <v>10700</v>
      </c>
      <c r="E22" s="184">
        <f>SUM($D$3:D22)</f>
        <v>815950</v>
      </c>
      <c r="F22" s="396">
        <f t="shared" si="1"/>
        <v>19</v>
      </c>
    </row>
    <row r="23" spans="1:6" hidden="1">
      <c r="A23" s="174">
        <f>SUBTOTAL(103,B$4:B23)</f>
        <v>19</v>
      </c>
      <c r="B23" s="147"/>
      <c r="C23" s="185"/>
      <c r="D23" s="182">
        <f t="shared" si="2"/>
        <v>0</v>
      </c>
      <c r="E23" s="184">
        <f>SUM($D$3:D23)</f>
        <v>815950</v>
      </c>
      <c r="F23" s="396">
        <f t="shared" si="1"/>
        <v>19</v>
      </c>
    </row>
    <row r="24" spans="1:6" hidden="1">
      <c r="A24" s="174">
        <f>SUBTOTAL(103,B$4:B24)</f>
        <v>19</v>
      </c>
      <c r="B24" s="147"/>
      <c r="C24" s="185"/>
      <c r="D24" s="182">
        <f t="shared" si="2"/>
        <v>0</v>
      </c>
      <c r="E24" s="184">
        <f>SUM($D$3:D24)</f>
        <v>815950</v>
      </c>
      <c r="F24" s="396">
        <f t="shared" si="1"/>
        <v>19</v>
      </c>
    </row>
    <row r="25" spans="1:6" hidden="1">
      <c r="A25" s="174">
        <f>SUBTOTAL(103,B$4:B25)</f>
        <v>19</v>
      </c>
      <c r="B25" s="147"/>
      <c r="C25" s="185"/>
      <c r="D25" s="182">
        <f t="shared" si="2"/>
        <v>0</v>
      </c>
      <c r="E25" s="184">
        <f>SUM($D$3:D25)</f>
        <v>815950</v>
      </c>
      <c r="F25" s="396">
        <f t="shared" si="1"/>
        <v>19</v>
      </c>
    </row>
    <row r="26" spans="1:6" hidden="1">
      <c r="A26" s="174">
        <f>SUBTOTAL(103,B$4:B26)</f>
        <v>19</v>
      </c>
      <c r="B26" s="147"/>
      <c r="C26" s="185"/>
      <c r="D26" s="182">
        <f t="shared" si="2"/>
        <v>0</v>
      </c>
      <c r="E26" s="184">
        <f>SUM($D$3:D26)</f>
        <v>815950</v>
      </c>
      <c r="F26" s="396">
        <f t="shared" si="1"/>
        <v>19</v>
      </c>
    </row>
    <row r="27" spans="1:6" hidden="1">
      <c r="A27" s="174">
        <f>SUBTOTAL(103,B$4:B27)</f>
        <v>19</v>
      </c>
      <c r="B27" s="147"/>
      <c r="C27" s="185"/>
      <c r="D27" s="182">
        <f t="shared" si="2"/>
        <v>0</v>
      </c>
      <c r="E27" s="184">
        <f>SUM($D$3:D27)</f>
        <v>815950</v>
      </c>
      <c r="F27" s="396">
        <f t="shared" si="1"/>
        <v>19</v>
      </c>
    </row>
    <row r="28" spans="1:6" hidden="1">
      <c r="A28" s="174">
        <f>SUBTOTAL(103,B$4:B28)</f>
        <v>19</v>
      </c>
      <c r="B28" s="147"/>
      <c r="C28" s="185"/>
      <c r="D28" s="182">
        <f t="shared" si="2"/>
        <v>0</v>
      </c>
      <c r="E28" s="184">
        <f>SUM($D$3:D28)</f>
        <v>815950</v>
      </c>
      <c r="F28" s="396">
        <f t="shared" si="1"/>
        <v>19</v>
      </c>
    </row>
    <row r="29" spans="1:6" hidden="1">
      <c r="A29" s="174">
        <f>SUBTOTAL(103,B$4:B29)</f>
        <v>19</v>
      </c>
      <c r="B29" s="147"/>
      <c r="C29" s="185"/>
      <c r="D29" s="182">
        <f t="shared" si="2"/>
        <v>0</v>
      </c>
      <c r="E29" s="184">
        <f>SUM($D$3:D29)</f>
        <v>815950</v>
      </c>
      <c r="F29" s="396">
        <f t="shared" si="1"/>
        <v>19</v>
      </c>
    </row>
    <row r="30" spans="1:6" hidden="1">
      <c r="A30" s="174">
        <f>SUBTOTAL(103,B$4:B30)</f>
        <v>19</v>
      </c>
      <c r="B30" s="147"/>
      <c r="C30" s="185"/>
      <c r="D30" s="182">
        <f t="shared" si="2"/>
        <v>0</v>
      </c>
      <c r="E30" s="184">
        <f>SUM($D$3:D30)</f>
        <v>815950</v>
      </c>
      <c r="F30" s="396">
        <f t="shared" si="1"/>
        <v>19</v>
      </c>
    </row>
    <row r="31" spans="1:6" hidden="1">
      <c r="A31" s="174">
        <f>SUBTOTAL(103,B$4:B31)</f>
        <v>19</v>
      </c>
      <c r="B31" s="147"/>
      <c r="C31" s="185"/>
      <c r="D31" s="182">
        <f t="shared" si="2"/>
        <v>0</v>
      </c>
      <c r="E31" s="184">
        <f>SUM($D$3:D31)</f>
        <v>815950</v>
      </c>
      <c r="F31" s="396">
        <f t="shared" si="1"/>
        <v>19</v>
      </c>
    </row>
    <row r="32" spans="1:6" hidden="1">
      <c r="A32" s="174">
        <f>SUBTOTAL(103,B$4:B32)</f>
        <v>19</v>
      </c>
      <c r="B32" s="147"/>
      <c r="C32" s="185"/>
      <c r="D32" s="182">
        <f t="shared" si="2"/>
        <v>0</v>
      </c>
      <c r="E32" s="184">
        <f>SUM($D$3:D32)</f>
        <v>815950</v>
      </c>
      <c r="F32" s="396">
        <f t="shared" si="1"/>
        <v>19</v>
      </c>
    </row>
    <row r="33" spans="1:6" hidden="1">
      <c r="A33" s="174">
        <f>SUBTOTAL(103,B$4:B33)</f>
        <v>19</v>
      </c>
      <c r="B33" s="147"/>
      <c r="C33" s="185"/>
      <c r="D33" s="182">
        <f t="shared" si="2"/>
        <v>0</v>
      </c>
      <c r="E33" s="184">
        <f>SUM($D$3:D33)</f>
        <v>815950</v>
      </c>
      <c r="F33" s="396">
        <f t="shared" si="1"/>
        <v>19</v>
      </c>
    </row>
    <row r="34" spans="1:6" hidden="1">
      <c r="A34" s="174">
        <f>SUBTOTAL(103,B$4:B34)</f>
        <v>19</v>
      </c>
      <c r="B34" s="147"/>
      <c r="C34" s="185"/>
      <c r="D34" s="182">
        <f t="shared" si="2"/>
        <v>0</v>
      </c>
      <c r="E34" s="184">
        <f>SUM($D$3:D34)</f>
        <v>815950</v>
      </c>
      <c r="F34" s="396">
        <f t="shared" si="1"/>
        <v>19</v>
      </c>
    </row>
    <row r="35" spans="1:6" hidden="1">
      <c r="A35" s="174">
        <f>SUBTOTAL(103,B$4:B35)</f>
        <v>19</v>
      </c>
      <c r="B35" s="147"/>
      <c r="C35" s="185"/>
      <c r="D35" s="182">
        <f t="shared" si="2"/>
        <v>0</v>
      </c>
      <c r="E35" s="184">
        <f>SUM($D$3:D35)</f>
        <v>815950</v>
      </c>
      <c r="F35" s="396">
        <f t="shared" si="1"/>
        <v>19</v>
      </c>
    </row>
    <row r="36" spans="1:6" hidden="1">
      <c r="A36" s="174">
        <f>SUBTOTAL(103,B$4:B36)</f>
        <v>19</v>
      </c>
      <c r="B36" s="147"/>
      <c r="C36" s="185"/>
      <c r="D36" s="182">
        <f t="shared" si="2"/>
        <v>0</v>
      </c>
      <c r="E36" s="184">
        <f>SUM($D$3:D36)</f>
        <v>815950</v>
      </c>
      <c r="F36" s="396">
        <f t="shared" si="1"/>
        <v>19</v>
      </c>
    </row>
    <row r="37" spans="1:6" hidden="1">
      <c r="A37" s="174">
        <f>SUBTOTAL(103,B$4:B37)</f>
        <v>19</v>
      </c>
      <c r="B37" s="147"/>
      <c r="C37" s="185"/>
      <c r="D37" s="182">
        <f t="shared" si="2"/>
        <v>0</v>
      </c>
      <c r="E37" s="184">
        <f>SUM($D$3:D37)</f>
        <v>815950</v>
      </c>
      <c r="F37" s="396">
        <f t="shared" si="1"/>
        <v>19</v>
      </c>
    </row>
    <row r="38" spans="1:6" hidden="1">
      <c r="A38" s="174">
        <f>SUBTOTAL(103,B$4:B38)</f>
        <v>19</v>
      </c>
      <c r="B38" s="147"/>
      <c r="C38" s="185"/>
      <c r="D38" s="182">
        <f t="shared" si="2"/>
        <v>0</v>
      </c>
      <c r="E38" s="184">
        <f>SUM($D$3:D38)</f>
        <v>815950</v>
      </c>
      <c r="F38" s="396">
        <f t="shared" si="1"/>
        <v>19</v>
      </c>
    </row>
    <row r="39" spans="1:6" hidden="1">
      <c r="A39" s="174">
        <f>SUBTOTAL(103,B$4:B39)</f>
        <v>19</v>
      </c>
      <c r="B39" s="147"/>
      <c r="C39" s="185"/>
      <c r="D39" s="182">
        <f t="shared" si="2"/>
        <v>0</v>
      </c>
      <c r="E39" s="184">
        <f>SUM($D$3:D39)</f>
        <v>815950</v>
      </c>
      <c r="F39" s="396">
        <f t="shared" si="1"/>
        <v>19</v>
      </c>
    </row>
    <row r="40" spans="1:6" hidden="1">
      <c r="A40" s="174">
        <f>SUBTOTAL(103,B$4:B40)</f>
        <v>19</v>
      </c>
      <c r="B40" s="147"/>
      <c r="C40" s="185"/>
      <c r="D40" s="182">
        <f t="shared" si="2"/>
        <v>0</v>
      </c>
      <c r="E40" s="184">
        <f>SUM($D$3:D40)</f>
        <v>815950</v>
      </c>
      <c r="F40" s="396">
        <f t="shared" si="1"/>
        <v>19</v>
      </c>
    </row>
    <row r="41" spans="1:6" hidden="1">
      <c r="A41" s="174">
        <f>SUBTOTAL(103,B$4:B41)</f>
        <v>19</v>
      </c>
      <c r="B41" s="391"/>
      <c r="C41" s="185"/>
      <c r="D41" s="182">
        <f t="shared" si="2"/>
        <v>0</v>
      </c>
      <c r="E41" s="184">
        <f>SUM($D$3:D41)</f>
        <v>815950</v>
      </c>
      <c r="F41" s="396">
        <f t="shared" si="1"/>
        <v>19</v>
      </c>
    </row>
    <row r="42" spans="1:6" hidden="1">
      <c r="A42" s="174">
        <f>SUBTOTAL(103,B$4:B42)</f>
        <v>19</v>
      </c>
      <c r="B42" s="391"/>
      <c r="C42" s="185"/>
      <c r="D42" s="182">
        <f t="shared" si="2"/>
        <v>0</v>
      </c>
      <c r="E42" s="184">
        <f>SUM($D$3:D42)</f>
        <v>815950</v>
      </c>
      <c r="F42" s="396">
        <f t="shared" si="1"/>
        <v>19</v>
      </c>
    </row>
    <row r="43" spans="1:6" hidden="1">
      <c r="A43" s="174">
        <f>SUBTOTAL(103,B$4:B43)</f>
        <v>19</v>
      </c>
      <c r="B43" s="391"/>
      <c r="C43" s="185"/>
      <c r="D43" s="182">
        <f t="shared" si="2"/>
        <v>0</v>
      </c>
      <c r="E43" s="184">
        <f>SUM($D$3:D43)</f>
        <v>815950</v>
      </c>
      <c r="F43" s="396">
        <f t="shared" si="1"/>
        <v>19</v>
      </c>
    </row>
    <row r="44" spans="1:6" hidden="1">
      <c r="A44" s="174">
        <f>SUBTOTAL(103,B$4:B44)</f>
        <v>19</v>
      </c>
      <c r="B44" s="391"/>
      <c r="C44" s="185"/>
      <c r="D44" s="182">
        <f t="shared" si="2"/>
        <v>0</v>
      </c>
      <c r="E44" s="184">
        <f>SUM($D$3:D44)</f>
        <v>815950</v>
      </c>
      <c r="F44" s="396">
        <f t="shared" si="1"/>
        <v>19</v>
      </c>
    </row>
    <row r="45" spans="1:6" hidden="1">
      <c r="A45" s="174">
        <f>SUBTOTAL(103,B$4:B45)</f>
        <v>19</v>
      </c>
      <c r="B45" s="391"/>
      <c r="C45" s="185"/>
      <c r="D45" s="182">
        <f t="shared" si="2"/>
        <v>0</v>
      </c>
      <c r="E45" s="184">
        <f>SUM($D$3:D45)</f>
        <v>815950</v>
      </c>
      <c r="F45" s="396">
        <f t="shared" si="1"/>
        <v>19</v>
      </c>
    </row>
    <row r="46" spans="1:6" hidden="1">
      <c r="A46" s="174">
        <f>SUBTOTAL(103,B$4:B46)</f>
        <v>19</v>
      </c>
      <c r="B46" s="391"/>
      <c r="C46" s="185"/>
      <c r="D46" s="182">
        <f t="shared" si="2"/>
        <v>0</v>
      </c>
      <c r="E46" s="184">
        <f>SUM($D$3:D46)</f>
        <v>815950</v>
      </c>
      <c r="F46" s="396">
        <f t="shared" si="1"/>
        <v>19</v>
      </c>
    </row>
    <row r="47" spans="1:6" hidden="1">
      <c r="A47" s="174">
        <f>SUBTOTAL(103,B$4:B47)</f>
        <v>19</v>
      </c>
      <c r="B47" s="391"/>
      <c r="C47" s="185"/>
      <c r="D47" s="182">
        <f t="shared" si="2"/>
        <v>0</v>
      </c>
      <c r="E47" s="184">
        <f>SUM($D$3:D47)</f>
        <v>815950</v>
      </c>
      <c r="F47" s="396">
        <f t="shared" si="1"/>
        <v>19</v>
      </c>
    </row>
    <row r="48" spans="1:6" hidden="1">
      <c r="A48" s="174">
        <f>SUBTOTAL(103,B$4:B48)</f>
        <v>19</v>
      </c>
      <c r="B48" s="391"/>
      <c r="C48" s="185"/>
      <c r="D48" s="182">
        <f t="shared" si="2"/>
        <v>0</v>
      </c>
      <c r="E48" s="184">
        <f>SUM($D$3:D48)</f>
        <v>815950</v>
      </c>
      <c r="F48" s="396">
        <f t="shared" si="1"/>
        <v>19</v>
      </c>
    </row>
    <row r="49" spans="1:6" hidden="1">
      <c r="A49" s="174">
        <f>SUBTOTAL(103,B$4:B49)</f>
        <v>19</v>
      </c>
      <c r="B49" s="391"/>
      <c r="C49" s="185"/>
      <c r="D49" s="182">
        <f t="shared" si="2"/>
        <v>0</v>
      </c>
      <c r="E49" s="184">
        <f>SUM($D$3:D49)</f>
        <v>815950</v>
      </c>
      <c r="F49" s="396">
        <f t="shared" si="1"/>
        <v>19</v>
      </c>
    </row>
    <row r="50" spans="1:6" hidden="1">
      <c r="A50" s="174">
        <f>SUBTOTAL(103,B$4:B50)</f>
        <v>19</v>
      </c>
      <c r="B50" s="147"/>
      <c r="C50" s="185"/>
      <c r="D50" s="182">
        <f t="shared" si="2"/>
        <v>0</v>
      </c>
      <c r="E50" s="184">
        <f>SUM($D$3:D50)</f>
        <v>815950</v>
      </c>
      <c r="F50" s="396">
        <f t="shared" si="1"/>
        <v>19</v>
      </c>
    </row>
    <row r="51" spans="1:6">
      <c r="A51" s="174"/>
      <c r="B51" s="156" t="s">
        <v>243</v>
      </c>
      <c r="C51" s="157">
        <f>SUM(C4:C50)</f>
        <v>815950</v>
      </c>
    </row>
    <row r="52" spans="1:6">
      <c r="A52" s="516" t="s">
        <v>511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470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5630</v>
      </c>
      <c r="D4" s="182">
        <f t="shared" ref="D4:D50" si="0">C4</f>
        <v>5630</v>
      </c>
      <c r="E4" s="184">
        <f>SUM($D$3:D4)</f>
        <v>5630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475</v>
      </c>
      <c r="C5" s="190">
        <v>3705</v>
      </c>
      <c r="D5" s="182">
        <f t="shared" si="0"/>
        <v>3705</v>
      </c>
      <c r="E5" s="184">
        <f>SUM($D$3:D5)</f>
        <v>9335</v>
      </c>
      <c r="F5" s="398">
        <f t="shared" si="1"/>
        <v>2</v>
      </c>
    </row>
    <row r="6" spans="1:7">
      <c r="A6" s="174">
        <f>SUBTOTAL(103,B$4:B6)</f>
        <v>3</v>
      </c>
      <c r="B6" s="250" t="s">
        <v>472</v>
      </c>
      <c r="C6" s="190">
        <v>2272</v>
      </c>
      <c r="D6" s="182">
        <f t="shared" si="0"/>
        <v>2272</v>
      </c>
      <c r="E6" s="184">
        <f>SUM($D$3:D6)</f>
        <v>11607</v>
      </c>
      <c r="F6" s="398">
        <f t="shared" si="1"/>
        <v>3</v>
      </c>
    </row>
    <row r="7" spans="1:7">
      <c r="A7" s="174">
        <f>SUBTOTAL(103,B$4:B7)</f>
        <v>4</v>
      </c>
      <c r="B7" s="250" t="s">
        <v>480</v>
      </c>
      <c r="C7" s="190">
        <v>850</v>
      </c>
      <c r="D7" s="182">
        <f t="shared" si="0"/>
        <v>850</v>
      </c>
      <c r="E7" s="184">
        <f>SUM($D$3:D7)</f>
        <v>12457</v>
      </c>
      <c r="F7" s="398">
        <f t="shared" si="1"/>
        <v>4</v>
      </c>
    </row>
    <row r="8" spans="1:7">
      <c r="A8" s="174">
        <f>SUBTOTAL(103,B$4:B8)</f>
        <v>5</v>
      </c>
      <c r="B8" s="250" t="s">
        <v>473</v>
      </c>
      <c r="C8" s="190">
        <v>387</v>
      </c>
      <c r="D8" s="182">
        <f t="shared" si="0"/>
        <v>387</v>
      </c>
      <c r="E8" s="184">
        <f>SUM($D$3:D8)</f>
        <v>12844</v>
      </c>
      <c r="F8" s="398">
        <f t="shared" si="1"/>
        <v>5</v>
      </c>
    </row>
    <row r="9" spans="1:7">
      <c r="A9" s="174">
        <f>SUBTOTAL(103,B$4:B9)</f>
        <v>6</v>
      </c>
      <c r="B9" s="250" t="s">
        <v>474</v>
      </c>
      <c r="C9" s="190">
        <v>3000</v>
      </c>
      <c r="D9" s="182">
        <f t="shared" si="0"/>
        <v>3000</v>
      </c>
      <c r="E9" s="184">
        <f>SUM($D$3:D9)</f>
        <v>15844</v>
      </c>
      <c r="F9" s="398">
        <f t="shared" si="1"/>
        <v>6</v>
      </c>
    </row>
    <row r="10" spans="1:7" hidden="1">
      <c r="A10" s="174">
        <f>SUBTOTAL(103,B$4:B10)</f>
        <v>6</v>
      </c>
      <c r="B10" s="250"/>
      <c r="C10" s="190"/>
      <c r="D10" s="182">
        <f t="shared" si="0"/>
        <v>0</v>
      </c>
      <c r="E10" s="184">
        <f>SUM($D$3:D10)</f>
        <v>15844</v>
      </c>
      <c r="F10" s="398">
        <f t="shared" si="1"/>
        <v>6</v>
      </c>
    </row>
    <row r="11" spans="1:7" hidden="1">
      <c r="A11" s="174">
        <f>SUBTOTAL(103,B$4:B11)</f>
        <v>6</v>
      </c>
      <c r="B11" s="250"/>
      <c r="C11" s="190"/>
      <c r="D11" s="182">
        <f t="shared" si="0"/>
        <v>0</v>
      </c>
      <c r="E11" s="184">
        <f>SUM($D$3:D11)</f>
        <v>15844</v>
      </c>
      <c r="F11" s="398">
        <f t="shared" si="1"/>
        <v>6</v>
      </c>
    </row>
    <row r="12" spans="1:7" hidden="1">
      <c r="A12" s="174">
        <f>SUBTOTAL(103,B$4:B12)</f>
        <v>6</v>
      </c>
      <c r="B12" s="250"/>
      <c r="C12" s="190"/>
      <c r="D12" s="182">
        <f t="shared" si="0"/>
        <v>0</v>
      </c>
      <c r="E12" s="184">
        <f>SUM($D$3:D12)</f>
        <v>15844</v>
      </c>
      <c r="F12" s="398">
        <f t="shared" si="1"/>
        <v>6</v>
      </c>
    </row>
    <row r="13" spans="1:7" hidden="1">
      <c r="A13" s="174">
        <f>SUBTOTAL(103,B$4:B13)</f>
        <v>6</v>
      </c>
      <c r="B13" s="250"/>
      <c r="C13" s="190"/>
      <c r="D13" s="182">
        <f t="shared" si="0"/>
        <v>0</v>
      </c>
      <c r="E13" s="184">
        <f>SUM($D$3:D13)</f>
        <v>15844</v>
      </c>
      <c r="F13" s="398">
        <f t="shared" si="1"/>
        <v>6</v>
      </c>
    </row>
    <row r="14" spans="1:7" hidden="1">
      <c r="A14" s="174">
        <f>SUBTOTAL(103,B$4:B14)</f>
        <v>6</v>
      </c>
      <c r="B14" s="160"/>
      <c r="C14" s="185"/>
      <c r="D14" s="182">
        <f t="shared" si="0"/>
        <v>0</v>
      </c>
      <c r="E14" s="184">
        <f>SUM($D$3:D14)</f>
        <v>15844</v>
      </c>
      <c r="F14" s="398">
        <f t="shared" si="1"/>
        <v>6</v>
      </c>
    </row>
    <row r="15" spans="1:7" hidden="1">
      <c r="A15" s="174">
        <f>SUBTOTAL(103,B$4:B15)</f>
        <v>6</v>
      </c>
      <c r="B15" s="250"/>
      <c r="C15" s="185"/>
      <c r="D15" s="182">
        <f t="shared" si="0"/>
        <v>0</v>
      </c>
      <c r="E15" s="184">
        <f>SUM($D$3:D15)</f>
        <v>15844</v>
      </c>
      <c r="F15" s="398">
        <f t="shared" si="1"/>
        <v>6</v>
      </c>
    </row>
    <row r="16" spans="1:7" hidden="1">
      <c r="A16" s="174">
        <f>SUBTOTAL(103,B$4:B16)</f>
        <v>6</v>
      </c>
      <c r="B16" s="250"/>
      <c r="C16" s="185"/>
      <c r="D16" s="182">
        <f t="shared" si="0"/>
        <v>0</v>
      </c>
      <c r="E16" s="184">
        <f>SUM($D$3:D16)</f>
        <v>15844</v>
      </c>
      <c r="F16" s="398">
        <f t="shared" si="1"/>
        <v>6</v>
      </c>
    </row>
    <row r="17" spans="1:6" hidden="1">
      <c r="A17" s="174">
        <f>SUBTOTAL(103,B$4:B17)</f>
        <v>6</v>
      </c>
      <c r="B17" s="250"/>
      <c r="C17" s="185"/>
      <c r="D17" s="182">
        <f t="shared" si="0"/>
        <v>0</v>
      </c>
      <c r="E17" s="184">
        <f>SUM($D$3:D17)</f>
        <v>15844</v>
      </c>
      <c r="F17" s="398">
        <f t="shared" si="1"/>
        <v>6</v>
      </c>
    </row>
    <row r="18" spans="1:6" hidden="1">
      <c r="A18" s="174">
        <f>SUBTOTAL(103,B$4:B18)</f>
        <v>6</v>
      </c>
      <c r="B18" s="250"/>
      <c r="C18" s="185"/>
      <c r="D18" s="182">
        <f t="shared" si="0"/>
        <v>0</v>
      </c>
      <c r="E18" s="184">
        <f>SUM($D$3:D18)</f>
        <v>15844</v>
      </c>
      <c r="F18" s="398">
        <f t="shared" si="1"/>
        <v>6</v>
      </c>
    </row>
    <row r="19" spans="1:6" hidden="1">
      <c r="A19" s="174">
        <f>SUBTOTAL(103,B$4:B19)</f>
        <v>6</v>
      </c>
      <c r="B19" s="250"/>
      <c r="C19" s="185"/>
      <c r="D19" s="182">
        <f t="shared" si="0"/>
        <v>0</v>
      </c>
      <c r="E19" s="184">
        <f>SUM($D$3:D19)</f>
        <v>15844</v>
      </c>
      <c r="F19" s="398">
        <f t="shared" si="1"/>
        <v>6</v>
      </c>
    </row>
    <row r="20" spans="1:6" hidden="1">
      <c r="A20" s="174">
        <f>SUBTOTAL(103,B$4:B20)</f>
        <v>6</v>
      </c>
      <c r="B20" s="250"/>
      <c r="C20" s="185"/>
      <c r="D20" s="182">
        <f t="shared" si="0"/>
        <v>0</v>
      </c>
      <c r="E20" s="184">
        <f>SUM($D$3:D20)</f>
        <v>15844</v>
      </c>
      <c r="F20" s="398">
        <f t="shared" si="1"/>
        <v>6</v>
      </c>
    </row>
    <row r="21" spans="1:6" hidden="1">
      <c r="A21" s="174">
        <f>SUBTOTAL(103,B$4:B21)</f>
        <v>6</v>
      </c>
      <c r="B21" s="250"/>
      <c r="C21" s="185"/>
      <c r="D21" s="182">
        <f t="shared" si="0"/>
        <v>0</v>
      </c>
      <c r="E21" s="184">
        <f>SUM($D$3:D21)</f>
        <v>15844</v>
      </c>
      <c r="F21" s="398">
        <f t="shared" si="1"/>
        <v>6</v>
      </c>
    </row>
    <row r="22" spans="1:6" hidden="1">
      <c r="A22" s="174">
        <f>SUBTOTAL(103,B$4:B22)</f>
        <v>6</v>
      </c>
      <c r="B22" s="250"/>
      <c r="C22" s="185"/>
      <c r="D22" s="182">
        <f t="shared" si="0"/>
        <v>0</v>
      </c>
      <c r="E22" s="184">
        <f>SUM($D$3:D22)</f>
        <v>15844</v>
      </c>
      <c r="F22" s="398">
        <f t="shared" si="1"/>
        <v>6</v>
      </c>
    </row>
    <row r="23" spans="1:6" hidden="1">
      <c r="A23" s="174">
        <f>SUBTOTAL(103,B$4:B23)</f>
        <v>6</v>
      </c>
      <c r="B23" s="250"/>
      <c r="C23" s="185"/>
      <c r="D23" s="182">
        <f t="shared" si="0"/>
        <v>0</v>
      </c>
      <c r="E23" s="184">
        <f>SUM($D$3:D23)</f>
        <v>15844</v>
      </c>
      <c r="F23" s="398">
        <f t="shared" si="1"/>
        <v>6</v>
      </c>
    </row>
    <row r="24" spans="1:6" hidden="1">
      <c r="A24" s="174">
        <f>SUBTOTAL(103,B$4:B24)</f>
        <v>6</v>
      </c>
      <c r="B24" s="250"/>
      <c r="C24" s="185"/>
      <c r="D24" s="182">
        <f t="shared" si="0"/>
        <v>0</v>
      </c>
      <c r="E24" s="184">
        <f>SUM($D$3:D24)</f>
        <v>15844</v>
      </c>
      <c r="F24" s="398">
        <f t="shared" si="1"/>
        <v>6</v>
      </c>
    </row>
    <row r="25" spans="1:6" hidden="1">
      <c r="A25" s="174">
        <f>SUBTOTAL(103,B$4:B25)</f>
        <v>6</v>
      </c>
      <c r="B25" s="250"/>
      <c r="C25" s="185"/>
      <c r="D25" s="182">
        <f t="shared" si="0"/>
        <v>0</v>
      </c>
      <c r="E25" s="184">
        <f>SUM($D$3:D25)</f>
        <v>15844</v>
      </c>
      <c r="F25" s="398">
        <f t="shared" si="1"/>
        <v>6</v>
      </c>
    </row>
    <row r="26" spans="1:6" hidden="1">
      <c r="A26" s="174">
        <f>SUBTOTAL(103,B$4:B26)</f>
        <v>6</v>
      </c>
      <c r="B26" s="250"/>
      <c r="C26" s="185"/>
      <c r="D26" s="182">
        <f t="shared" si="0"/>
        <v>0</v>
      </c>
      <c r="E26" s="184">
        <f>SUM($D$3:D26)</f>
        <v>15844</v>
      </c>
      <c r="F26" s="398">
        <f t="shared" si="1"/>
        <v>6</v>
      </c>
    </row>
    <row r="27" spans="1:6" hidden="1">
      <c r="A27" s="174">
        <f>SUBTOTAL(103,B$4:B27)</f>
        <v>6</v>
      </c>
      <c r="B27" s="250"/>
      <c r="C27" s="185"/>
      <c r="D27" s="182">
        <f t="shared" si="0"/>
        <v>0</v>
      </c>
      <c r="E27" s="184">
        <f>SUM($D$3:D27)</f>
        <v>15844</v>
      </c>
      <c r="F27" s="398">
        <f t="shared" si="1"/>
        <v>6</v>
      </c>
    </row>
    <row r="28" spans="1:6" hidden="1">
      <c r="A28" s="174">
        <f>SUBTOTAL(103,B$4:B28)</f>
        <v>6</v>
      </c>
      <c r="B28" s="250"/>
      <c r="C28" s="185"/>
      <c r="D28" s="182">
        <f t="shared" si="0"/>
        <v>0</v>
      </c>
      <c r="E28" s="184">
        <f>SUM($D$3:D28)</f>
        <v>15844</v>
      </c>
      <c r="F28" s="398">
        <f t="shared" si="1"/>
        <v>6</v>
      </c>
    </row>
    <row r="29" spans="1:6" hidden="1">
      <c r="A29" s="174">
        <f>SUBTOTAL(103,B$4:B29)</f>
        <v>6</v>
      </c>
      <c r="B29" s="250"/>
      <c r="C29" s="185"/>
      <c r="D29" s="182">
        <f t="shared" si="0"/>
        <v>0</v>
      </c>
      <c r="E29" s="184">
        <f>SUM($D$3:D29)</f>
        <v>15844</v>
      </c>
      <c r="F29" s="398">
        <f t="shared" si="1"/>
        <v>6</v>
      </c>
    </row>
    <row r="30" spans="1:6" hidden="1">
      <c r="A30" s="174">
        <f>SUBTOTAL(103,B$4:B30)</f>
        <v>6</v>
      </c>
      <c r="B30" s="250"/>
      <c r="C30" s="185"/>
      <c r="D30" s="182">
        <f t="shared" si="0"/>
        <v>0</v>
      </c>
      <c r="E30" s="184">
        <f>SUM($D$3:D30)</f>
        <v>15844</v>
      </c>
      <c r="F30" s="398">
        <f t="shared" si="1"/>
        <v>6</v>
      </c>
    </row>
    <row r="31" spans="1:6" hidden="1">
      <c r="A31" s="174">
        <f>SUBTOTAL(103,B$4:B31)</f>
        <v>6</v>
      </c>
      <c r="B31" s="250"/>
      <c r="C31" s="185"/>
      <c r="D31" s="182">
        <f t="shared" si="0"/>
        <v>0</v>
      </c>
      <c r="E31" s="184">
        <f>SUM($D$3:D31)</f>
        <v>15844</v>
      </c>
      <c r="F31" s="398">
        <f t="shared" si="1"/>
        <v>6</v>
      </c>
    </row>
    <row r="32" spans="1:6" hidden="1">
      <c r="A32" s="174">
        <f>SUBTOTAL(103,B$4:B32)</f>
        <v>6</v>
      </c>
      <c r="B32" s="250"/>
      <c r="C32" s="185"/>
      <c r="D32" s="182">
        <f t="shared" si="0"/>
        <v>0</v>
      </c>
      <c r="E32" s="184">
        <f>SUM($D$3:D32)</f>
        <v>15844</v>
      </c>
      <c r="F32" s="398">
        <f t="shared" si="1"/>
        <v>6</v>
      </c>
    </row>
    <row r="33" spans="1:6" hidden="1">
      <c r="A33" s="174">
        <f>SUBTOTAL(103,B$4:B33)</f>
        <v>6</v>
      </c>
      <c r="B33" s="250"/>
      <c r="C33" s="185"/>
      <c r="D33" s="182">
        <f t="shared" si="0"/>
        <v>0</v>
      </c>
      <c r="E33" s="184">
        <f>SUM($D$3:D33)</f>
        <v>15844</v>
      </c>
      <c r="F33" s="398">
        <f t="shared" si="1"/>
        <v>6</v>
      </c>
    </row>
    <row r="34" spans="1:6" hidden="1">
      <c r="A34" s="174">
        <f>SUBTOTAL(103,B$4:B34)</f>
        <v>6</v>
      </c>
      <c r="B34" s="250"/>
      <c r="C34" s="185"/>
      <c r="D34" s="182">
        <f t="shared" si="0"/>
        <v>0</v>
      </c>
      <c r="E34" s="184">
        <f>SUM($D$3:D34)</f>
        <v>15844</v>
      </c>
      <c r="F34" s="398">
        <f t="shared" si="1"/>
        <v>6</v>
      </c>
    </row>
    <row r="35" spans="1:6" hidden="1">
      <c r="A35" s="174">
        <f>SUBTOTAL(103,B$4:B35)</f>
        <v>6</v>
      </c>
      <c r="B35" s="250"/>
      <c r="C35" s="185"/>
      <c r="D35" s="182">
        <f t="shared" si="0"/>
        <v>0</v>
      </c>
      <c r="E35" s="184">
        <f>SUM($D$3:D35)</f>
        <v>15844</v>
      </c>
      <c r="F35" s="398">
        <f t="shared" si="1"/>
        <v>6</v>
      </c>
    </row>
    <row r="36" spans="1:6" hidden="1">
      <c r="A36" s="174">
        <f>SUBTOTAL(103,B$4:B36)</f>
        <v>6</v>
      </c>
      <c r="B36" s="250"/>
      <c r="C36" s="185"/>
      <c r="D36" s="182">
        <f t="shared" si="0"/>
        <v>0</v>
      </c>
      <c r="E36" s="184">
        <f>SUM($D$3:D36)</f>
        <v>15844</v>
      </c>
      <c r="F36" s="398">
        <f t="shared" si="1"/>
        <v>6</v>
      </c>
    </row>
    <row r="37" spans="1:6" hidden="1">
      <c r="A37" s="174">
        <f>SUBTOTAL(103,B$4:B37)</f>
        <v>6</v>
      </c>
      <c r="B37" s="250"/>
      <c r="C37" s="185"/>
      <c r="D37" s="182">
        <f t="shared" si="0"/>
        <v>0</v>
      </c>
      <c r="E37" s="184">
        <f>SUM($D$3:D37)</f>
        <v>15844</v>
      </c>
      <c r="F37" s="398">
        <f t="shared" si="1"/>
        <v>6</v>
      </c>
    </row>
    <row r="38" spans="1:6" hidden="1">
      <c r="A38" s="174">
        <f>SUBTOTAL(103,B$4:B38)</f>
        <v>6</v>
      </c>
      <c r="B38" s="391"/>
      <c r="C38" s="185"/>
      <c r="D38" s="182">
        <f t="shared" si="0"/>
        <v>0</v>
      </c>
      <c r="E38" s="184">
        <f>SUM($D$3:D38)</f>
        <v>15844</v>
      </c>
      <c r="F38" s="398">
        <f t="shared" si="1"/>
        <v>6</v>
      </c>
    </row>
    <row r="39" spans="1:6" hidden="1">
      <c r="A39" s="174">
        <f>SUBTOTAL(103,B$4:B39)</f>
        <v>6</v>
      </c>
      <c r="B39" s="391"/>
      <c r="C39" s="185"/>
      <c r="D39" s="182">
        <f t="shared" si="0"/>
        <v>0</v>
      </c>
      <c r="E39" s="184">
        <f>SUM($D$3:D39)</f>
        <v>15844</v>
      </c>
      <c r="F39" s="398">
        <f t="shared" si="1"/>
        <v>6</v>
      </c>
    </row>
    <row r="40" spans="1:6" hidden="1">
      <c r="A40" s="174">
        <f>SUBTOTAL(103,B$4:B40)</f>
        <v>6</v>
      </c>
      <c r="B40" s="391"/>
      <c r="C40" s="185"/>
      <c r="D40" s="182">
        <f t="shared" si="0"/>
        <v>0</v>
      </c>
      <c r="E40" s="184">
        <f>SUM($D$3:D40)</f>
        <v>15844</v>
      </c>
      <c r="F40" s="398">
        <f t="shared" si="1"/>
        <v>6</v>
      </c>
    </row>
    <row r="41" spans="1:6" hidden="1">
      <c r="A41" s="174">
        <f>SUBTOTAL(103,B$4:B41)</f>
        <v>6</v>
      </c>
      <c r="B41" s="391"/>
      <c r="C41" s="185"/>
      <c r="D41" s="182">
        <f t="shared" si="0"/>
        <v>0</v>
      </c>
      <c r="E41" s="184">
        <f>SUM($D$3:D41)</f>
        <v>15844</v>
      </c>
      <c r="F41" s="398">
        <f t="shared" si="1"/>
        <v>6</v>
      </c>
    </row>
    <row r="42" spans="1:6" hidden="1">
      <c r="A42" s="174">
        <f>SUBTOTAL(103,B$4:B42)</f>
        <v>6</v>
      </c>
      <c r="B42" s="391"/>
      <c r="C42" s="185"/>
      <c r="D42" s="182">
        <f t="shared" si="0"/>
        <v>0</v>
      </c>
      <c r="E42" s="184">
        <f>SUM($D$3:D42)</f>
        <v>15844</v>
      </c>
      <c r="F42" s="398">
        <f t="shared" si="1"/>
        <v>6</v>
      </c>
    </row>
    <row r="43" spans="1:6" hidden="1">
      <c r="A43" s="174">
        <f>SUBTOTAL(103,B$4:B43)</f>
        <v>6</v>
      </c>
      <c r="B43" s="391"/>
      <c r="C43" s="185"/>
      <c r="D43" s="182">
        <f t="shared" si="0"/>
        <v>0</v>
      </c>
      <c r="E43" s="184">
        <f>SUM($D$3:D43)</f>
        <v>15844</v>
      </c>
      <c r="F43" s="398">
        <f t="shared" si="1"/>
        <v>6</v>
      </c>
    </row>
    <row r="44" spans="1:6" hidden="1">
      <c r="A44" s="174">
        <f>SUBTOTAL(103,B$4:B44)</f>
        <v>6</v>
      </c>
      <c r="B44" s="391"/>
      <c r="C44" s="185"/>
      <c r="D44" s="182">
        <f t="shared" si="0"/>
        <v>0</v>
      </c>
      <c r="E44" s="184">
        <f>SUM($D$3:D44)</f>
        <v>15844</v>
      </c>
      <c r="F44" s="398">
        <f t="shared" si="1"/>
        <v>6</v>
      </c>
    </row>
    <row r="45" spans="1:6" hidden="1">
      <c r="A45" s="174">
        <f>SUBTOTAL(103,B$4:B45)</f>
        <v>6</v>
      </c>
      <c r="B45" s="391"/>
      <c r="C45" s="185"/>
      <c r="D45" s="182">
        <f t="shared" si="0"/>
        <v>0</v>
      </c>
      <c r="E45" s="184">
        <f>SUM($D$3:D45)</f>
        <v>15844</v>
      </c>
      <c r="F45" s="398">
        <f t="shared" si="1"/>
        <v>6</v>
      </c>
    </row>
    <row r="46" spans="1:6" hidden="1">
      <c r="A46" s="174">
        <f>SUBTOTAL(103,B$4:B46)</f>
        <v>6</v>
      </c>
      <c r="B46" s="391"/>
      <c r="C46" s="185"/>
      <c r="D46" s="182">
        <f t="shared" si="0"/>
        <v>0</v>
      </c>
      <c r="E46" s="184">
        <f>SUM($D$3:D46)</f>
        <v>15844</v>
      </c>
      <c r="F46" s="398">
        <f t="shared" si="1"/>
        <v>6</v>
      </c>
    </row>
    <row r="47" spans="1:6" ht="21.75" hidden="1" customHeight="1">
      <c r="A47" s="174">
        <f>SUBTOTAL(103,B$4:B47)</f>
        <v>6</v>
      </c>
      <c r="B47" s="250"/>
      <c r="C47" s="185"/>
      <c r="D47" s="182">
        <f t="shared" si="0"/>
        <v>0</v>
      </c>
      <c r="E47" s="184">
        <f>SUM($D$3:D47)</f>
        <v>15844</v>
      </c>
      <c r="F47" s="398">
        <f t="shared" si="1"/>
        <v>6</v>
      </c>
    </row>
    <row r="48" spans="1:6" hidden="1">
      <c r="A48" s="174">
        <f>SUBTOTAL(103,B$4:B48)</f>
        <v>6</v>
      </c>
      <c r="B48" s="250"/>
      <c r="C48" s="185"/>
      <c r="D48" s="182">
        <f t="shared" si="0"/>
        <v>0</v>
      </c>
      <c r="E48" s="184">
        <f>SUM($D$3:D48)</f>
        <v>15844</v>
      </c>
      <c r="F48" s="398">
        <f t="shared" si="1"/>
        <v>6</v>
      </c>
    </row>
    <row r="49" spans="1:6" hidden="1">
      <c r="A49" s="174">
        <f>SUBTOTAL(103,B$4:B49)</f>
        <v>6</v>
      </c>
      <c r="B49" s="250"/>
      <c r="C49" s="185"/>
      <c r="D49" s="182">
        <f t="shared" si="0"/>
        <v>0</v>
      </c>
      <c r="E49" s="184">
        <f>SUM($D$3:D49)</f>
        <v>15844</v>
      </c>
      <c r="F49" s="398">
        <f t="shared" si="1"/>
        <v>6</v>
      </c>
    </row>
    <row r="50" spans="1:6" hidden="1">
      <c r="A50" s="174">
        <f>SUBTOTAL(103,B$4:B50)</f>
        <v>6</v>
      </c>
      <c r="B50" s="250"/>
      <c r="C50" s="185"/>
      <c r="D50" s="182">
        <f t="shared" si="0"/>
        <v>0</v>
      </c>
      <c r="E50" s="184">
        <f>SUM($D$3:D50)</f>
        <v>15844</v>
      </c>
      <c r="F50" s="398">
        <f t="shared" si="1"/>
        <v>6</v>
      </c>
    </row>
    <row r="51" spans="1:6">
      <c r="A51" s="174"/>
      <c r="B51" s="156" t="s">
        <v>243</v>
      </c>
      <c r="C51" s="157">
        <f>SUM(C4:C50)</f>
        <v>15844</v>
      </c>
    </row>
    <row r="52" spans="1:6">
      <c r="A52" s="516" t="s">
        <v>512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471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10820</v>
      </c>
      <c r="D4" s="182">
        <f t="shared" ref="D4:D50" si="0">C4</f>
        <v>10820</v>
      </c>
      <c r="E4" s="184">
        <f>SUM($D$3:D4)</f>
        <v>10820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475</v>
      </c>
      <c r="C5" s="190">
        <v>3470</v>
      </c>
      <c r="D5" s="182">
        <f t="shared" si="0"/>
        <v>3470</v>
      </c>
      <c r="E5" s="184">
        <f>SUM($D$3:D5)</f>
        <v>14290</v>
      </c>
      <c r="F5" s="398">
        <f t="shared" si="1"/>
        <v>2</v>
      </c>
    </row>
    <row r="6" spans="1:7">
      <c r="A6" s="174">
        <f>SUBTOTAL(103,B$4:B6)</f>
        <v>3</v>
      </c>
      <c r="B6" s="250" t="s">
        <v>502</v>
      </c>
      <c r="C6" s="190">
        <v>995</v>
      </c>
      <c r="D6" s="182">
        <f t="shared" si="0"/>
        <v>995</v>
      </c>
      <c r="E6" s="184">
        <f>SUM($D$3:D6)</f>
        <v>15285</v>
      </c>
      <c r="F6" s="398">
        <f t="shared" si="1"/>
        <v>3</v>
      </c>
    </row>
    <row r="7" spans="1:7">
      <c r="A7" s="174">
        <f>SUBTOTAL(103,B$4:B7)</f>
        <v>4</v>
      </c>
      <c r="B7" s="250" t="s">
        <v>472</v>
      </c>
      <c r="C7" s="190">
        <v>3596</v>
      </c>
      <c r="D7" s="182">
        <f t="shared" si="0"/>
        <v>3596</v>
      </c>
      <c r="E7" s="184">
        <f>SUM($D$3:D7)</f>
        <v>18881</v>
      </c>
      <c r="F7" s="398">
        <f t="shared" si="1"/>
        <v>4</v>
      </c>
    </row>
    <row r="8" spans="1:7">
      <c r="A8" s="174">
        <f>SUBTOTAL(103,B$4:B8)</f>
        <v>5</v>
      </c>
      <c r="B8" s="250" t="s">
        <v>474</v>
      </c>
      <c r="C8" s="190">
        <v>4500</v>
      </c>
      <c r="D8" s="182">
        <f t="shared" si="0"/>
        <v>4500</v>
      </c>
      <c r="E8" s="184">
        <f>SUM($D$3:D8)</f>
        <v>23381</v>
      </c>
      <c r="F8" s="398">
        <f t="shared" si="1"/>
        <v>5</v>
      </c>
    </row>
    <row r="9" spans="1:7" hidden="1">
      <c r="A9" s="174">
        <f>SUBTOTAL(103,B$4:B9)</f>
        <v>5</v>
      </c>
      <c r="B9" s="250"/>
      <c r="C9" s="190"/>
      <c r="D9" s="182">
        <f t="shared" si="0"/>
        <v>0</v>
      </c>
      <c r="E9" s="184">
        <f>SUM($D$3:D9)</f>
        <v>23381</v>
      </c>
      <c r="F9" s="398">
        <f t="shared" si="1"/>
        <v>5</v>
      </c>
    </row>
    <row r="10" spans="1:7" hidden="1">
      <c r="A10" s="174">
        <f>SUBTOTAL(103,B$4:B10)</f>
        <v>5</v>
      </c>
      <c r="B10" s="250"/>
      <c r="C10" s="190"/>
      <c r="D10" s="182">
        <f t="shared" si="0"/>
        <v>0</v>
      </c>
      <c r="E10" s="184">
        <f>SUM($D$3:D10)</f>
        <v>23381</v>
      </c>
      <c r="F10" s="398">
        <f t="shared" si="1"/>
        <v>5</v>
      </c>
    </row>
    <row r="11" spans="1:7" hidden="1">
      <c r="A11" s="174">
        <f>SUBTOTAL(103,B$4:B11)</f>
        <v>5</v>
      </c>
      <c r="B11" s="250"/>
      <c r="C11" s="190"/>
      <c r="D11" s="182">
        <f t="shared" si="0"/>
        <v>0</v>
      </c>
      <c r="E11" s="184">
        <f>SUM($D$3:D11)</f>
        <v>23381</v>
      </c>
      <c r="F11" s="398">
        <f t="shared" si="1"/>
        <v>5</v>
      </c>
    </row>
    <row r="12" spans="1:7" hidden="1">
      <c r="A12" s="174">
        <f>SUBTOTAL(103,B$4:B12)</f>
        <v>5</v>
      </c>
      <c r="B12" s="250"/>
      <c r="C12" s="190"/>
      <c r="D12" s="182">
        <f t="shared" si="0"/>
        <v>0</v>
      </c>
      <c r="E12" s="184">
        <f>SUM($D$3:D12)</f>
        <v>23381</v>
      </c>
      <c r="F12" s="398">
        <f t="shared" si="1"/>
        <v>5</v>
      </c>
    </row>
    <row r="13" spans="1:7" hidden="1">
      <c r="A13" s="174">
        <f>SUBTOTAL(103,B$4:B13)</f>
        <v>5</v>
      </c>
      <c r="B13" s="250"/>
      <c r="C13" s="190"/>
      <c r="D13" s="182">
        <f t="shared" si="0"/>
        <v>0</v>
      </c>
      <c r="E13" s="184">
        <f>SUM($D$3:D13)</f>
        <v>23381</v>
      </c>
      <c r="F13" s="398">
        <f t="shared" si="1"/>
        <v>5</v>
      </c>
    </row>
    <row r="14" spans="1:7" hidden="1">
      <c r="A14" s="174">
        <f>SUBTOTAL(103,B$4:B14)</f>
        <v>5</v>
      </c>
      <c r="B14" s="160"/>
      <c r="C14" s="185"/>
      <c r="D14" s="182">
        <f t="shared" si="0"/>
        <v>0</v>
      </c>
      <c r="E14" s="184">
        <f>SUM($D$3:D14)</f>
        <v>23381</v>
      </c>
      <c r="F14" s="398">
        <f t="shared" si="1"/>
        <v>5</v>
      </c>
    </row>
    <row r="15" spans="1:7" hidden="1">
      <c r="A15" s="174">
        <f>SUBTOTAL(103,B$4:B15)</f>
        <v>5</v>
      </c>
      <c r="B15" s="250"/>
      <c r="C15" s="185"/>
      <c r="D15" s="182">
        <f t="shared" si="0"/>
        <v>0</v>
      </c>
      <c r="E15" s="184">
        <f>SUM($D$3:D15)</f>
        <v>23381</v>
      </c>
      <c r="F15" s="398">
        <f t="shared" si="1"/>
        <v>5</v>
      </c>
    </row>
    <row r="16" spans="1:7" hidden="1">
      <c r="A16" s="174">
        <f>SUBTOTAL(103,B$4:B16)</f>
        <v>5</v>
      </c>
      <c r="B16" s="250"/>
      <c r="C16" s="185"/>
      <c r="D16" s="182">
        <f t="shared" si="0"/>
        <v>0</v>
      </c>
      <c r="E16" s="184">
        <f>SUM($D$3:D16)</f>
        <v>23381</v>
      </c>
      <c r="F16" s="398">
        <f t="shared" si="1"/>
        <v>5</v>
      </c>
    </row>
    <row r="17" spans="1:6" hidden="1">
      <c r="A17" s="174">
        <f>SUBTOTAL(103,B$4:B17)</f>
        <v>5</v>
      </c>
      <c r="B17" s="250"/>
      <c r="C17" s="185"/>
      <c r="D17" s="182">
        <f t="shared" si="0"/>
        <v>0</v>
      </c>
      <c r="E17" s="184">
        <f>SUM($D$3:D17)</f>
        <v>23381</v>
      </c>
      <c r="F17" s="398">
        <f t="shared" si="1"/>
        <v>5</v>
      </c>
    </row>
    <row r="18" spans="1:6" hidden="1">
      <c r="A18" s="174">
        <f>SUBTOTAL(103,B$4:B18)</f>
        <v>5</v>
      </c>
      <c r="B18" s="250"/>
      <c r="C18" s="185"/>
      <c r="D18" s="182">
        <f t="shared" si="0"/>
        <v>0</v>
      </c>
      <c r="E18" s="184">
        <f>SUM($D$3:D18)</f>
        <v>23381</v>
      </c>
      <c r="F18" s="398">
        <f t="shared" si="1"/>
        <v>5</v>
      </c>
    </row>
    <row r="19" spans="1:6" hidden="1">
      <c r="A19" s="174">
        <f>SUBTOTAL(103,B$4:B19)</f>
        <v>5</v>
      </c>
      <c r="B19" s="250"/>
      <c r="C19" s="185"/>
      <c r="D19" s="182">
        <f t="shared" si="0"/>
        <v>0</v>
      </c>
      <c r="E19" s="184">
        <f>SUM($D$3:D19)</f>
        <v>23381</v>
      </c>
      <c r="F19" s="398">
        <f t="shared" si="1"/>
        <v>5</v>
      </c>
    </row>
    <row r="20" spans="1:6" hidden="1">
      <c r="A20" s="174">
        <f>SUBTOTAL(103,B$4:B20)</f>
        <v>5</v>
      </c>
      <c r="B20" s="250"/>
      <c r="C20" s="185"/>
      <c r="D20" s="182">
        <f t="shared" si="0"/>
        <v>0</v>
      </c>
      <c r="E20" s="184">
        <f>SUM($D$3:D20)</f>
        <v>23381</v>
      </c>
      <c r="F20" s="398">
        <f t="shared" si="1"/>
        <v>5</v>
      </c>
    </row>
    <row r="21" spans="1:6" hidden="1">
      <c r="A21" s="174">
        <f>SUBTOTAL(103,B$4:B21)</f>
        <v>5</v>
      </c>
      <c r="B21" s="250"/>
      <c r="C21" s="185"/>
      <c r="D21" s="182">
        <f t="shared" si="0"/>
        <v>0</v>
      </c>
      <c r="E21" s="184">
        <f>SUM($D$3:D21)</f>
        <v>23381</v>
      </c>
      <c r="F21" s="398">
        <f t="shared" si="1"/>
        <v>5</v>
      </c>
    </row>
    <row r="22" spans="1:6" hidden="1">
      <c r="A22" s="174">
        <f>SUBTOTAL(103,B$4:B22)</f>
        <v>5</v>
      </c>
      <c r="B22" s="250"/>
      <c r="C22" s="185"/>
      <c r="D22" s="182">
        <f t="shared" si="0"/>
        <v>0</v>
      </c>
      <c r="E22" s="184">
        <f>SUM($D$3:D22)</f>
        <v>23381</v>
      </c>
      <c r="F22" s="398">
        <f t="shared" si="1"/>
        <v>5</v>
      </c>
    </row>
    <row r="23" spans="1:6" hidden="1">
      <c r="A23" s="174">
        <f>SUBTOTAL(103,B$4:B23)</f>
        <v>5</v>
      </c>
      <c r="B23" s="250"/>
      <c r="C23" s="185"/>
      <c r="D23" s="182">
        <f t="shared" si="0"/>
        <v>0</v>
      </c>
      <c r="E23" s="184">
        <f>SUM($D$3:D23)</f>
        <v>23381</v>
      </c>
      <c r="F23" s="398">
        <f t="shared" si="1"/>
        <v>5</v>
      </c>
    </row>
    <row r="24" spans="1:6" hidden="1">
      <c r="A24" s="174">
        <f>SUBTOTAL(103,B$4:B24)</f>
        <v>5</v>
      </c>
      <c r="B24" s="250"/>
      <c r="C24" s="185"/>
      <c r="D24" s="182">
        <f t="shared" si="0"/>
        <v>0</v>
      </c>
      <c r="E24" s="184">
        <f>SUM($D$3:D24)</f>
        <v>23381</v>
      </c>
      <c r="F24" s="398">
        <f t="shared" si="1"/>
        <v>5</v>
      </c>
    </row>
    <row r="25" spans="1:6" hidden="1">
      <c r="A25" s="174">
        <f>SUBTOTAL(103,B$4:B25)</f>
        <v>5</v>
      </c>
      <c r="B25" s="250"/>
      <c r="C25" s="185"/>
      <c r="D25" s="182">
        <f t="shared" si="0"/>
        <v>0</v>
      </c>
      <c r="E25" s="184">
        <f>SUM($D$3:D25)</f>
        <v>23381</v>
      </c>
      <c r="F25" s="398">
        <f t="shared" si="1"/>
        <v>5</v>
      </c>
    </row>
    <row r="26" spans="1:6" hidden="1">
      <c r="A26" s="174">
        <f>SUBTOTAL(103,B$4:B26)</f>
        <v>5</v>
      </c>
      <c r="B26" s="250"/>
      <c r="C26" s="185"/>
      <c r="D26" s="182">
        <f t="shared" si="0"/>
        <v>0</v>
      </c>
      <c r="E26" s="184">
        <f>SUM($D$3:D26)</f>
        <v>23381</v>
      </c>
      <c r="F26" s="398">
        <f t="shared" si="1"/>
        <v>5</v>
      </c>
    </row>
    <row r="27" spans="1:6" hidden="1">
      <c r="A27" s="174">
        <f>SUBTOTAL(103,B$4:B27)</f>
        <v>5</v>
      </c>
      <c r="B27" s="250"/>
      <c r="C27" s="185"/>
      <c r="D27" s="182">
        <f t="shared" si="0"/>
        <v>0</v>
      </c>
      <c r="E27" s="184">
        <f>SUM($D$3:D27)</f>
        <v>23381</v>
      </c>
      <c r="F27" s="398">
        <f t="shared" si="1"/>
        <v>5</v>
      </c>
    </row>
    <row r="28" spans="1:6" hidden="1">
      <c r="A28" s="174">
        <f>SUBTOTAL(103,B$4:B28)</f>
        <v>5</v>
      </c>
      <c r="B28" s="250"/>
      <c r="C28" s="185"/>
      <c r="D28" s="182">
        <f t="shared" si="0"/>
        <v>0</v>
      </c>
      <c r="E28" s="184">
        <f>SUM($D$3:D28)</f>
        <v>23381</v>
      </c>
      <c r="F28" s="398">
        <f t="shared" si="1"/>
        <v>5</v>
      </c>
    </row>
    <row r="29" spans="1:6" hidden="1">
      <c r="A29" s="174">
        <f>SUBTOTAL(103,B$4:B29)</f>
        <v>5</v>
      </c>
      <c r="B29" s="250"/>
      <c r="C29" s="185"/>
      <c r="D29" s="182">
        <f t="shared" si="0"/>
        <v>0</v>
      </c>
      <c r="E29" s="184">
        <f>SUM($D$3:D29)</f>
        <v>23381</v>
      </c>
      <c r="F29" s="398">
        <f t="shared" si="1"/>
        <v>5</v>
      </c>
    </row>
    <row r="30" spans="1:6" hidden="1">
      <c r="A30" s="174">
        <f>SUBTOTAL(103,B$4:B30)</f>
        <v>5</v>
      </c>
      <c r="B30" s="250"/>
      <c r="C30" s="185"/>
      <c r="D30" s="182">
        <f t="shared" si="0"/>
        <v>0</v>
      </c>
      <c r="E30" s="184">
        <f>SUM($D$3:D30)</f>
        <v>23381</v>
      </c>
      <c r="F30" s="398">
        <f t="shared" si="1"/>
        <v>5</v>
      </c>
    </row>
    <row r="31" spans="1:6" hidden="1">
      <c r="A31" s="174">
        <f>SUBTOTAL(103,B$4:B31)</f>
        <v>5</v>
      </c>
      <c r="B31" s="250"/>
      <c r="C31" s="185"/>
      <c r="D31" s="182">
        <f t="shared" si="0"/>
        <v>0</v>
      </c>
      <c r="E31" s="184">
        <f>SUM($D$3:D31)</f>
        <v>23381</v>
      </c>
      <c r="F31" s="398">
        <f t="shared" si="1"/>
        <v>5</v>
      </c>
    </row>
    <row r="32" spans="1:6" hidden="1">
      <c r="A32" s="174">
        <f>SUBTOTAL(103,B$4:B32)</f>
        <v>5</v>
      </c>
      <c r="B32" s="250"/>
      <c r="C32" s="185"/>
      <c r="D32" s="182">
        <f t="shared" si="0"/>
        <v>0</v>
      </c>
      <c r="E32" s="184">
        <f>SUM($D$3:D32)</f>
        <v>23381</v>
      </c>
      <c r="F32" s="398">
        <f t="shared" si="1"/>
        <v>5</v>
      </c>
    </row>
    <row r="33" spans="1:6" hidden="1">
      <c r="A33" s="174">
        <f>SUBTOTAL(103,B$4:B33)</f>
        <v>5</v>
      </c>
      <c r="B33" s="250"/>
      <c r="C33" s="185"/>
      <c r="D33" s="182">
        <f t="shared" si="0"/>
        <v>0</v>
      </c>
      <c r="E33" s="184">
        <f>SUM($D$3:D33)</f>
        <v>23381</v>
      </c>
      <c r="F33" s="398">
        <f t="shared" si="1"/>
        <v>5</v>
      </c>
    </row>
    <row r="34" spans="1:6" hidden="1">
      <c r="A34" s="174">
        <f>SUBTOTAL(103,B$4:B34)</f>
        <v>5</v>
      </c>
      <c r="B34" s="250"/>
      <c r="C34" s="185"/>
      <c r="D34" s="182">
        <f t="shared" si="0"/>
        <v>0</v>
      </c>
      <c r="E34" s="184">
        <f>SUM($D$3:D34)</f>
        <v>23381</v>
      </c>
      <c r="F34" s="398">
        <f t="shared" si="1"/>
        <v>5</v>
      </c>
    </row>
    <row r="35" spans="1:6" hidden="1">
      <c r="A35" s="174">
        <f>SUBTOTAL(103,B$4:B35)</f>
        <v>5</v>
      </c>
      <c r="B35" s="250"/>
      <c r="C35" s="185"/>
      <c r="D35" s="182">
        <f t="shared" si="0"/>
        <v>0</v>
      </c>
      <c r="E35" s="184">
        <f>SUM($D$3:D35)</f>
        <v>23381</v>
      </c>
      <c r="F35" s="398">
        <f t="shared" si="1"/>
        <v>5</v>
      </c>
    </row>
    <row r="36" spans="1:6" hidden="1">
      <c r="A36" s="174">
        <f>SUBTOTAL(103,B$4:B36)</f>
        <v>5</v>
      </c>
      <c r="B36" s="250"/>
      <c r="C36" s="185"/>
      <c r="D36" s="182">
        <f t="shared" si="0"/>
        <v>0</v>
      </c>
      <c r="E36" s="184">
        <f>SUM($D$3:D36)</f>
        <v>23381</v>
      </c>
      <c r="F36" s="398">
        <f t="shared" si="1"/>
        <v>5</v>
      </c>
    </row>
    <row r="37" spans="1:6" hidden="1">
      <c r="A37" s="174">
        <f>SUBTOTAL(103,B$4:B37)</f>
        <v>5</v>
      </c>
      <c r="B37" s="250"/>
      <c r="C37" s="185"/>
      <c r="D37" s="182">
        <f t="shared" si="0"/>
        <v>0</v>
      </c>
      <c r="E37" s="184">
        <f>SUM($D$3:D37)</f>
        <v>23381</v>
      </c>
      <c r="F37" s="398">
        <f>A37</f>
        <v>5</v>
      </c>
    </row>
    <row r="38" spans="1:6" hidden="1">
      <c r="A38" s="174">
        <f>SUBTOTAL(103,B$4:B38)</f>
        <v>5</v>
      </c>
      <c r="B38" s="391"/>
      <c r="C38" s="185"/>
      <c r="D38" s="182">
        <f t="shared" si="0"/>
        <v>0</v>
      </c>
      <c r="E38" s="184">
        <f>SUM($D$3:D38)</f>
        <v>23381</v>
      </c>
      <c r="F38" s="398">
        <f t="shared" ref="F38:F46" si="2">A38</f>
        <v>5</v>
      </c>
    </row>
    <row r="39" spans="1:6" hidden="1">
      <c r="A39" s="174">
        <f>SUBTOTAL(103,B$4:B39)</f>
        <v>5</v>
      </c>
      <c r="B39" s="391"/>
      <c r="C39" s="185"/>
      <c r="D39" s="182">
        <f t="shared" si="0"/>
        <v>0</v>
      </c>
      <c r="E39" s="184">
        <f>SUM($D$3:D39)</f>
        <v>23381</v>
      </c>
      <c r="F39" s="398">
        <f t="shared" si="2"/>
        <v>5</v>
      </c>
    </row>
    <row r="40" spans="1:6" hidden="1">
      <c r="A40" s="174">
        <f>SUBTOTAL(103,B$4:B40)</f>
        <v>5</v>
      </c>
      <c r="B40" s="391"/>
      <c r="C40" s="185"/>
      <c r="D40" s="182">
        <f t="shared" si="0"/>
        <v>0</v>
      </c>
      <c r="E40" s="184">
        <f>SUM($D$3:D40)</f>
        <v>23381</v>
      </c>
      <c r="F40" s="398">
        <f t="shared" si="2"/>
        <v>5</v>
      </c>
    </row>
    <row r="41" spans="1:6" hidden="1">
      <c r="A41" s="174">
        <f>SUBTOTAL(103,B$4:B41)</f>
        <v>5</v>
      </c>
      <c r="B41" s="391"/>
      <c r="C41" s="185"/>
      <c r="D41" s="182">
        <f t="shared" si="0"/>
        <v>0</v>
      </c>
      <c r="E41" s="184">
        <f>SUM($D$3:D41)</f>
        <v>23381</v>
      </c>
      <c r="F41" s="398">
        <f t="shared" si="2"/>
        <v>5</v>
      </c>
    </row>
    <row r="42" spans="1:6" hidden="1">
      <c r="A42" s="174">
        <f>SUBTOTAL(103,B$4:B42)</f>
        <v>5</v>
      </c>
      <c r="B42" s="391"/>
      <c r="C42" s="185"/>
      <c r="D42" s="182">
        <f t="shared" si="0"/>
        <v>0</v>
      </c>
      <c r="E42" s="184">
        <f>SUM($D$3:D42)</f>
        <v>23381</v>
      </c>
      <c r="F42" s="398">
        <f t="shared" si="2"/>
        <v>5</v>
      </c>
    </row>
    <row r="43" spans="1:6" hidden="1">
      <c r="A43" s="174">
        <f>SUBTOTAL(103,B$4:B43)</f>
        <v>5</v>
      </c>
      <c r="B43" s="391"/>
      <c r="C43" s="185"/>
      <c r="D43" s="182">
        <f t="shared" si="0"/>
        <v>0</v>
      </c>
      <c r="E43" s="184">
        <f>SUM($D$3:D43)</f>
        <v>23381</v>
      </c>
      <c r="F43" s="398">
        <f t="shared" si="2"/>
        <v>5</v>
      </c>
    </row>
    <row r="44" spans="1:6" hidden="1">
      <c r="A44" s="174">
        <f>SUBTOTAL(103,B$4:B44)</f>
        <v>5</v>
      </c>
      <c r="B44" s="391"/>
      <c r="C44" s="185"/>
      <c r="D44" s="182">
        <f t="shared" si="0"/>
        <v>0</v>
      </c>
      <c r="E44" s="184">
        <f>SUM($D$3:D44)</f>
        <v>23381</v>
      </c>
      <c r="F44" s="398">
        <f t="shared" si="2"/>
        <v>5</v>
      </c>
    </row>
    <row r="45" spans="1:6" hidden="1">
      <c r="A45" s="174">
        <f>SUBTOTAL(103,B$4:B45)</f>
        <v>5</v>
      </c>
      <c r="B45" s="391"/>
      <c r="C45" s="185"/>
      <c r="D45" s="182">
        <f t="shared" si="0"/>
        <v>0</v>
      </c>
      <c r="E45" s="184">
        <f>SUM($D$3:D45)</f>
        <v>23381</v>
      </c>
      <c r="F45" s="398">
        <f t="shared" si="2"/>
        <v>5</v>
      </c>
    </row>
    <row r="46" spans="1:6" hidden="1">
      <c r="A46" s="174">
        <f>SUBTOTAL(103,B$4:B46)</f>
        <v>5</v>
      </c>
      <c r="B46" s="391"/>
      <c r="C46" s="185"/>
      <c r="D46" s="182">
        <f t="shared" si="0"/>
        <v>0</v>
      </c>
      <c r="E46" s="184">
        <f>SUM($D$3:D46)</f>
        <v>23381</v>
      </c>
      <c r="F46" s="398">
        <f t="shared" si="2"/>
        <v>5</v>
      </c>
    </row>
    <row r="47" spans="1:6" hidden="1">
      <c r="A47" s="174">
        <f>SUBTOTAL(103,B$4:B47)</f>
        <v>5</v>
      </c>
      <c r="B47" s="250"/>
      <c r="C47" s="185"/>
      <c r="D47" s="182">
        <f t="shared" si="0"/>
        <v>0</v>
      </c>
      <c r="E47" s="184">
        <f>SUM($D$3:D47)</f>
        <v>23381</v>
      </c>
      <c r="F47" s="398">
        <f t="shared" si="1"/>
        <v>5</v>
      </c>
    </row>
    <row r="48" spans="1:6" hidden="1">
      <c r="A48" s="174">
        <f>SUBTOTAL(103,B$4:B48)</f>
        <v>5</v>
      </c>
      <c r="B48" s="250"/>
      <c r="C48" s="185"/>
      <c r="D48" s="182">
        <f t="shared" si="0"/>
        <v>0</v>
      </c>
      <c r="E48" s="184">
        <f>SUM($D$3:D48)</f>
        <v>23381</v>
      </c>
      <c r="F48" s="398">
        <f t="shared" si="1"/>
        <v>5</v>
      </c>
    </row>
    <row r="49" spans="1:6" ht="20.25" hidden="1" customHeight="1">
      <c r="A49" s="174">
        <f>SUBTOTAL(103,B$4:B49)</f>
        <v>5</v>
      </c>
      <c r="B49" s="250"/>
      <c r="C49" s="185"/>
      <c r="D49" s="182">
        <f t="shared" si="0"/>
        <v>0</v>
      </c>
      <c r="E49" s="184">
        <f>SUM($D$3:D49)</f>
        <v>23381</v>
      </c>
      <c r="F49" s="398">
        <f t="shared" si="1"/>
        <v>5</v>
      </c>
    </row>
    <row r="50" spans="1:6" hidden="1">
      <c r="A50" s="174">
        <f>SUBTOTAL(103,B$4:B50)</f>
        <v>5</v>
      </c>
      <c r="B50" s="250"/>
      <c r="C50" s="185"/>
      <c r="D50" s="182">
        <f t="shared" si="0"/>
        <v>0</v>
      </c>
      <c r="E50" s="184">
        <f>SUM($D$3:D50)</f>
        <v>23381</v>
      </c>
      <c r="F50" s="398">
        <f t="shared" si="1"/>
        <v>5</v>
      </c>
    </row>
    <row r="51" spans="1:6">
      <c r="A51" s="174"/>
      <c r="B51" s="156" t="s">
        <v>243</v>
      </c>
      <c r="C51" s="157">
        <f>SUM(C4:C50)</f>
        <v>23381</v>
      </c>
    </row>
    <row r="52" spans="1:6">
      <c r="A52" s="516" t="s">
        <v>513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45886.689942592595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46600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1473754.7004168502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4820485.5509580765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6210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37000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30000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6414050.2513749264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6414050.2513749264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1108064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-5213966.4087734902</v>
      </c>
      <c r="F23" s="441"/>
    </row>
    <row r="24" spans="2:6">
      <c r="B24"/>
      <c r="C24"/>
      <c r="D24" s="79" t="s">
        <v>239</v>
      </c>
      <c r="E24" s="441">
        <f>'R'!F254</f>
        <v>6414050.2513749264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448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0" zoomScaleNormal="100" workbookViewId="0">
      <selection activeCell="D20" sqref="D20:E2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12" t="s">
        <v>245</v>
      </c>
      <c r="B1" s="512"/>
      <c r="C1" s="512"/>
      <c r="D1" s="512"/>
      <c r="E1" s="512"/>
    </row>
    <row r="2" spans="1:6" ht="54" customHeight="1">
      <c r="A2" s="519" t="s">
        <v>524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11154</v>
      </c>
      <c r="E4" s="11" t="s">
        <v>514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30884</v>
      </c>
      <c r="E5" s="11" t="s">
        <v>515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29844</v>
      </c>
      <c r="E6" s="11" t="s">
        <v>516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18605</v>
      </c>
      <c r="E7" s="11" t="s">
        <v>517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11630</v>
      </c>
      <c r="E8" s="11" t="s">
        <v>518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19099</v>
      </c>
      <c r="E9" s="11" t="s">
        <v>519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131673</v>
      </c>
      <c r="E10" s="11" t="s">
        <v>520</v>
      </c>
      <c r="F10" s="24">
        <f>'7'!F50</f>
        <v>10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815950</v>
      </c>
      <c r="E11" s="11" t="s">
        <v>521</v>
      </c>
      <c r="F11" s="24">
        <f>'8'!F50</f>
        <v>19</v>
      </c>
    </row>
    <row r="12" spans="1:6" ht="36">
      <c r="A12" s="21">
        <f>SUBTOTAL(103,B$4:B12)</f>
        <v>9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15844</v>
      </c>
      <c r="E12" s="11" t="s">
        <v>522</v>
      </c>
      <c r="F12" s="24">
        <f>'9'!F50</f>
        <v>6</v>
      </c>
    </row>
    <row r="13" spans="1:6" ht="36">
      <c r="A13" s="21">
        <f>SUBTOTAL(103,B$4:B13)</f>
        <v>10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23381</v>
      </c>
      <c r="E13" s="11" t="s">
        <v>523</v>
      </c>
      <c r="F13" s="24">
        <f>'10'!F50</f>
        <v>5</v>
      </c>
    </row>
    <row r="14" spans="1:6" ht="36" hidden="1">
      <c r="A14" s="21">
        <f>SUBTOTAL(103,B$4:B14)</f>
        <v>10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1108064</v>
      </c>
      <c r="E20" s="523"/>
      <c r="F20" s="160"/>
    </row>
    <row r="21" spans="1:6" ht="19.5">
      <c r="C21" s="521" t="s">
        <v>503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452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453</v>
      </c>
      <c r="E3" s="524"/>
      <c r="F3" s="525" t="s">
        <v>454</v>
      </c>
      <c r="G3" s="525"/>
      <c r="H3" s="524" t="s">
        <v>455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450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10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2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4</v>
      </c>
      <c r="E13" s="192">
        <f>P!D15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3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3</v>
      </c>
      <c r="E56" s="192">
        <f>P!D58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0.2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0.01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0.02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0.5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1</v>
      </c>
      <c r="E88" s="192">
        <f>P!D90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1</v>
      </c>
      <c r="E95" s="192">
        <f>P!D97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30</v>
      </c>
      <c r="E141" s="192">
        <f>P!D143</f>
        <v>30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8</v>
      </c>
      <c r="E150" s="192">
        <f>P!D152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3</v>
      </c>
      <c r="E168" s="192">
        <f>P!D170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3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30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 পাস্তা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1400</v>
      </c>
      <c r="F252" s="333"/>
      <c r="G252" s="309" t="str">
        <f t="shared" si="7"/>
        <v>++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249" activePane="bottomRight" state="frozen"/>
      <selection pane="topRight" activeCell="P1" sqref="P1"/>
      <selection pane="bottomLeft" activeCell="A3" sqref="A3"/>
      <selection pane="bottomRight" activeCell="H258" sqref="H258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456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35</v>
      </c>
      <c r="N1" s="208">
        <f>F254+L254</f>
        <v>1200083.8426014362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1200083.8426014392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459</v>
      </c>
      <c r="T3" s="1" t="s">
        <v>460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116.7</v>
      </c>
      <c r="F6" s="44">
        <f t="shared" si="0"/>
        <v>12850.049973644815</v>
      </c>
      <c r="G6" s="44">
        <f>P!AJ7</f>
        <v>100</v>
      </c>
      <c r="H6" s="44">
        <f>G6*P!AK7</f>
        <v>9725</v>
      </c>
      <c r="I6" s="44">
        <f>S!E5</f>
        <v>103</v>
      </c>
      <c r="J6" s="44">
        <f>I6*S!D5</f>
        <v>12627.700468293893</v>
      </c>
      <c r="K6" s="44">
        <f t="shared" si="1"/>
        <v>86.3</v>
      </c>
      <c r="L6" s="44">
        <f t="shared" si="2"/>
        <v>9502.6504946490786</v>
      </c>
      <c r="M6" s="45">
        <f>IF(ISERR((J6+H6)/(G6+I6)),P!AK7,(J6+H6)/(G6+I6))</f>
        <v>110.11182496696499</v>
      </c>
      <c r="N6" s="46">
        <f t="shared" si="3"/>
        <v>22352.700468293893</v>
      </c>
      <c r="O6" s="46">
        <f t="shared" si="4"/>
        <v>22352.700468293893</v>
      </c>
      <c r="P6" s="47" t="b">
        <f t="shared" si="5"/>
        <v>1</v>
      </c>
      <c r="Q6" s="204" t="str">
        <f t="shared" si="6"/>
        <v>OK</v>
      </c>
      <c r="S6" s="437">
        <f t="shared" si="7"/>
        <v>110.11182496696499</v>
      </c>
      <c r="T6" s="437">
        <f t="shared" si="8"/>
        <v>86.3</v>
      </c>
      <c r="AJ6" s="64">
        <f t="shared" si="9"/>
        <v>110.11182496696499</v>
      </c>
      <c r="AK6" s="64">
        <f t="shared" si="10"/>
        <v>86.3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271</v>
      </c>
      <c r="F7" s="44">
        <f t="shared" si="0"/>
        <v>32769.751993442056</v>
      </c>
      <c r="G7" s="44">
        <f>P!AJ8</f>
        <v>350</v>
      </c>
      <c r="H7" s="44">
        <f>G7*P!AK8</f>
        <v>42300</v>
      </c>
      <c r="I7" s="44">
        <f>S!E6</f>
        <v>21</v>
      </c>
      <c r="J7" s="44">
        <f>I7*S!D6</f>
        <v>2561.911400616244</v>
      </c>
      <c r="K7" s="44">
        <f t="shared" si="1"/>
        <v>100</v>
      </c>
      <c r="L7" s="44">
        <f t="shared" si="2"/>
        <v>12092.159407174189</v>
      </c>
      <c r="M7" s="45">
        <f>IF(ISERR((J7+H7)/(G7+I7)),P!AK8,(J7+H7)/(G7+I7))</f>
        <v>120.92159407174189</v>
      </c>
      <c r="N7" s="46">
        <f t="shared" si="3"/>
        <v>44861.911400616242</v>
      </c>
      <c r="O7" s="46">
        <f t="shared" si="4"/>
        <v>44861.911400616242</v>
      </c>
      <c r="P7" s="47" t="b">
        <f t="shared" si="5"/>
        <v>1</v>
      </c>
      <c r="Q7" s="204" t="str">
        <f t="shared" si="6"/>
        <v>OK</v>
      </c>
      <c r="S7" s="437">
        <f t="shared" si="7"/>
        <v>120.92159407174189</v>
      </c>
      <c r="T7" s="437">
        <f t="shared" si="8"/>
        <v>100</v>
      </c>
      <c r="AJ7" s="64">
        <f t="shared" si="9"/>
        <v>120.92159407174189</v>
      </c>
      <c r="AK7" s="64">
        <f t="shared" si="10"/>
        <v>100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23.2</v>
      </c>
      <c r="F9" s="44">
        <f t="shared" si="0"/>
        <v>3387.8295098995791</v>
      </c>
      <c r="G9" s="44">
        <f>P!AJ10</f>
        <v>30</v>
      </c>
      <c r="H9" s="44">
        <f>G9*P!AK10</f>
        <v>4590</v>
      </c>
      <c r="I9" s="44">
        <f>S!E8</f>
        <v>18.970000000000017</v>
      </c>
      <c r="J9" s="44">
        <f>I9*S!D8</f>
        <v>2560.9487543009677</v>
      </c>
      <c r="K9" s="44">
        <f t="shared" si="1"/>
        <v>25.770000000000014</v>
      </c>
      <c r="L9" s="44">
        <f>K9*M9</f>
        <v>3763.1192444013882</v>
      </c>
      <c r="M9" s="45">
        <f>IF(ISERR((J9+H9)/(G9+I9)),P!AK10,(J9+H9)/(G9+I9))</f>
        <v>146.02713404739566</v>
      </c>
      <c r="N9" s="46">
        <f t="shared" si="3"/>
        <v>7150.9487543009673</v>
      </c>
      <c r="O9" s="46">
        <f t="shared" si="4"/>
        <v>7150.9487543009673</v>
      </c>
      <c r="P9" s="47" t="b">
        <f t="shared" si="5"/>
        <v>1</v>
      </c>
      <c r="Q9" s="204" t="str">
        <f t="shared" si="6"/>
        <v>OK</v>
      </c>
      <c r="S9" s="437">
        <f t="shared" si="7"/>
        <v>146.02713404739566</v>
      </c>
      <c r="T9" s="437">
        <f t="shared" si="8"/>
        <v>25.770000000000014</v>
      </c>
      <c r="AJ9" s="64">
        <f t="shared" si="9"/>
        <v>146.02713404739566</v>
      </c>
      <c r="AK9" s="64">
        <f t="shared" si="10"/>
        <v>25.770000000000014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13</v>
      </c>
      <c r="F10" s="44">
        <f t="shared" si="0"/>
        <v>2079.977027258517</v>
      </c>
      <c r="G10" s="44">
        <f>P!AJ11</f>
        <v>30</v>
      </c>
      <c r="H10" s="44">
        <f>G10*P!AK11</f>
        <v>4800</v>
      </c>
      <c r="I10" s="44">
        <f>S!E9</f>
        <v>33.470000000000006</v>
      </c>
      <c r="J10" s="44">
        <f>I10*S!D9</f>
        <v>5355.0878400075435</v>
      </c>
      <c r="K10" s="44">
        <f t="shared" si="1"/>
        <v>50.470000000000006</v>
      </c>
      <c r="L10" s="44">
        <f t="shared" si="2"/>
        <v>8075.1108127490279</v>
      </c>
      <c r="M10" s="45">
        <f>IF(ISERR((J10+H10)/(G10+I10)),P!AK11,(J10+H10)/(G10+I10))</f>
        <v>159.99823286603976</v>
      </c>
      <c r="N10" s="46">
        <f t="shared" si="3"/>
        <v>10155.087840007543</v>
      </c>
      <c r="O10" s="46">
        <f t="shared" si="4"/>
        <v>10155.087840007545</v>
      </c>
      <c r="P10" s="47" t="b">
        <f t="shared" si="5"/>
        <v>1</v>
      </c>
      <c r="Q10" s="204" t="str">
        <f t="shared" si="6"/>
        <v>OK</v>
      </c>
      <c r="S10" s="437">
        <f t="shared" si="7"/>
        <v>159.99823286603976</v>
      </c>
      <c r="T10" s="437">
        <f t="shared" si="8"/>
        <v>50.470000000000006</v>
      </c>
      <c r="AJ10" s="64">
        <f t="shared" si="9"/>
        <v>159.99823286603976</v>
      </c>
      <c r="AK10" s="64">
        <f t="shared" si="10"/>
        <v>50.470000000000006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11.5</v>
      </c>
      <c r="F11" s="44">
        <f t="shared" si="0"/>
        <v>1504.8157562884164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6.6500000000000057</v>
      </c>
      <c r="L11" s="44">
        <f t="shared" si="2"/>
        <v>870.17606776678065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6.6500000000000057</v>
      </c>
      <c r="AJ11" s="64">
        <f t="shared" si="9"/>
        <v>130.85354402507969</v>
      </c>
      <c r="AK11" s="64">
        <f t="shared" si="10"/>
        <v>6.6500000000000057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25</v>
      </c>
      <c r="F13" s="44">
        <f t="shared" si="0"/>
        <v>1456.172839506173</v>
      </c>
      <c r="G13" s="44">
        <f>P!AJ14</f>
        <v>25</v>
      </c>
      <c r="H13" s="44">
        <f>G13*P!AK14</f>
        <v>1450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1572.6666666666667</v>
      </c>
      <c r="O13" s="46">
        <f t="shared" si="4"/>
        <v>1572.6666666666667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58.246913580246918</v>
      </c>
      <c r="T13" s="437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240</v>
      </c>
      <c r="F14" s="44">
        <f t="shared" si="0"/>
        <v>43185</v>
      </c>
      <c r="G14" s="44">
        <f>P!AJ15</f>
        <v>240</v>
      </c>
      <c r="H14" s="44">
        <f>G14*P!AK15</f>
        <v>43185</v>
      </c>
      <c r="I14" s="44">
        <f>S!E13</f>
        <v>0</v>
      </c>
      <c r="J14" s="44">
        <f>I14*S!D13</f>
        <v>0</v>
      </c>
      <c r="K14" s="44">
        <f t="shared" si="1"/>
        <v>0</v>
      </c>
      <c r="L14" s="44">
        <f t="shared" si="2"/>
        <v>0</v>
      </c>
      <c r="M14" s="45">
        <f>IF(ISERR((J14+H14)/(G14+I14)),P!AK15,(J14+H14)/(G14+I14))</f>
        <v>179.9375</v>
      </c>
      <c r="N14" s="46">
        <f t="shared" si="3"/>
        <v>43185</v>
      </c>
      <c r="O14" s="46">
        <f t="shared" si="4"/>
        <v>43185</v>
      </c>
      <c r="P14" s="47" t="b">
        <f t="shared" si="5"/>
        <v>1</v>
      </c>
      <c r="Q14" s="204" t="str">
        <f t="shared" si="6"/>
        <v>OK</v>
      </c>
      <c r="S14" s="437">
        <f t="shared" si="7"/>
        <v>179.9375</v>
      </c>
      <c r="T14" s="437">
        <f t="shared" si="8"/>
        <v>0</v>
      </c>
      <c r="AJ14" s="64">
        <f t="shared" si="9"/>
        <v>179.9375</v>
      </c>
      <c r="AK14" s="64">
        <f t="shared" si="10"/>
        <v>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7.1000000000000005</v>
      </c>
      <c r="F15" s="44">
        <f t="shared" si="0"/>
        <v>2238.5080329746411</v>
      </c>
      <c r="G15" s="44">
        <f>P!AJ16</f>
        <v>6</v>
      </c>
      <c r="H15" s="44">
        <f>G15*P!AK16</f>
        <v>1880</v>
      </c>
      <c r="I15" s="44">
        <f>S!E14</f>
        <v>1.9699999999999989</v>
      </c>
      <c r="J15" s="44">
        <f>I15*S!D14</f>
        <v>632.80408771942029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2512.8040877194203</v>
      </c>
      <c r="O15" s="46">
        <f t="shared" si="4"/>
        <v>2512.8040877194203</v>
      </c>
      <c r="P15" s="47" t="b">
        <f t="shared" si="5"/>
        <v>1</v>
      </c>
      <c r="Q15" s="204" t="str">
        <f t="shared" si="6"/>
        <v>OK</v>
      </c>
      <c r="S15" s="437">
        <f t="shared" si="7"/>
        <v>315.28282154572406</v>
      </c>
      <c r="T15" s="437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58</v>
      </c>
      <c r="F16" s="44">
        <f t="shared" si="0"/>
        <v>2319.9986948140481</v>
      </c>
      <c r="G16" s="44">
        <f>P!AJ17</f>
        <v>60</v>
      </c>
      <c r="H16" s="44">
        <f>G16*P!AK17</f>
        <v>2400</v>
      </c>
      <c r="I16" s="44">
        <f>S!E15</f>
        <v>24</v>
      </c>
      <c r="J16" s="44">
        <f>I16*S!D15</f>
        <v>959.99810973069009</v>
      </c>
      <c r="K16" s="44">
        <f t="shared" si="1"/>
        <v>26</v>
      </c>
      <c r="L16" s="44">
        <f t="shared" si="2"/>
        <v>1039.9994149166423</v>
      </c>
      <c r="M16" s="45">
        <f>IF(ISERR((J16+H16)/(G16+I16)),P!AK17,(J16+H16)/(G16+I16))</f>
        <v>39.999977496793932</v>
      </c>
      <c r="N16" s="46">
        <f t="shared" si="3"/>
        <v>3359.99810973069</v>
      </c>
      <c r="O16" s="46">
        <f t="shared" si="4"/>
        <v>3359.9981097306904</v>
      </c>
      <c r="P16" s="47" t="b">
        <f t="shared" si="5"/>
        <v>1</v>
      </c>
      <c r="Q16" s="204" t="str">
        <f t="shared" si="6"/>
        <v>OK</v>
      </c>
      <c r="S16" s="437">
        <f t="shared" si="7"/>
        <v>39.999977496793932</v>
      </c>
      <c r="T16" s="437">
        <f t="shared" si="8"/>
        <v>26</v>
      </c>
      <c r="AJ16" s="64">
        <f t="shared" si="9"/>
        <v>39.999977496793932</v>
      </c>
      <c r="AK16" s="64">
        <f t="shared" si="10"/>
        <v>26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2</v>
      </c>
      <c r="F18" s="44">
        <f t="shared" si="0"/>
        <v>900</v>
      </c>
      <c r="G18" s="44">
        <f>P!AJ19</f>
        <v>1.6</v>
      </c>
      <c r="H18" s="44">
        <f>G18*P!AK19</f>
        <v>720</v>
      </c>
      <c r="I18" s="44">
        <f>S!E17</f>
        <v>0</v>
      </c>
      <c r="J18" s="44">
        <f>I18*S!D17</f>
        <v>0</v>
      </c>
      <c r="K18" s="44">
        <f t="shared" si="1"/>
        <v>-0.39999999999999991</v>
      </c>
      <c r="L18" s="44">
        <f t="shared" si="2"/>
        <v>-179.99999999999997</v>
      </c>
      <c r="M18" s="45">
        <f>IF(ISERR((J18+H18)/(G18+I18)),P!AK19,(J18+H18)/(G18+I18))</f>
        <v>450</v>
      </c>
      <c r="N18" s="46">
        <f t="shared" si="3"/>
        <v>720</v>
      </c>
      <c r="O18" s="46">
        <f t="shared" si="4"/>
        <v>720</v>
      </c>
      <c r="P18" s="47" t="b">
        <f t="shared" si="5"/>
        <v>1</v>
      </c>
      <c r="Q18" s="204" t="str">
        <f t="shared" si="6"/>
        <v>OK</v>
      </c>
      <c r="S18" s="437">
        <f t="shared" si="7"/>
        <v>450</v>
      </c>
      <c r="T18" s="437">
        <f t="shared" si="8"/>
        <v>-0.39999999999999991</v>
      </c>
      <c r="AJ18" s="64">
        <f t="shared" si="9"/>
        <v>450</v>
      </c>
      <c r="AK18" s="64">
        <f t="shared" si="10"/>
        <v>-0.39999999999999991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76</v>
      </c>
      <c r="F20" s="44">
        <f t="shared" si="0"/>
        <v>4559.9999961369158</v>
      </c>
      <c r="G20" s="44">
        <f>P!AJ21</f>
        <v>63</v>
      </c>
      <c r="H20" s="44">
        <f>G20*P!AK21</f>
        <v>3780</v>
      </c>
      <c r="I20" s="44">
        <f>S!E19</f>
        <v>46</v>
      </c>
      <c r="J20" s="44">
        <f>I20*S!D19</f>
        <v>2759.9999944595234</v>
      </c>
      <c r="K20" s="44">
        <f t="shared" si="1"/>
        <v>33</v>
      </c>
      <c r="L20" s="44">
        <f t="shared" si="2"/>
        <v>1979.999998322608</v>
      </c>
      <c r="M20" s="45">
        <f>IF(ISERR((J20+H20)/(G20+I20)),P!AK21,(J20+H20)/(G20+I20))</f>
        <v>59.99999994916994</v>
      </c>
      <c r="N20" s="46">
        <f t="shared" si="3"/>
        <v>6539.9999944595238</v>
      </c>
      <c r="O20" s="46">
        <f t="shared" si="4"/>
        <v>6539.9999944595238</v>
      </c>
      <c r="P20" s="47" t="b">
        <f t="shared" si="5"/>
        <v>1</v>
      </c>
      <c r="Q20" s="204" t="str">
        <f t="shared" si="6"/>
        <v>OK</v>
      </c>
      <c r="S20" s="437">
        <f t="shared" si="7"/>
        <v>59.99999994916994</v>
      </c>
      <c r="T20" s="437">
        <f t="shared" si="8"/>
        <v>33</v>
      </c>
      <c r="AJ20" s="64">
        <f t="shared" si="9"/>
        <v>59.99999994916994</v>
      </c>
      <c r="AK20" s="64">
        <f t="shared" si="10"/>
        <v>33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13.4</v>
      </c>
      <c r="F21" s="44">
        <f t="shared" si="0"/>
        <v>12330.1706746827</v>
      </c>
      <c r="G21" s="44">
        <f>P!AJ22</f>
        <v>14</v>
      </c>
      <c r="H21" s="44">
        <f>G21*P!AK22</f>
        <v>12880</v>
      </c>
      <c r="I21" s="44">
        <f>S!E20</f>
        <v>0.96999999999999975</v>
      </c>
      <c r="J21" s="44">
        <f>I21*S!D20</f>
        <v>894.82499999999982</v>
      </c>
      <c r="K21" s="44">
        <f t="shared" si="1"/>
        <v>1.5699999999999985</v>
      </c>
      <c r="L21" s="44">
        <f t="shared" si="2"/>
        <v>1444.6543253173002</v>
      </c>
      <c r="M21" s="45">
        <f>IF(ISERR((J21+H21)/(G21+I21)),P!AK22,(J21+H21)/(G21+I21))</f>
        <v>920.16199064796274</v>
      </c>
      <c r="N21" s="46">
        <f t="shared" si="3"/>
        <v>13774.825000000001</v>
      </c>
      <c r="O21" s="46">
        <f t="shared" si="4"/>
        <v>13774.825000000001</v>
      </c>
      <c r="P21" s="47" t="b">
        <f t="shared" si="5"/>
        <v>1</v>
      </c>
      <c r="Q21" s="204" t="str">
        <f t="shared" si="6"/>
        <v>OK</v>
      </c>
      <c r="S21" s="437">
        <f t="shared" si="7"/>
        <v>920.16199064796274</v>
      </c>
      <c r="T21" s="437">
        <f t="shared" si="8"/>
        <v>1.5699999999999985</v>
      </c>
      <c r="AJ21" s="64">
        <f t="shared" si="9"/>
        <v>920.16199064796274</v>
      </c>
      <c r="AK21" s="64">
        <f t="shared" si="10"/>
        <v>1.5699999999999985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10</v>
      </c>
      <c r="F22" s="44">
        <f t="shared" si="0"/>
        <v>1978.4722222222222</v>
      </c>
      <c r="G22" s="44">
        <f>P!AJ23</f>
        <v>15</v>
      </c>
      <c r="H22" s="44">
        <f>G22*P!AK23</f>
        <v>2850</v>
      </c>
      <c r="I22" s="44">
        <f>S!E21</f>
        <v>3</v>
      </c>
      <c r="J22" s="44">
        <f>I22*S!D21</f>
        <v>711.25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3561.25</v>
      </c>
      <c r="O22" s="46">
        <f t="shared" si="4"/>
        <v>3561.25</v>
      </c>
      <c r="P22" s="47" t="b">
        <f t="shared" si="5"/>
        <v>1</v>
      </c>
      <c r="Q22" s="204" t="str">
        <f t="shared" si="6"/>
        <v>OK</v>
      </c>
      <c r="S22" s="437">
        <f t="shared" si="7"/>
        <v>197.84722222222223</v>
      </c>
      <c r="T22" s="437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1175</v>
      </c>
      <c r="F23" s="44">
        <f t="shared" si="0"/>
        <v>3211.9448532585752</v>
      </c>
      <c r="G23" s="44">
        <f>P!AJ24</f>
        <v>2000</v>
      </c>
      <c r="H23" s="44">
        <f>G23*P!AK24</f>
        <v>5400</v>
      </c>
      <c r="I23" s="44">
        <f>S!E22</f>
        <v>632</v>
      </c>
      <c r="J23" s="44">
        <f>I23*S!D22</f>
        <v>1794.7564712992091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7194.7564712992089</v>
      </c>
      <c r="O23" s="46">
        <f t="shared" si="4"/>
        <v>7194.756471299208</v>
      </c>
      <c r="P23" s="47" t="b">
        <f t="shared" si="5"/>
        <v>1</v>
      </c>
      <c r="Q23" s="204" t="str">
        <f t="shared" si="6"/>
        <v>OK</v>
      </c>
      <c r="S23" s="437">
        <f t="shared" si="7"/>
        <v>2.7335700878796385</v>
      </c>
      <c r="T23" s="437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15</v>
      </c>
      <c r="F30" s="44">
        <f t="shared" si="0"/>
        <v>4500000</v>
      </c>
      <c r="G30" s="44">
        <f>P!AJ31</f>
        <v>1.4999999999999999E-2</v>
      </c>
      <c r="H30" s="44">
        <f>G30*P!AK31</f>
        <v>4500</v>
      </c>
      <c r="I30" s="44">
        <f>S!E29</f>
        <v>0</v>
      </c>
      <c r="J30" s="44">
        <f>I30*S!D29</f>
        <v>0</v>
      </c>
      <c r="K30" s="44">
        <f t="shared" si="1"/>
        <v>-14.984999999999999</v>
      </c>
      <c r="L30" s="44">
        <f t="shared" si="2"/>
        <v>-4495500</v>
      </c>
      <c r="M30" s="45">
        <f>IF(ISERR((J30+H30)/(G30+I30)),P!AK31,(J30+H30)/(G30+I30))</f>
        <v>300000</v>
      </c>
      <c r="N30" s="46">
        <f t="shared" si="3"/>
        <v>4500</v>
      </c>
      <c r="O30" s="46">
        <f t="shared" si="4"/>
        <v>4500</v>
      </c>
      <c r="P30" s="47" t="b">
        <f t="shared" si="5"/>
        <v>1</v>
      </c>
      <c r="Q30" s="204" t="str">
        <f t="shared" si="6"/>
        <v>OK</v>
      </c>
      <c r="S30" s="437">
        <f t="shared" si="7"/>
        <v>300000</v>
      </c>
      <c r="T30" s="437">
        <f t="shared" si="8"/>
        <v>-14.984999999999999</v>
      </c>
      <c r="AJ30" s="64">
        <f t="shared" si="9"/>
        <v>300000</v>
      </c>
      <c r="AK30" s="64">
        <f t="shared" si="10"/>
        <v>-14.984999999999999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0.3</v>
      </c>
      <c r="F31" s="44">
        <f t="shared" si="0"/>
        <v>720</v>
      </c>
      <c r="G31" s="44">
        <f>P!AJ32</f>
        <v>0.3</v>
      </c>
      <c r="H31" s="44">
        <f>G31*P!AK32</f>
        <v>720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720</v>
      </c>
      <c r="O31" s="46">
        <f t="shared" si="4"/>
        <v>720</v>
      </c>
      <c r="P31" s="47" t="b">
        <f t="shared" si="5"/>
        <v>1</v>
      </c>
      <c r="Q31" s="204" t="str">
        <f t="shared" si="6"/>
        <v>OK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23</v>
      </c>
      <c r="F35" s="44">
        <f t="shared" si="0"/>
        <v>3173.9743770392265</v>
      </c>
      <c r="G35" s="44">
        <f>P!AJ36</f>
        <v>74</v>
      </c>
      <c r="H35" s="44">
        <f>G35*P!AK36</f>
        <v>10212</v>
      </c>
      <c r="I35" s="44">
        <f>S!E34</f>
        <v>1</v>
      </c>
      <c r="J35" s="44">
        <f>I35*S!D34</f>
        <v>137.91644686704464</v>
      </c>
      <c r="K35" s="44">
        <f t="shared" si="1"/>
        <v>52</v>
      </c>
      <c r="L35" s="44">
        <f t="shared" si="2"/>
        <v>7175.9420698278172</v>
      </c>
      <c r="M35" s="45">
        <f>IF(ISERR((J35+H35)/(G35+I35)),P!AK36,(J35+H35)/(G35+I35))</f>
        <v>137.99888595822725</v>
      </c>
      <c r="N35" s="46">
        <f t="shared" si="3"/>
        <v>10349.916446867044</v>
      </c>
      <c r="O35" s="46">
        <f t="shared" si="4"/>
        <v>10349.916446867044</v>
      </c>
      <c r="P35" s="47" t="b">
        <f t="shared" si="5"/>
        <v>1</v>
      </c>
      <c r="Q35" s="204" t="str">
        <f t="shared" si="6"/>
        <v>OK</v>
      </c>
      <c r="S35" s="437">
        <f t="shared" si="7"/>
        <v>137.99888595822725</v>
      </c>
      <c r="T35" s="437">
        <f t="shared" si="8"/>
        <v>52</v>
      </c>
      <c r="AJ35" s="64">
        <f t="shared" si="9"/>
        <v>137.99888595822725</v>
      </c>
      <c r="AK35" s="64">
        <f t="shared" si="10"/>
        <v>52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20</v>
      </c>
      <c r="F36" s="44">
        <f t="shared" si="0"/>
        <v>3400</v>
      </c>
      <c r="G36" s="44">
        <f>P!AJ37</f>
        <v>20</v>
      </c>
      <c r="H36" s="44">
        <f>G36*P!AK37</f>
        <v>3400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3400</v>
      </c>
      <c r="O36" s="46">
        <f t="shared" si="4"/>
        <v>3400</v>
      </c>
      <c r="P36" s="47" t="b">
        <f t="shared" si="5"/>
        <v>1</v>
      </c>
      <c r="Q36" s="204" t="str">
        <f t="shared" si="6"/>
        <v>OK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4.5</v>
      </c>
      <c r="F37" s="44">
        <f t="shared" si="0"/>
        <v>2448.4463276836154</v>
      </c>
      <c r="G37" s="44">
        <f>P!AJ38</f>
        <v>4</v>
      </c>
      <c r="H37" s="44">
        <f>G37*P!AK38</f>
        <v>2240</v>
      </c>
      <c r="I37" s="44">
        <f>S!E36</f>
        <v>0.42499999999999982</v>
      </c>
      <c r="J37" s="44">
        <f>I37*S!D36</f>
        <v>167.63888888888883</v>
      </c>
      <c r="K37" s="44">
        <f t="shared" si="1"/>
        <v>-7.5000000000000178E-2</v>
      </c>
      <c r="L37" s="44">
        <f t="shared" si="2"/>
        <v>-40.80743879472702</v>
      </c>
      <c r="M37" s="45">
        <f>IF(ISERR((J37+H37)/(G37+I37)),P!AK38,(J37+H37)/(G37+I37))</f>
        <v>544.09918392969234</v>
      </c>
      <c r="N37" s="46">
        <f t="shared" si="3"/>
        <v>2407.6388888888887</v>
      </c>
      <c r="O37" s="46">
        <f t="shared" si="4"/>
        <v>2407.6388888888882</v>
      </c>
      <c r="P37" s="47" t="b">
        <f t="shared" si="5"/>
        <v>1</v>
      </c>
      <c r="Q37" s="204" t="str">
        <f t="shared" si="6"/>
        <v>OK</v>
      </c>
      <c r="S37" s="437">
        <f t="shared" si="7"/>
        <v>544.09918392969234</v>
      </c>
      <c r="T37" s="437">
        <f t="shared" si="8"/>
        <v>-7.5000000000000178E-2</v>
      </c>
      <c r="AJ37" s="64">
        <f t="shared" si="9"/>
        <v>544.09918392969234</v>
      </c>
      <c r="AK37" s="64">
        <f t="shared" si="10"/>
        <v>-7.5000000000000178E-2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4.5</v>
      </c>
      <c r="F39" s="44">
        <f t="shared" si="0"/>
        <v>540</v>
      </c>
      <c r="G39" s="44">
        <f>P!AJ40</f>
        <v>9</v>
      </c>
      <c r="H39" s="44">
        <f>G39*P!AK40</f>
        <v>1080</v>
      </c>
      <c r="I39" s="44">
        <f>S!E38</f>
        <v>0</v>
      </c>
      <c r="J39" s="44">
        <f>I39*S!D38</f>
        <v>0</v>
      </c>
      <c r="K39" s="44">
        <f t="shared" si="1"/>
        <v>4.5</v>
      </c>
      <c r="L39" s="44">
        <f t="shared" si="2"/>
        <v>540</v>
      </c>
      <c r="M39" s="45">
        <f>IF(ISERR((J39+H39)/(G39+I39)),P!AK40,(J39+H39)/(G39+I39))</f>
        <v>120</v>
      </c>
      <c r="N39" s="46">
        <f t="shared" si="3"/>
        <v>1080</v>
      </c>
      <c r="O39" s="46">
        <f t="shared" si="4"/>
        <v>1080</v>
      </c>
      <c r="P39" s="47" t="b">
        <f t="shared" si="5"/>
        <v>1</v>
      </c>
      <c r="Q39" s="204" t="str">
        <f t="shared" si="6"/>
        <v>OK</v>
      </c>
      <c r="S39" s="437">
        <f t="shared" si="7"/>
        <v>120</v>
      </c>
      <c r="T39" s="437">
        <f t="shared" si="8"/>
        <v>4.5</v>
      </c>
      <c r="AJ39" s="64">
        <f t="shared" si="9"/>
        <v>120</v>
      </c>
      <c r="AK39" s="64">
        <f t="shared" si="10"/>
        <v>4.5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20</v>
      </c>
      <c r="F40" s="44">
        <f t="shared" si="0"/>
        <v>1600</v>
      </c>
      <c r="G40" s="44">
        <f>P!AJ41</f>
        <v>20</v>
      </c>
      <c r="H40" s="44">
        <f>G40*P!AK41</f>
        <v>1600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1600</v>
      </c>
      <c r="O40" s="46">
        <f t="shared" si="4"/>
        <v>1600</v>
      </c>
      <c r="P40" s="47" t="b">
        <f t="shared" si="5"/>
        <v>1</v>
      </c>
      <c r="Q40" s="204" t="str">
        <f t="shared" si="6"/>
        <v>OK</v>
      </c>
      <c r="S40" s="437">
        <f t="shared" si="7"/>
        <v>80</v>
      </c>
      <c r="T40" s="437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</v>
      </c>
      <c r="F41" s="44">
        <f t="shared" si="0"/>
        <v>1020</v>
      </c>
      <c r="G41" s="44">
        <f>P!AJ42</f>
        <v>12</v>
      </c>
      <c r="H41" s="44">
        <f>G41*P!AK42</f>
        <v>1020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1020</v>
      </c>
      <c r="O41" s="46">
        <f t="shared" si="4"/>
        <v>1020</v>
      </c>
      <c r="P41" s="47" t="b">
        <f t="shared" si="5"/>
        <v>1</v>
      </c>
      <c r="Q41" s="204" t="str">
        <f t="shared" si="6"/>
        <v>OK</v>
      </c>
      <c r="S41" s="437">
        <f t="shared" si="7"/>
        <v>85</v>
      </c>
      <c r="T41" s="437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1500</v>
      </c>
      <c r="F42" s="44">
        <f t="shared" si="0"/>
        <v>12000</v>
      </c>
      <c r="G42" s="44">
        <f>P!AJ43</f>
        <v>2000</v>
      </c>
      <c r="H42" s="44">
        <f>G42*P!AK43</f>
        <v>16000</v>
      </c>
      <c r="I42" s="44">
        <f>S!E41</f>
        <v>105</v>
      </c>
      <c r="J42" s="44">
        <f>I42*S!D41</f>
        <v>840</v>
      </c>
      <c r="K42" s="44">
        <f t="shared" si="1"/>
        <v>605</v>
      </c>
      <c r="L42" s="44">
        <f t="shared" si="2"/>
        <v>4840</v>
      </c>
      <c r="M42" s="45">
        <f>IF(ISERR((J42+H42)/(G42+I42)),P!AK43,(J42+H42)/(G42+I42))</f>
        <v>8</v>
      </c>
      <c r="N42" s="46">
        <f t="shared" si="3"/>
        <v>16840</v>
      </c>
      <c r="O42" s="46">
        <f t="shared" si="4"/>
        <v>16840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605</v>
      </c>
      <c r="AJ42" s="64">
        <f t="shared" si="9"/>
        <v>8</v>
      </c>
      <c r="AK42" s="64">
        <f t="shared" si="10"/>
        <v>605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1500</v>
      </c>
      <c r="F46" s="44">
        <f t="shared" si="0"/>
        <v>16216.889030871102</v>
      </c>
      <c r="G46" s="44">
        <f>P!AJ47</f>
        <v>3500</v>
      </c>
      <c r="H46" s="44">
        <f>G46*P!AK47</f>
        <v>38000</v>
      </c>
      <c r="I46" s="44">
        <f>S!E45</f>
        <v>200</v>
      </c>
      <c r="J46" s="44">
        <f>I46*S!D45</f>
        <v>2001.6596094820504</v>
      </c>
      <c r="K46" s="44">
        <f t="shared" si="1"/>
        <v>2200</v>
      </c>
      <c r="L46" s="44">
        <f t="shared" si="2"/>
        <v>23784.770578610947</v>
      </c>
      <c r="M46" s="45">
        <f>IF(ISERR((J46+H46)/(G46+I46)),P!AK47,(J46+H46)/(G46+I46))</f>
        <v>10.811259353914068</v>
      </c>
      <c r="N46" s="46">
        <f t="shared" si="3"/>
        <v>40001.659609482049</v>
      </c>
      <c r="O46" s="46">
        <f t="shared" si="4"/>
        <v>40001.659609482049</v>
      </c>
      <c r="P46" s="47" t="b">
        <f t="shared" si="5"/>
        <v>1</v>
      </c>
      <c r="Q46" s="204" t="str">
        <f t="shared" si="6"/>
        <v>OK</v>
      </c>
      <c r="S46" s="437">
        <f t="shared" si="7"/>
        <v>10.811259353914068</v>
      </c>
      <c r="T46" s="437">
        <f t="shared" si="8"/>
        <v>2200</v>
      </c>
      <c r="AJ46" s="64">
        <f t="shared" si="9"/>
        <v>10.811259353914068</v>
      </c>
      <c r="AK46" s="64">
        <f t="shared" si="10"/>
        <v>2200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1500</v>
      </c>
      <c r="F49" s="44">
        <f t="shared" si="0"/>
        <v>7800</v>
      </c>
      <c r="G49" s="44">
        <f>P!AJ50</f>
        <v>1500</v>
      </c>
      <c r="H49" s="44">
        <f>G49*P!AK50</f>
        <v>7800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7800</v>
      </c>
      <c r="O49" s="46">
        <f t="shared" si="4"/>
        <v>7800</v>
      </c>
      <c r="P49" s="47" t="b">
        <f t="shared" si="5"/>
        <v>1</v>
      </c>
      <c r="Q49" s="204" t="str">
        <f t="shared" si="6"/>
        <v>OK</v>
      </c>
      <c r="S49" s="437">
        <f t="shared" si="7"/>
        <v>5.2</v>
      </c>
      <c r="T49" s="437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15</v>
      </c>
      <c r="F51" s="44">
        <f t="shared" si="0"/>
        <v>900</v>
      </c>
      <c r="G51" s="44">
        <f>P!AJ52</f>
        <v>20</v>
      </c>
      <c r="H51" s="44">
        <f>G51*P!AK52</f>
        <v>1200</v>
      </c>
      <c r="I51" s="44">
        <f>S!E50</f>
        <v>0</v>
      </c>
      <c r="J51" s="44">
        <f>I51*S!D50</f>
        <v>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1200</v>
      </c>
      <c r="O51" s="46">
        <f t="shared" si="4"/>
        <v>1200</v>
      </c>
      <c r="P51" s="47" t="b">
        <f t="shared" si="5"/>
        <v>1</v>
      </c>
      <c r="Q51" s="204" t="str">
        <f t="shared" si="6"/>
        <v>OK</v>
      </c>
      <c r="S51" s="437">
        <f t="shared" si="7"/>
        <v>60</v>
      </c>
      <c r="T51" s="437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4</v>
      </c>
      <c r="F52" s="44">
        <f t="shared" si="0"/>
        <v>320</v>
      </c>
      <c r="G52" s="44">
        <f>P!AJ53</f>
        <v>4</v>
      </c>
      <c r="H52" s="44">
        <f>G52*P!AK53</f>
        <v>320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320</v>
      </c>
      <c r="O52" s="46">
        <f t="shared" si="4"/>
        <v>320</v>
      </c>
      <c r="P52" s="47" t="b">
        <f t="shared" si="5"/>
        <v>1</v>
      </c>
      <c r="Q52" s="204" t="str">
        <f t="shared" si="6"/>
        <v>OK</v>
      </c>
      <c r="S52" s="437">
        <f t="shared" si="7"/>
        <v>80</v>
      </c>
      <c r="T52" s="437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3</v>
      </c>
      <c r="F55" s="44">
        <f t="shared" si="0"/>
        <v>2.3920020278229233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15</v>
      </c>
      <c r="L55" s="44">
        <f t="shared" si="2"/>
        <v>11.960010139114615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14.352012166937538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15</v>
      </c>
      <c r="AJ55" s="64">
        <f t="shared" si="9"/>
        <v>0.79733400927430775</v>
      </c>
      <c r="AK55" s="64">
        <f t="shared" si="10"/>
        <v>15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47</v>
      </c>
      <c r="F57" s="44">
        <f t="shared" si="0"/>
        <v>920.41666666666663</v>
      </c>
      <c r="G57" s="44">
        <f>P!AJ58</f>
        <v>46</v>
      </c>
      <c r="H57" s="44">
        <f>G57*P!AK58</f>
        <v>900</v>
      </c>
      <c r="I57" s="44">
        <f>S!E56</f>
        <v>2</v>
      </c>
      <c r="J57" s="44">
        <f>I57*S!D56</f>
        <v>40</v>
      </c>
      <c r="K57" s="44">
        <f t="shared" si="1"/>
        <v>1</v>
      </c>
      <c r="L57" s="44">
        <f t="shared" si="2"/>
        <v>19.583333333333332</v>
      </c>
      <c r="M57" s="45">
        <f>IF(ISERR((J57+H57)/(G57+I57)),P!AK58,(J57+H57)/(G57+I57))</f>
        <v>19.583333333333332</v>
      </c>
      <c r="N57" s="46">
        <f t="shared" si="3"/>
        <v>940</v>
      </c>
      <c r="O57" s="46">
        <f t="shared" si="4"/>
        <v>940</v>
      </c>
      <c r="P57" s="47" t="b">
        <f t="shared" si="5"/>
        <v>1</v>
      </c>
      <c r="Q57" s="204" t="str">
        <f t="shared" si="6"/>
        <v>OK</v>
      </c>
      <c r="S57" s="437">
        <f t="shared" si="7"/>
        <v>19.583333333333332</v>
      </c>
      <c r="T57" s="437">
        <f t="shared" si="8"/>
        <v>1</v>
      </c>
      <c r="AJ57" s="64">
        <f t="shared" si="9"/>
        <v>19.583333333333332</v>
      </c>
      <c r="AK57" s="64">
        <f t="shared" si="10"/>
        <v>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12</v>
      </c>
      <c r="F58" s="44">
        <f t="shared" si="0"/>
        <v>12043.636363636364</v>
      </c>
      <c r="G58" s="44">
        <f>P!AJ59</f>
        <v>11</v>
      </c>
      <c r="H58" s="44">
        <f>G58*P!AK59</f>
        <v>11040</v>
      </c>
      <c r="I58" s="44">
        <f>S!E57</f>
        <v>0</v>
      </c>
      <c r="J58" s="44">
        <f>I58*S!D57</f>
        <v>0</v>
      </c>
      <c r="K58" s="44">
        <f t="shared" si="1"/>
        <v>-1</v>
      </c>
      <c r="L58" s="44">
        <f t="shared" si="2"/>
        <v>-1003.6363636363636</v>
      </c>
      <c r="M58" s="45">
        <f>IF(ISERR((J58+H58)/(G58+I58)),P!AK59,(J58+H58)/(G58+I58))</f>
        <v>1003.6363636363636</v>
      </c>
      <c r="N58" s="46">
        <f t="shared" si="3"/>
        <v>11040</v>
      </c>
      <c r="O58" s="46">
        <f t="shared" si="4"/>
        <v>11040</v>
      </c>
      <c r="P58" s="47" t="b">
        <f t="shared" si="5"/>
        <v>1</v>
      </c>
      <c r="Q58" s="204" t="str">
        <f t="shared" si="6"/>
        <v>OK</v>
      </c>
      <c r="S58" s="437">
        <f t="shared" si="7"/>
        <v>1003.6363636363636</v>
      </c>
      <c r="T58" s="437">
        <f t="shared" si="8"/>
        <v>-1</v>
      </c>
      <c r="AJ58" s="64">
        <f t="shared" si="9"/>
        <v>1003.6363636363636</v>
      </c>
      <c r="AK58" s="64">
        <f t="shared" si="10"/>
        <v>-1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7.5</v>
      </c>
      <c r="F59" s="44">
        <f t="shared" si="0"/>
        <v>2006.6666666666665</v>
      </c>
      <c r="G59" s="44">
        <f>P!AJ60</f>
        <v>5</v>
      </c>
      <c r="H59" s="44">
        <f>G59*P!AK60</f>
        <v>1320</v>
      </c>
      <c r="I59" s="44">
        <f>S!E58</f>
        <v>4</v>
      </c>
      <c r="J59" s="44">
        <f>I59*S!D58</f>
        <v>1088</v>
      </c>
      <c r="K59" s="44">
        <f t="shared" si="1"/>
        <v>1.5</v>
      </c>
      <c r="L59" s="44">
        <f t="shared" si="2"/>
        <v>401.33333333333331</v>
      </c>
      <c r="M59" s="45">
        <f>IF(ISERR((J59+H59)/(G59+I59)),P!AK60,(J59+H59)/(G59+I59))</f>
        <v>267.55555555555554</v>
      </c>
      <c r="N59" s="46">
        <f t="shared" si="3"/>
        <v>2408</v>
      </c>
      <c r="O59" s="46">
        <f t="shared" si="4"/>
        <v>2408</v>
      </c>
      <c r="P59" s="47" t="b">
        <f t="shared" si="5"/>
        <v>1</v>
      </c>
      <c r="Q59" s="204" t="str">
        <f t="shared" si="6"/>
        <v>OK</v>
      </c>
      <c r="S59" s="437">
        <f t="shared" si="7"/>
        <v>267.55555555555554</v>
      </c>
      <c r="T59" s="437">
        <f t="shared" si="8"/>
        <v>1.5</v>
      </c>
      <c r="AJ59" s="64">
        <f t="shared" si="9"/>
        <v>267.55555555555554</v>
      </c>
      <c r="AK59" s="64">
        <f t="shared" si="10"/>
        <v>1.5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5.2</v>
      </c>
      <c r="F60" s="44">
        <f t="shared" si="0"/>
        <v>652.16666666666674</v>
      </c>
      <c r="G60" s="44">
        <f>P!AJ61</f>
        <v>5</v>
      </c>
      <c r="H60" s="44">
        <f>G60*P!AK61</f>
        <v>650</v>
      </c>
      <c r="I60" s="44">
        <f>S!E59</f>
        <v>1</v>
      </c>
      <c r="J60" s="44">
        <f>I60*S!D59</f>
        <v>102.5</v>
      </c>
      <c r="K60" s="44">
        <f t="shared" si="1"/>
        <v>0.79999999999999982</v>
      </c>
      <c r="L60" s="44">
        <f t="shared" si="2"/>
        <v>100.33333333333331</v>
      </c>
      <c r="M60" s="45">
        <f>IF(ISERR((J60+H60)/(G60+I60)),P!AK61,(J60+H60)/(G60+I60))</f>
        <v>125.41666666666667</v>
      </c>
      <c r="N60" s="46">
        <f t="shared" si="3"/>
        <v>752.5</v>
      </c>
      <c r="O60" s="46">
        <f t="shared" si="4"/>
        <v>752.5</v>
      </c>
      <c r="P60" s="47" t="b">
        <f t="shared" si="5"/>
        <v>1</v>
      </c>
      <c r="Q60" s="204" t="str">
        <f t="shared" si="6"/>
        <v>OK</v>
      </c>
      <c r="S60" s="437">
        <f t="shared" si="7"/>
        <v>125.41666666666667</v>
      </c>
      <c r="T60" s="437">
        <f t="shared" si="8"/>
        <v>0.79999999999999982</v>
      </c>
      <c r="AJ60" s="64">
        <f t="shared" si="9"/>
        <v>125.41666666666667</v>
      </c>
      <c r="AK60" s="64">
        <f t="shared" si="10"/>
        <v>0.79999999999999982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7.2</v>
      </c>
      <c r="F61" s="44">
        <f t="shared" si="0"/>
        <v>792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-0.89999999999999947</v>
      </c>
      <c r="L61" s="44">
        <f t="shared" si="2"/>
        <v>-98.999999999999943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-0.89999999999999947</v>
      </c>
      <c r="AJ61" s="64">
        <f t="shared" si="9"/>
        <v>110</v>
      </c>
      <c r="AK61" s="64">
        <f t="shared" si="10"/>
        <v>-0.89999999999999947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2.5</v>
      </c>
      <c r="F62" s="44">
        <f t="shared" si="0"/>
        <v>1550.014172335601</v>
      </c>
      <c r="G62" s="44">
        <f>P!AJ63</f>
        <v>1.5</v>
      </c>
      <c r="H62" s="44">
        <f>G62*P!AK63</f>
        <v>930</v>
      </c>
      <c r="I62" s="44">
        <f>S!E61</f>
        <v>0.29999999999999982</v>
      </c>
      <c r="J62" s="44">
        <f>I62*S!D61</f>
        <v>186.01020408163254</v>
      </c>
      <c r="K62" s="44">
        <f t="shared" si="1"/>
        <v>-0.70000000000000018</v>
      </c>
      <c r="L62" s="44">
        <f t="shared" si="2"/>
        <v>-434.00396825396837</v>
      </c>
      <c r="M62" s="45">
        <f>IF(ISERR((J62+H62)/(G62+I62)),P!AK63,(J62+H62)/(G62+I62))</f>
        <v>620.00566893424036</v>
      </c>
      <c r="N62" s="46">
        <f t="shared" si="3"/>
        <v>1116.0102040816325</v>
      </c>
      <c r="O62" s="46">
        <f t="shared" si="4"/>
        <v>1116.0102040816325</v>
      </c>
      <c r="P62" s="47" t="b">
        <f t="shared" si="5"/>
        <v>1</v>
      </c>
      <c r="Q62" s="204" t="str">
        <f t="shared" si="6"/>
        <v>OK</v>
      </c>
      <c r="S62" s="437">
        <f t="shared" si="7"/>
        <v>620.00566893424036</v>
      </c>
      <c r="T62" s="437">
        <f t="shared" si="8"/>
        <v>-0.70000000000000018</v>
      </c>
      <c r="AJ62" s="64">
        <f t="shared" si="9"/>
        <v>620.00566893424036</v>
      </c>
      <c r="AK62" s="64">
        <f t="shared" si="10"/>
        <v>-0.70000000000000018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8.4999999999999982</v>
      </c>
      <c r="F63" s="44">
        <f t="shared" si="0"/>
        <v>5440.021519540046</v>
      </c>
      <c r="G63" s="44">
        <f>P!AJ64</f>
        <v>10.5</v>
      </c>
      <c r="H63" s="44">
        <f>G63*P!AK64</f>
        <v>6720</v>
      </c>
      <c r="I63" s="44">
        <f>S!E62</f>
        <v>0.36000000000000032</v>
      </c>
      <c r="J63" s="44">
        <f>I63*S!D62</f>
        <v>230.42749437704762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6950.4274943770479</v>
      </c>
      <c r="O63" s="46">
        <f t="shared" si="4"/>
        <v>6950.4274943770479</v>
      </c>
      <c r="P63" s="47" t="b">
        <f t="shared" si="5"/>
        <v>1</v>
      </c>
      <c r="Q63" s="204" t="str">
        <f t="shared" si="6"/>
        <v>OK</v>
      </c>
      <c r="S63" s="437">
        <f t="shared" si="7"/>
        <v>640.00253171059376</v>
      </c>
      <c r="T63" s="437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0.2</v>
      </c>
      <c r="F64" s="44">
        <f t="shared" si="0"/>
        <v>83.333333333333343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-0.12500000000000006</v>
      </c>
      <c r="L64" s="44">
        <f t="shared" si="2"/>
        <v>-52.083333333333357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31.249999999999986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-0.12500000000000006</v>
      </c>
      <c r="AJ64" s="64">
        <f t="shared" si="9"/>
        <v>416.66666666666669</v>
      </c>
      <c r="AK64" s="64">
        <f t="shared" si="10"/>
        <v>-0.12500000000000006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1.9200000000000002</v>
      </c>
      <c r="F66" s="44">
        <f t="shared" si="0"/>
        <v>1635.0967741935485</v>
      </c>
      <c r="G66" s="44">
        <f>P!AJ67</f>
        <v>3.1</v>
      </c>
      <c r="H66" s="44">
        <f>G66*P!AK67</f>
        <v>2640</v>
      </c>
      <c r="I66" s="44">
        <f>S!E65</f>
        <v>0</v>
      </c>
      <c r="J66" s="44">
        <f>I66*S!D65</f>
        <v>0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2640</v>
      </c>
      <c r="O66" s="46">
        <f t="shared" si="4"/>
        <v>2640</v>
      </c>
      <c r="P66" s="47" t="b">
        <f t="shared" si="5"/>
        <v>1</v>
      </c>
      <c r="Q66" s="204" t="str">
        <f t="shared" si="6"/>
        <v>OK</v>
      </c>
      <c r="S66" s="437">
        <f t="shared" si="7"/>
        <v>851.61290322580646</v>
      </c>
      <c r="T66" s="437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24.04</v>
      </c>
      <c r="F67" s="44">
        <f t="shared" si="0"/>
        <v>432.71999999999997</v>
      </c>
      <c r="G67" s="44">
        <f>P!AJ68</f>
        <v>30</v>
      </c>
      <c r="H67" s="44">
        <f>G67*P!AK68</f>
        <v>540</v>
      </c>
      <c r="I67" s="44">
        <f>S!E66</f>
        <v>1</v>
      </c>
      <c r="J67" s="44">
        <f>I67*S!D66</f>
        <v>18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558</v>
      </c>
      <c r="O67" s="46">
        <f t="shared" si="4"/>
        <v>558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24.01</v>
      </c>
      <c r="F68" s="44">
        <f t="shared" si="0"/>
        <v>432.18</v>
      </c>
      <c r="G68" s="44">
        <f>P!AJ69</f>
        <v>30</v>
      </c>
      <c r="H68" s="44">
        <f>G68*P!AK69</f>
        <v>540</v>
      </c>
      <c r="I68" s="44">
        <f>S!E67</f>
        <v>1</v>
      </c>
      <c r="J68" s="44">
        <f>I68*S!D67</f>
        <v>18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558</v>
      </c>
      <c r="O68" s="46">
        <f t="shared" si="4"/>
        <v>558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1</v>
      </c>
      <c r="F69" s="44">
        <f t="shared" ref="F69:F132" si="11">E69*M69</f>
        <v>5767.4037972103424</v>
      </c>
      <c r="G69" s="44">
        <f>P!AJ70</f>
        <v>1.1000000000000001</v>
      </c>
      <c r="H69" s="44">
        <f>G69*P!AK70</f>
        <v>6300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0.15571428571000001</v>
      </c>
      <c r="L69" s="44">
        <f t="shared" ref="L69:L132" si="13">K69*M69</f>
        <v>898.06716268375021</v>
      </c>
      <c r="M69" s="45">
        <f>IF(ISERR((J69+H69)/(G69+I69)),P!AK70,(J69+H69)/(G69+I69))</f>
        <v>5767.4037972103424</v>
      </c>
      <c r="N69" s="46">
        <f t="shared" ref="N69:N132" si="14">J69+H69</f>
        <v>6665.4709598940926</v>
      </c>
      <c r="O69" s="46">
        <f t="shared" ref="O69:O132" si="15">L69+F69</f>
        <v>6665.4709598940926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5767.4037972103424</v>
      </c>
      <c r="T69" s="437">
        <f t="shared" ref="T69:T132" si="19">K69</f>
        <v>0.15571428571000001</v>
      </c>
      <c r="AJ69" s="64">
        <f t="shared" ref="AJ69:AJ132" si="20">M69</f>
        <v>5767.4037972103424</v>
      </c>
      <c r="AK69" s="64">
        <f t="shared" ref="AK69:AK132" si="21">K69</f>
        <v>0.15571428571000001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1.75</v>
      </c>
      <c r="F70" s="44">
        <f t="shared" si="11"/>
        <v>1030.8575955634778</v>
      </c>
      <c r="G70" s="44">
        <f>P!AJ71</f>
        <v>2</v>
      </c>
      <c r="H70" s="44">
        <f>G70*P!AK71</f>
        <v>1180</v>
      </c>
      <c r="I70" s="44">
        <f>S!E69</f>
        <v>0.30999999999999961</v>
      </c>
      <c r="J70" s="44">
        <f>I70*S!D69</f>
        <v>180.73202614379062</v>
      </c>
      <c r="K70" s="44">
        <f t="shared" si="12"/>
        <v>0.55999999999999961</v>
      </c>
      <c r="L70" s="44">
        <f t="shared" si="13"/>
        <v>329.87443058031266</v>
      </c>
      <c r="M70" s="45">
        <f>IF(ISERR((J70+H70)/(G70+I70)),P!AK71,(J70+H70)/(G70+I70))</f>
        <v>589.06148317913016</v>
      </c>
      <c r="N70" s="46">
        <f t="shared" si="14"/>
        <v>1360.7320261437906</v>
      </c>
      <c r="O70" s="46">
        <f t="shared" si="15"/>
        <v>1360.7320261437906</v>
      </c>
      <c r="P70" s="47" t="b">
        <f t="shared" si="16"/>
        <v>1</v>
      </c>
      <c r="Q70" s="204" t="str">
        <f t="shared" si="17"/>
        <v>OK</v>
      </c>
      <c r="S70" s="437">
        <f t="shared" si="18"/>
        <v>589.06148317913016</v>
      </c>
      <c r="T70" s="437">
        <f t="shared" si="19"/>
        <v>0.55999999999999961</v>
      </c>
      <c r="AJ70" s="64">
        <f t="shared" si="20"/>
        <v>589.06148317913016</v>
      </c>
      <c r="AK70" s="64">
        <f t="shared" si="21"/>
        <v>0.55999999999999961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0.51</v>
      </c>
      <c r="F71" s="44">
        <f t="shared" si="11"/>
        <v>876.6457680250785</v>
      </c>
      <c r="G71" s="44">
        <f>P!AJ72</f>
        <v>0.75</v>
      </c>
      <c r="H71" s="44">
        <f>G71*P!AK72</f>
        <v>1280</v>
      </c>
      <c r="I71" s="44">
        <f>S!E70</f>
        <v>0.12000000000000002</v>
      </c>
      <c r="J71" s="44">
        <f>I71*S!D70</f>
        <v>215.45454545454547</v>
      </c>
      <c r="K71" s="44">
        <f t="shared" si="12"/>
        <v>0.36</v>
      </c>
      <c r="L71" s="44">
        <f t="shared" si="13"/>
        <v>618.80877742946711</v>
      </c>
      <c r="M71" s="45">
        <f>IF(ISERR((J71+H71)/(G71+I71)),P!AK72,(J71+H71)/(G71+I71))</f>
        <v>1718.9132706374087</v>
      </c>
      <c r="N71" s="46">
        <f t="shared" si="14"/>
        <v>1495.4545454545455</v>
      </c>
      <c r="O71" s="46">
        <f t="shared" si="15"/>
        <v>1495.4545454545455</v>
      </c>
      <c r="P71" s="47" t="b">
        <f t="shared" si="16"/>
        <v>1</v>
      </c>
      <c r="Q71" s="204" t="str">
        <f t="shared" si="17"/>
        <v>OK</v>
      </c>
      <c r="S71" s="437">
        <f t="shared" si="18"/>
        <v>1718.9132706374087</v>
      </c>
      <c r="T71" s="437">
        <f t="shared" si="19"/>
        <v>0.36</v>
      </c>
      <c r="AJ71" s="64">
        <f t="shared" si="20"/>
        <v>1718.9132706374087</v>
      </c>
      <c r="AK71" s="64">
        <f t="shared" si="21"/>
        <v>0.36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20</v>
      </c>
      <c r="F72" s="44">
        <f t="shared" si="11"/>
        <v>160</v>
      </c>
      <c r="G72" s="44">
        <f>P!AJ73</f>
        <v>40</v>
      </c>
      <c r="H72" s="44">
        <f>G72*P!AK73</f>
        <v>320</v>
      </c>
      <c r="I72" s="44">
        <f>S!E71</f>
        <v>2</v>
      </c>
      <c r="J72" s="44">
        <f>I72*S!D71</f>
        <v>16</v>
      </c>
      <c r="K72" s="44">
        <f t="shared" si="12"/>
        <v>22</v>
      </c>
      <c r="L72" s="44">
        <f t="shared" si="13"/>
        <v>176</v>
      </c>
      <c r="M72" s="45">
        <f>IF(ISERR((J72+H72)/(G72+I72)),P!AK73,(J72+H72)/(G72+I72))</f>
        <v>8</v>
      </c>
      <c r="N72" s="46">
        <f t="shared" si="14"/>
        <v>336</v>
      </c>
      <c r="O72" s="46">
        <f t="shared" si="15"/>
        <v>336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22</v>
      </c>
      <c r="AJ72" s="64">
        <f t="shared" si="20"/>
        <v>8</v>
      </c>
      <c r="AK72" s="64">
        <f t="shared" si="21"/>
        <v>22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10</v>
      </c>
      <c r="F73" s="44">
        <f t="shared" si="11"/>
        <v>7100</v>
      </c>
      <c r="G73" s="44">
        <f>P!AJ74</f>
        <v>10</v>
      </c>
      <c r="H73" s="44">
        <f>G73*P!AK74</f>
        <v>7100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710</v>
      </c>
      <c r="N73" s="46">
        <f t="shared" si="14"/>
        <v>7100</v>
      </c>
      <c r="O73" s="46">
        <f t="shared" si="15"/>
        <v>7100</v>
      </c>
      <c r="P73" s="47" t="b">
        <f t="shared" si="16"/>
        <v>1</v>
      </c>
      <c r="Q73" s="204" t="str">
        <f t="shared" si="17"/>
        <v>OK</v>
      </c>
      <c r="S73" s="437">
        <f t="shared" si="18"/>
        <v>710</v>
      </c>
      <c r="T73" s="437">
        <f t="shared" si="19"/>
        <v>0</v>
      </c>
      <c r="AJ73" s="64">
        <f t="shared" si="20"/>
        <v>710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10</v>
      </c>
      <c r="F74" s="44">
        <f t="shared" si="11"/>
        <v>6400</v>
      </c>
      <c r="G74" s="44">
        <f>P!AJ75</f>
        <v>10</v>
      </c>
      <c r="H74" s="44">
        <f>G74*P!AK75</f>
        <v>6400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640</v>
      </c>
      <c r="N74" s="46">
        <f t="shared" si="14"/>
        <v>6400</v>
      </c>
      <c r="O74" s="46">
        <f t="shared" si="15"/>
        <v>6400</v>
      </c>
      <c r="P74" s="47" t="b">
        <f t="shared" si="16"/>
        <v>1</v>
      </c>
      <c r="Q74" s="204" t="str">
        <f t="shared" si="17"/>
        <v>OK</v>
      </c>
      <c r="S74" s="437">
        <f t="shared" si="18"/>
        <v>640</v>
      </c>
      <c r="T74" s="437">
        <f t="shared" si="19"/>
        <v>0</v>
      </c>
      <c r="AJ74" s="64">
        <f t="shared" si="20"/>
        <v>640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13.45</v>
      </c>
      <c r="F76" s="44">
        <f t="shared" si="11"/>
        <v>22757.007299270073</v>
      </c>
      <c r="G76" s="44">
        <f>P!AJ77</f>
        <v>13.7</v>
      </c>
      <c r="H76" s="44">
        <f>G76*P!AK77</f>
        <v>23180</v>
      </c>
      <c r="I76" s="44">
        <f>S!E75</f>
        <v>0</v>
      </c>
      <c r="J76" s="44">
        <f>I76*S!D75</f>
        <v>0</v>
      </c>
      <c r="K76" s="44">
        <f t="shared" si="12"/>
        <v>0.25</v>
      </c>
      <c r="L76" s="44">
        <f t="shared" si="13"/>
        <v>422.99270072992704</v>
      </c>
      <c r="M76" s="45">
        <f>IF(ISERR((J76+H76)/(G76+I76)),P!AK77,(J76+H76)/(G76+I76))</f>
        <v>1691.9708029197081</v>
      </c>
      <c r="N76" s="46">
        <f t="shared" si="14"/>
        <v>23180</v>
      </c>
      <c r="O76" s="46">
        <f t="shared" si="15"/>
        <v>23180</v>
      </c>
      <c r="P76" s="47" t="b">
        <f t="shared" si="16"/>
        <v>1</v>
      </c>
      <c r="Q76" s="204" t="str">
        <f t="shared" si="17"/>
        <v>OK</v>
      </c>
      <c r="S76" s="437">
        <f t="shared" si="18"/>
        <v>1691.9708029197081</v>
      </c>
      <c r="T76" s="437">
        <f t="shared" si="19"/>
        <v>0.25</v>
      </c>
      <c r="AJ76" s="64">
        <f t="shared" si="20"/>
        <v>1691.9708029197081</v>
      </c>
      <c r="AK76" s="64">
        <f t="shared" si="21"/>
        <v>0.25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0.5</v>
      </c>
      <c r="F78" s="44">
        <f t="shared" si="11"/>
        <v>1696.6189729235891</v>
      </c>
      <c r="G78" s="44">
        <f>P!AJ79</f>
        <v>0.5</v>
      </c>
      <c r="H78" s="44">
        <f>G78*P!AK79</f>
        <v>1700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101.79713837541544</v>
      </c>
      <c r="M78" s="45">
        <f>IF(ISERR((J78+H78)/(G78+I78)),P!AK79,(J78+H78)/(G78+I78))</f>
        <v>3393.2379458471783</v>
      </c>
      <c r="N78" s="46">
        <f t="shared" si="14"/>
        <v>1798.4161112990046</v>
      </c>
      <c r="O78" s="46">
        <f t="shared" si="15"/>
        <v>1798.4161112990046</v>
      </c>
      <c r="P78" s="47" t="b">
        <f t="shared" si="16"/>
        <v>1</v>
      </c>
      <c r="Q78" s="204" t="str">
        <f t="shared" si="17"/>
        <v>OK</v>
      </c>
      <c r="S78" s="437">
        <f t="shared" si="18"/>
        <v>3393.2379458471783</v>
      </c>
      <c r="T78" s="437">
        <f t="shared" si="19"/>
        <v>3.0000000000000027E-2</v>
      </c>
      <c r="AJ78" s="64">
        <f t="shared" si="20"/>
        <v>3393.2379458471783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0.60000000000000009</v>
      </c>
      <c r="F79" s="44">
        <f t="shared" si="11"/>
        <v>342.50000000000006</v>
      </c>
      <c r="G79" s="44">
        <f>P!AJ80</f>
        <v>0.4</v>
      </c>
      <c r="H79" s="44">
        <f>G79*P!AK80</f>
        <v>230</v>
      </c>
      <c r="I79" s="44">
        <f>S!E78</f>
        <v>7.999999999999996E-2</v>
      </c>
      <c r="J79" s="44">
        <f>I79*S!D78</f>
        <v>43.999999999999979</v>
      </c>
      <c r="K79" s="44">
        <f t="shared" si="12"/>
        <v>-0.12000000000000011</v>
      </c>
      <c r="L79" s="44">
        <f t="shared" si="13"/>
        <v>-68.500000000000071</v>
      </c>
      <c r="M79" s="45">
        <f>IF(ISERR((J79+H79)/(G79+I79)),P!AK80,(J79+H79)/(G79+I79))</f>
        <v>570.83333333333337</v>
      </c>
      <c r="N79" s="46">
        <f t="shared" si="14"/>
        <v>274</v>
      </c>
      <c r="O79" s="46">
        <f t="shared" si="15"/>
        <v>274</v>
      </c>
      <c r="P79" s="47" t="b">
        <f t="shared" si="16"/>
        <v>1</v>
      </c>
      <c r="Q79" s="204" t="str">
        <f t="shared" si="17"/>
        <v>OK</v>
      </c>
      <c r="S79" s="437">
        <f t="shared" si="18"/>
        <v>570.83333333333337</v>
      </c>
      <c r="T79" s="437">
        <f t="shared" si="19"/>
        <v>-0.12000000000000011</v>
      </c>
      <c r="AJ79" s="64">
        <f t="shared" si="20"/>
        <v>570.83333333333337</v>
      </c>
      <c r="AK79" s="64">
        <f t="shared" si="21"/>
        <v>-0.12000000000000011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</v>
      </c>
      <c r="F80" s="44">
        <f t="shared" si="11"/>
        <v>60</v>
      </c>
      <c r="G80" s="44">
        <f>P!AJ81</f>
        <v>0.2</v>
      </c>
      <c r="H80" s="44">
        <f>G80*P!AK81</f>
        <v>60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60</v>
      </c>
      <c r="O80" s="46">
        <f t="shared" si="15"/>
        <v>60</v>
      </c>
      <c r="P80" s="47" t="b">
        <f t="shared" si="16"/>
        <v>1</v>
      </c>
      <c r="Q80" s="204" t="str">
        <f t="shared" si="17"/>
        <v>OK</v>
      </c>
      <c r="S80" s="437">
        <f t="shared" si="18"/>
        <v>300</v>
      </c>
      <c r="T80" s="437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22.5</v>
      </c>
      <c r="F81" s="44">
        <f t="shared" si="11"/>
        <v>3843.5049158986258</v>
      </c>
      <c r="G81" s="44">
        <f>P!AJ82</f>
        <v>25.5</v>
      </c>
      <c r="H81" s="44">
        <f>G81*P!AK82</f>
        <v>4350</v>
      </c>
      <c r="I81" s="44">
        <f>S!E80</f>
        <v>0.64999999999999858</v>
      </c>
      <c r="J81" s="44">
        <f>I81*S!D80</f>
        <v>117.00682447773558</v>
      </c>
      <c r="K81" s="44">
        <f t="shared" si="12"/>
        <v>3.6499999999999986</v>
      </c>
      <c r="L81" s="44">
        <f t="shared" si="13"/>
        <v>623.50190857911014</v>
      </c>
      <c r="M81" s="45">
        <f>IF(ISERR((J81+H81)/(G81+I81)),P!AK82,(J81+H81)/(G81+I81))</f>
        <v>170.82244070660559</v>
      </c>
      <c r="N81" s="46">
        <f t="shared" si="14"/>
        <v>4467.0068244777358</v>
      </c>
      <c r="O81" s="46">
        <f t="shared" si="15"/>
        <v>4467.0068244777358</v>
      </c>
      <c r="P81" s="47" t="b">
        <f t="shared" si="16"/>
        <v>1</v>
      </c>
      <c r="Q81" s="204" t="str">
        <f t="shared" si="17"/>
        <v>OK</v>
      </c>
      <c r="S81" s="437">
        <f t="shared" si="18"/>
        <v>170.82244070660559</v>
      </c>
      <c r="T81" s="437">
        <f t="shared" si="19"/>
        <v>3.6499999999999986</v>
      </c>
      <c r="AJ81" s="64">
        <f t="shared" si="20"/>
        <v>170.82244070660559</v>
      </c>
      <c r="AK81" s="64">
        <f t="shared" si="21"/>
        <v>3.6499999999999986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0.4</v>
      </c>
      <c r="F85" s="44">
        <f t="shared" si="11"/>
        <v>1184</v>
      </c>
      <c r="G85" s="44">
        <f>P!AJ86</f>
        <v>0.4</v>
      </c>
      <c r="H85" s="44">
        <f>G85*P!AK86</f>
        <v>1200</v>
      </c>
      <c r="I85" s="44">
        <f>S!E84</f>
        <v>0.1</v>
      </c>
      <c r="J85" s="44">
        <f>I85*S!D84</f>
        <v>280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1480</v>
      </c>
      <c r="O85" s="46">
        <f t="shared" si="15"/>
        <v>1480</v>
      </c>
      <c r="P85" s="47" t="b">
        <f t="shared" si="16"/>
        <v>1</v>
      </c>
      <c r="Q85" s="204" t="str">
        <f t="shared" si="17"/>
        <v>OK</v>
      </c>
      <c r="S85" s="437">
        <f t="shared" si="18"/>
        <v>2960</v>
      </c>
      <c r="T85" s="437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0.22</v>
      </c>
      <c r="F87" s="44">
        <f t="shared" si="11"/>
        <v>395.98169224980694</v>
      </c>
      <c r="G87" s="44">
        <f>P!AJ88</f>
        <v>0.7</v>
      </c>
      <c r="H87" s="44">
        <f>G87*P!AK88</f>
        <v>1260</v>
      </c>
      <c r="I87" s="44">
        <f>S!E86</f>
        <v>0.20000000000000023</v>
      </c>
      <c r="J87" s="44">
        <f>I87*S!D86</f>
        <v>359.92510465830151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1799.916782953668</v>
      </c>
      <c r="N87" s="46">
        <f t="shared" si="14"/>
        <v>1619.9251046583015</v>
      </c>
      <c r="O87" s="46">
        <f t="shared" si="15"/>
        <v>1619.9251046583013</v>
      </c>
      <c r="P87" s="47" t="b">
        <f t="shared" si="16"/>
        <v>1</v>
      </c>
      <c r="Q87" s="204" t="str">
        <f t="shared" si="17"/>
        <v>OK</v>
      </c>
      <c r="S87" s="437">
        <f t="shared" si="18"/>
        <v>1799.916782953668</v>
      </c>
      <c r="T87" s="437">
        <f t="shared" si="19"/>
        <v>0.68000000000000016</v>
      </c>
      <c r="AJ87" s="64">
        <f t="shared" si="20"/>
        <v>1799.916782953668</v>
      </c>
      <c r="AK87" s="64">
        <f t="shared" si="21"/>
        <v>0.68000000000000016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42</v>
      </c>
      <c r="F88" s="44">
        <f t="shared" si="11"/>
        <v>2813.9999830561746</v>
      </c>
      <c r="G88" s="44">
        <f>P!AJ89</f>
        <v>72</v>
      </c>
      <c r="H88" s="44">
        <f>G88*P!AK89</f>
        <v>4824</v>
      </c>
      <c r="I88" s="44">
        <f>S!E87</f>
        <v>6.9999999999999964</v>
      </c>
      <c r="J88" s="44">
        <f>I88*S!D87</f>
        <v>468.99996812947109</v>
      </c>
      <c r="K88" s="44">
        <f t="shared" si="12"/>
        <v>37</v>
      </c>
      <c r="L88" s="44">
        <f t="shared" si="13"/>
        <v>2478.999985073297</v>
      </c>
      <c r="M88" s="45">
        <f>IF(ISERR((J88+H88)/(G88+I88)),P!AK89,(J88+H88)/(G88+I88))</f>
        <v>66.999999596575591</v>
      </c>
      <c r="N88" s="46">
        <f t="shared" si="14"/>
        <v>5292.9999681294712</v>
      </c>
      <c r="O88" s="46">
        <f t="shared" si="15"/>
        <v>5292.9999681294721</v>
      </c>
      <c r="P88" s="47" t="b">
        <f t="shared" si="16"/>
        <v>1</v>
      </c>
      <c r="Q88" s="204" t="str">
        <f t="shared" si="17"/>
        <v>OK</v>
      </c>
      <c r="S88" s="437">
        <f t="shared" si="18"/>
        <v>66.999999596575591</v>
      </c>
      <c r="T88" s="437">
        <f t="shared" si="19"/>
        <v>37</v>
      </c>
      <c r="AJ88" s="64">
        <f t="shared" si="20"/>
        <v>66.999999596575591</v>
      </c>
      <c r="AK88" s="64">
        <f t="shared" si="21"/>
        <v>37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14</v>
      </c>
      <c r="F89" s="44">
        <f t="shared" si="11"/>
        <v>1610.0976462597462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8.9999999999999893</v>
      </c>
      <c r="L89" s="44">
        <f t="shared" si="13"/>
        <v>1035.0627725955499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8.9999999999999893</v>
      </c>
      <c r="AJ89" s="64">
        <f t="shared" si="20"/>
        <v>115.00697473283901</v>
      </c>
      <c r="AK89" s="64">
        <f t="shared" si="21"/>
        <v>8.9999999999999893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813</v>
      </c>
      <c r="F90" s="44">
        <f t="shared" si="11"/>
        <v>9148.213768115942</v>
      </c>
      <c r="G90" s="44">
        <f>P!AJ91</f>
        <v>828</v>
      </c>
      <c r="H90" s="44">
        <f>G90*P!AK91</f>
        <v>9317</v>
      </c>
      <c r="I90" s="44">
        <f>S!E89</f>
        <v>0</v>
      </c>
      <c r="J90" s="44">
        <f>I90*S!D89</f>
        <v>0</v>
      </c>
      <c r="K90" s="44">
        <f t="shared" si="12"/>
        <v>15</v>
      </c>
      <c r="L90" s="44">
        <f t="shared" si="13"/>
        <v>168.78623188405797</v>
      </c>
      <c r="M90" s="45">
        <f>IF(ISERR((J90+H90)/(G90+I90)),P!AK91,(J90+H90)/(G90+I90))</f>
        <v>11.252415458937199</v>
      </c>
      <c r="N90" s="46">
        <f t="shared" si="14"/>
        <v>9317</v>
      </c>
      <c r="O90" s="46">
        <f t="shared" si="15"/>
        <v>9317</v>
      </c>
      <c r="P90" s="47" t="b">
        <f t="shared" si="16"/>
        <v>1</v>
      </c>
      <c r="Q90" s="204" t="str">
        <f t="shared" si="17"/>
        <v>OK</v>
      </c>
      <c r="S90" s="437">
        <f t="shared" si="18"/>
        <v>11.252415458937199</v>
      </c>
      <c r="T90" s="437">
        <f t="shared" si="19"/>
        <v>15</v>
      </c>
      <c r="AJ90" s="64">
        <f t="shared" si="20"/>
        <v>11.252415458937199</v>
      </c>
      <c r="AK90" s="64">
        <f t="shared" si="21"/>
        <v>15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</v>
      </c>
      <c r="F93" s="44">
        <f t="shared" si="11"/>
        <v>220</v>
      </c>
      <c r="G93" s="44">
        <f>P!AJ94</f>
        <v>3</v>
      </c>
      <c r="H93" s="44">
        <f>G93*P!AK94</f>
        <v>660</v>
      </c>
      <c r="I93" s="44">
        <f>S!E92</f>
        <v>0</v>
      </c>
      <c r="J93" s="44">
        <f>I93*S!D92</f>
        <v>0</v>
      </c>
      <c r="K93" s="44">
        <f t="shared" si="12"/>
        <v>2</v>
      </c>
      <c r="L93" s="44">
        <f t="shared" si="13"/>
        <v>440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2</v>
      </c>
      <c r="AJ93" s="64">
        <f t="shared" si="20"/>
        <v>220</v>
      </c>
      <c r="AK93" s="64">
        <f t="shared" si="21"/>
        <v>2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0.5</v>
      </c>
      <c r="F95" s="44">
        <f t="shared" si="11"/>
        <v>50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-0.5</v>
      </c>
      <c r="L95" s="44">
        <f t="shared" si="13"/>
        <v>-50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OK</v>
      </c>
      <c r="S95" s="437">
        <f t="shared" si="18"/>
        <v>100</v>
      </c>
      <c r="T95" s="437">
        <f t="shared" si="19"/>
        <v>-0.5</v>
      </c>
      <c r="AJ95" s="64">
        <f t="shared" si="20"/>
        <v>100</v>
      </c>
      <c r="AK95" s="64">
        <f t="shared" si="21"/>
        <v>-0.5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9.5</v>
      </c>
      <c r="F96" s="44">
        <f t="shared" si="11"/>
        <v>803.69999999999993</v>
      </c>
      <c r="G96" s="44">
        <f>P!AJ97</f>
        <v>11</v>
      </c>
      <c r="H96" s="44">
        <f>G96*P!AK97</f>
        <v>930</v>
      </c>
      <c r="I96" s="44">
        <f>S!E95</f>
        <v>1.5</v>
      </c>
      <c r="J96" s="44">
        <f>I96*S!D95</f>
        <v>127.5</v>
      </c>
      <c r="K96" s="44">
        <f t="shared" si="12"/>
        <v>3</v>
      </c>
      <c r="L96" s="44">
        <f t="shared" si="13"/>
        <v>253.79999999999998</v>
      </c>
      <c r="M96" s="45">
        <f>IF(ISERR((J96+H96)/(G96+I96)),P!AK97,(J96+H96)/(G96+I96))</f>
        <v>84.6</v>
      </c>
      <c r="N96" s="46">
        <f t="shared" si="14"/>
        <v>1057.5</v>
      </c>
      <c r="O96" s="46">
        <f t="shared" si="15"/>
        <v>1057.5</v>
      </c>
      <c r="P96" s="47" t="b">
        <f t="shared" si="16"/>
        <v>1</v>
      </c>
      <c r="Q96" s="204" t="str">
        <f t="shared" si="17"/>
        <v>OK</v>
      </c>
      <c r="S96" s="437">
        <f t="shared" si="18"/>
        <v>84.6</v>
      </c>
      <c r="T96" s="437">
        <f t="shared" si="19"/>
        <v>3</v>
      </c>
      <c r="AJ96" s="64">
        <f t="shared" si="20"/>
        <v>84.6</v>
      </c>
      <c r="AK96" s="64">
        <f t="shared" si="21"/>
        <v>3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0.5</v>
      </c>
      <c r="F98" s="44">
        <f t="shared" si="11"/>
        <v>260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4" t="str">
        <f t="shared" si="17"/>
        <v>OK</v>
      </c>
      <c r="S98" s="437">
        <f t="shared" si="18"/>
        <v>520</v>
      </c>
      <c r="T98" s="437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3</v>
      </c>
      <c r="F99" s="44">
        <f t="shared" si="11"/>
        <v>529.11764705882354</v>
      </c>
      <c r="G99" s="44">
        <f>P!AJ100</f>
        <v>7</v>
      </c>
      <c r="H99" s="44">
        <f>G99*P!AK100</f>
        <v>1170</v>
      </c>
      <c r="I99" s="44">
        <f>S!E98</f>
        <v>2</v>
      </c>
      <c r="J99" s="44">
        <f>I99*S!D98</f>
        <v>417.35294117647061</v>
      </c>
      <c r="K99" s="44">
        <f t="shared" si="12"/>
        <v>6</v>
      </c>
      <c r="L99" s="44">
        <f t="shared" si="13"/>
        <v>1058.2352941176471</v>
      </c>
      <c r="M99" s="45">
        <f>IF(ISERR((J99+H99)/(G99+I99)),P!AK100,(J99+H99)/(G99+I99))</f>
        <v>176.37254901960785</v>
      </c>
      <c r="N99" s="46">
        <f t="shared" si="14"/>
        <v>1587.3529411764707</v>
      </c>
      <c r="O99" s="46">
        <f t="shared" si="15"/>
        <v>1587.3529411764707</v>
      </c>
      <c r="P99" s="47" t="b">
        <f t="shared" si="16"/>
        <v>1</v>
      </c>
      <c r="Q99" s="204" t="str">
        <f t="shared" si="17"/>
        <v>OK</v>
      </c>
      <c r="S99" s="437">
        <f t="shared" si="18"/>
        <v>176.37254901960785</v>
      </c>
      <c r="T99" s="437">
        <f t="shared" si="19"/>
        <v>6</v>
      </c>
      <c r="AJ99" s="64">
        <f t="shared" si="20"/>
        <v>176.37254901960785</v>
      </c>
      <c r="AK99" s="64">
        <f t="shared" si="21"/>
        <v>6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18</v>
      </c>
      <c r="F105" s="44">
        <f t="shared" si="11"/>
        <v>2908.7394957983192</v>
      </c>
      <c r="G105" s="44">
        <f>P!AJ106</f>
        <v>14</v>
      </c>
      <c r="H105" s="44">
        <f>G105*P!AK106</f>
        <v>2250</v>
      </c>
      <c r="I105" s="44">
        <f>S!E104</f>
        <v>3</v>
      </c>
      <c r="J105" s="44">
        <f>I105*S!D104</f>
        <v>497.14285714285717</v>
      </c>
      <c r="K105" s="44">
        <f t="shared" si="12"/>
        <v>-1</v>
      </c>
      <c r="L105" s="44">
        <f t="shared" si="13"/>
        <v>-161.59663865546219</v>
      </c>
      <c r="M105" s="45">
        <f>IF(ISERR((J105+H105)/(G105+I105)),P!AK106,(J105+H105)/(G105+I105))</f>
        <v>161.59663865546219</v>
      </c>
      <c r="N105" s="46">
        <f t="shared" si="14"/>
        <v>2747.1428571428573</v>
      </c>
      <c r="O105" s="46">
        <f t="shared" si="15"/>
        <v>2747.1428571428569</v>
      </c>
      <c r="P105" s="47" t="b">
        <f t="shared" si="16"/>
        <v>1</v>
      </c>
      <c r="Q105" s="204" t="str">
        <f t="shared" si="17"/>
        <v>OK</v>
      </c>
      <c r="S105" s="437">
        <f t="shared" si="18"/>
        <v>161.59663865546219</v>
      </c>
      <c r="T105" s="437">
        <f t="shared" si="19"/>
        <v>-1</v>
      </c>
      <c r="AJ105" s="64">
        <f t="shared" si="20"/>
        <v>161.59663865546219</v>
      </c>
      <c r="AK105" s="64">
        <f t="shared" si="21"/>
        <v>-1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2</v>
      </c>
      <c r="F107" s="44">
        <f t="shared" si="11"/>
        <v>360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-2</v>
      </c>
      <c r="L107" s="44">
        <f t="shared" si="13"/>
        <v>-360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OK</v>
      </c>
      <c r="S107" s="437">
        <f t="shared" si="18"/>
        <v>180</v>
      </c>
      <c r="T107" s="437">
        <f t="shared" si="19"/>
        <v>-2</v>
      </c>
      <c r="AJ107" s="64">
        <f t="shared" si="20"/>
        <v>180</v>
      </c>
      <c r="AK107" s="64">
        <f t="shared" si="21"/>
        <v>-2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2</v>
      </c>
      <c r="F110" s="44">
        <f t="shared" si="11"/>
        <v>533.77777777777771</v>
      </c>
      <c r="G110" s="44">
        <f>P!AJ111</f>
        <v>2</v>
      </c>
      <c r="H110" s="44">
        <f>G110*P!AK111</f>
        <v>540</v>
      </c>
      <c r="I110" s="44">
        <f>S!E109</f>
        <v>1</v>
      </c>
      <c r="J110" s="44">
        <f>I110*S!D109</f>
        <v>260.66666666666663</v>
      </c>
      <c r="K110" s="44">
        <f t="shared" si="12"/>
        <v>1</v>
      </c>
      <c r="L110" s="44">
        <f t="shared" si="13"/>
        <v>266.88888888888886</v>
      </c>
      <c r="M110" s="45">
        <f>IF(ISERR((J110+H110)/(G110+I110)),P!AK111,(J110+H110)/(G110+I110))</f>
        <v>266.88888888888886</v>
      </c>
      <c r="N110" s="46">
        <f t="shared" si="14"/>
        <v>800.66666666666663</v>
      </c>
      <c r="O110" s="46">
        <f t="shared" si="15"/>
        <v>800.66666666666652</v>
      </c>
      <c r="P110" s="47" t="b">
        <f t="shared" si="16"/>
        <v>1</v>
      </c>
      <c r="Q110" s="204" t="str">
        <f t="shared" si="17"/>
        <v>OK</v>
      </c>
      <c r="S110" s="437">
        <f t="shared" si="18"/>
        <v>266.88888888888886</v>
      </c>
      <c r="T110" s="437">
        <f t="shared" si="19"/>
        <v>1</v>
      </c>
      <c r="AJ110" s="64">
        <f t="shared" si="20"/>
        <v>266.88888888888886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</v>
      </c>
      <c r="F113" s="44">
        <f t="shared" si="11"/>
        <v>2242.2222222222222</v>
      </c>
      <c r="G113" s="44">
        <f>P!AJ114</f>
        <v>2.25</v>
      </c>
      <c r="H113" s="44">
        <f>G113*P!AK114</f>
        <v>5045</v>
      </c>
      <c r="I113" s="44">
        <f>S!E112</f>
        <v>0</v>
      </c>
      <c r="J113" s="44">
        <f>I113*S!D112</f>
        <v>0</v>
      </c>
      <c r="K113" s="44">
        <f t="shared" si="12"/>
        <v>1.25</v>
      </c>
      <c r="L113" s="44">
        <f t="shared" si="13"/>
        <v>2802.7777777777778</v>
      </c>
      <c r="M113" s="45">
        <f>IF(ISERR((J113+H113)/(G113+I113)),P!AK114,(J113+H113)/(G113+I113))</f>
        <v>2242.2222222222222</v>
      </c>
      <c r="N113" s="46">
        <f t="shared" si="14"/>
        <v>5045</v>
      </c>
      <c r="O113" s="46">
        <f t="shared" si="15"/>
        <v>5045</v>
      </c>
      <c r="P113" s="47" t="b">
        <f t="shared" si="16"/>
        <v>1</v>
      </c>
      <c r="Q113" s="204" t="str">
        <f t="shared" si="17"/>
        <v>OK</v>
      </c>
      <c r="S113" s="437">
        <f t="shared" si="18"/>
        <v>2242.2222222222222</v>
      </c>
      <c r="T113" s="437">
        <f t="shared" si="19"/>
        <v>1.25</v>
      </c>
      <c r="AJ113" s="64">
        <f t="shared" si="20"/>
        <v>2242.2222222222222</v>
      </c>
      <c r="AK113" s="64">
        <f t="shared" si="21"/>
        <v>1.25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124</v>
      </c>
      <c r="F117" s="44">
        <f t="shared" si="11"/>
        <v>1083.5198240374161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50</v>
      </c>
      <c r="L117" s="44">
        <f t="shared" si="13"/>
        <v>436.90315485379688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50</v>
      </c>
      <c r="AJ117" s="64">
        <f t="shared" si="20"/>
        <v>8.738063097075937</v>
      </c>
      <c r="AK117" s="64">
        <f t="shared" si="21"/>
        <v>50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325</v>
      </c>
      <c r="F125" s="44">
        <f t="shared" si="11"/>
        <v>3250</v>
      </c>
      <c r="G125" s="44">
        <f>P!AJ126</f>
        <v>325</v>
      </c>
      <c r="H125" s="44">
        <f>G125*P!AK126</f>
        <v>3250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3250</v>
      </c>
      <c r="O125" s="46">
        <f t="shared" si="15"/>
        <v>3250</v>
      </c>
      <c r="P125" s="47" t="b">
        <f t="shared" si="16"/>
        <v>1</v>
      </c>
      <c r="Q125" s="204" t="str">
        <f t="shared" si="17"/>
        <v>OK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12.5</v>
      </c>
      <c r="F127" s="44">
        <f t="shared" si="11"/>
        <v>1512</v>
      </c>
      <c r="G127" s="44">
        <f>P!AJ128</f>
        <v>12.5</v>
      </c>
      <c r="H127" s="44">
        <f>G127*P!AK128</f>
        <v>1512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1512</v>
      </c>
      <c r="O127" s="46">
        <f t="shared" si="15"/>
        <v>1512</v>
      </c>
      <c r="P127" s="47" t="b">
        <f t="shared" si="16"/>
        <v>1</v>
      </c>
      <c r="Q127" s="204" t="str">
        <f t="shared" si="17"/>
        <v>OK</v>
      </c>
      <c r="S127" s="437">
        <f t="shared" si="18"/>
        <v>120.96</v>
      </c>
      <c r="T127" s="437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31.549999999999997</v>
      </c>
      <c r="F133" s="44">
        <f t="shared" ref="F133:F196" si="22">E133*M133</f>
        <v>5911</v>
      </c>
      <c r="G133" s="44">
        <f>P!AJ134</f>
        <v>31.549999999999997</v>
      </c>
      <c r="H133" s="44">
        <f>G133*P!AK134</f>
        <v>5911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5911</v>
      </c>
      <c r="O133" s="46">
        <f t="shared" ref="O133:O196" si="26">L133+F133</f>
        <v>5911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7">
        <f t="shared" ref="S133:S196" si="29">M133</f>
        <v>187.35340729001587</v>
      </c>
      <c r="T133" s="437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5</v>
      </c>
      <c r="F134" s="44">
        <f t="shared" si="22"/>
        <v>900</v>
      </c>
      <c r="G134" s="44">
        <f>P!AJ135</f>
        <v>5</v>
      </c>
      <c r="H134" s="44">
        <f>G134*P!AK135</f>
        <v>900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900</v>
      </c>
      <c r="O134" s="46">
        <f t="shared" si="26"/>
        <v>900</v>
      </c>
      <c r="P134" s="47" t="b">
        <f t="shared" si="27"/>
        <v>1</v>
      </c>
      <c r="Q134" s="204" t="str">
        <f t="shared" si="28"/>
        <v>OK</v>
      </c>
      <c r="S134" s="437">
        <f t="shared" si="29"/>
        <v>180</v>
      </c>
      <c r="T134" s="437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1605</v>
      </c>
      <c r="F142" s="44">
        <f t="shared" si="22"/>
        <v>29289.46516691416</v>
      </c>
      <c r="G142" s="44">
        <f>P!AJ143</f>
        <v>1584</v>
      </c>
      <c r="H142" s="44">
        <f>G142*P!AK143</f>
        <v>28879.000000000004</v>
      </c>
      <c r="I142" s="44">
        <f>S!E141</f>
        <v>7</v>
      </c>
      <c r="J142" s="44">
        <f>I142*S!D141</f>
        <v>154.98073555166374</v>
      </c>
      <c r="K142" s="44">
        <f t="shared" si="23"/>
        <v>-14</v>
      </c>
      <c r="L142" s="44">
        <f t="shared" si="24"/>
        <v>-255.48443136249111</v>
      </c>
      <c r="M142" s="45">
        <f>IF(ISERR((J142+H142)/(G142+I142)),P!AK143,(J142+H142)/(G142+I142))</f>
        <v>18.248887954463651</v>
      </c>
      <c r="N142" s="46">
        <f t="shared" si="25"/>
        <v>29033.980735551668</v>
      </c>
      <c r="O142" s="46">
        <f t="shared" si="26"/>
        <v>29033.980735551668</v>
      </c>
      <c r="P142" s="47" t="b">
        <f t="shared" si="27"/>
        <v>1</v>
      </c>
      <c r="Q142" s="204" t="str">
        <f t="shared" si="28"/>
        <v>OK</v>
      </c>
      <c r="S142" s="437">
        <f t="shared" si="29"/>
        <v>18.248887954463651</v>
      </c>
      <c r="T142" s="437">
        <f t="shared" si="30"/>
        <v>-14</v>
      </c>
      <c r="AJ142" s="64">
        <f t="shared" si="31"/>
        <v>18.248887954463651</v>
      </c>
      <c r="AK142" s="64">
        <f t="shared" si="32"/>
        <v>-14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316</v>
      </c>
      <c r="F144" s="44">
        <f t="shared" si="22"/>
        <v>347900</v>
      </c>
      <c r="G144" s="44">
        <f>P!AJ145</f>
        <v>316</v>
      </c>
      <c r="H144" s="44">
        <f>G144*P!AK145</f>
        <v>347900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1100.9493670886077</v>
      </c>
      <c r="N144" s="46">
        <f t="shared" si="25"/>
        <v>347900</v>
      </c>
      <c r="O144" s="46">
        <f t="shared" si="26"/>
        <v>347900</v>
      </c>
      <c r="P144" s="47" t="b">
        <f t="shared" si="27"/>
        <v>1</v>
      </c>
      <c r="Q144" s="204" t="str">
        <f t="shared" si="28"/>
        <v>OK</v>
      </c>
      <c r="S144" s="437">
        <f t="shared" si="29"/>
        <v>1100.9493670886077</v>
      </c>
      <c r="T144" s="437">
        <f t="shared" si="30"/>
        <v>0</v>
      </c>
      <c r="AJ144" s="64">
        <f t="shared" si="31"/>
        <v>1100.9493670886077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</v>
      </c>
      <c r="F146" s="44">
        <f t="shared" si="22"/>
        <v>800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437">
        <f t="shared" si="29"/>
        <v>800</v>
      </c>
      <c r="T146" s="437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28</v>
      </c>
      <c r="F147" s="44">
        <f t="shared" si="22"/>
        <v>33600</v>
      </c>
      <c r="G147" s="44">
        <f>P!AJ148</f>
        <v>28</v>
      </c>
      <c r="H147" s="44">
        <f>G147*P!AK148</f>
        <v>33600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33600</v>
      </c>
      <c r="O147" s="46">
        <f t="shared" si="26"/>
        <v>33600</v>
      </c>
      <c r="P147" s="47" t="b">
        <f t="shared" si="27"/>
        <v>1</v>
      </c>
      <c r="Q147" s="204" t="str">
        <f t="shared" si="28"/>
        <v>OK</v>
      </c>
      <c r="S147" s="437">
        <f t="shared" si="29"/>
        <v>1200</v>
      </c>
      <c r="T147" s="437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76.5</v>
      </c>
      <c r="F151" s="44">
        <f t="shared" si="22"/>
        <v>20666.71767548527</v>
      </c>
      <c r="G151" s="44">
        <f>P!AJ152</f>
        <v>98</v>
      </c>
      <c r="H151" s="44">
        <f>G151*P!AK152</f>
        <v>26523.000000000004</v>
      </c>
      <c r="I151" s="44">
        <f>S!E150</f>
        <v>6.9900000000002365</v>
      </c>
      <c r="J151" s="44">
        <f>I151*S!D150</f>
        <v>1840.3815522771642</v>
      </c>
      <c r="K151" s="44">
        <f t="shared" si="23"/>
        <v>28.490000000000236</v>
      </c>
      <c r="L151" s="44">
        <f t="shared" si="24"/>
        <v>7696.6638767918985</v>
      </c>
      <c r="M151" s="45">
        <f>IF(ISERR((J151+H151)/(G151+I151)),P!AK152,(J151+H151)/(G151+I151))</f>
        <v>270.15317222856561</v>
      </c>
      <c r="N151" s="46">
        <f t="shared" si="25"/>
        <v>28363.381552277169</v>
      </c>
      <c r="O151" s="46">
        <f t="shared" si="26"/>
        <v>28363.381552277169</v>
      </c>
      <c r="P151" s="47" t="b">
        <f t="shared" si="27"/>
        <v>1</v>
      </c>
      <c r="Q151" s="204" t="str">
        <f t="shared" si="28"/>
        <v>OK</v>
      </c>
      <c r="S151" s="437">
        <f t="shared" si="29"/>
        <v>270.15317222856561</v>
      </c>
      <c r="T151" s="437">
        <f t="shared" si="30"/>
        <v>28.490000000000236</v>
      </c>
      <c r="AJ151" s="64">
        <f t="shared" si="31"/>
        <v>270.15317222856561</v>
      </c>
      <c r="AK151" s="64">
        <f t="shared" si="32"/>
        <v>28.490000000000236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2.4</v>
      </c>
      <c r="F153" s="44">
        <f t="shared" si="22"/>
        <v>442.33896141912049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2.3999999999999848</v>
      </c>
      <c r="L153" s="44">
        <f t="shared" si="24"/>
        <v>442.33896141911771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2.3999999999999848</v>
      </c>
      <c r="AJ153" s="64">
        <f t="shared" si="31"/>
        <v>184.30790059130021</v>
      </c>
      <c r="AK153" s="64">
        <f t="shared" si="32"/>
        <v>2.3999999999999848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45.42</v>
      </c>
      <c r="F154" s="44">
        <f t="shared" si="22"/>
        <v>18240.75267066366</v>
      </c>
      <c r="G154" s="44">
        <f>P!AJ155</f>
        <v>45.2</v>
      </c>
      <c r="H154" s="44">
        <f>G154*P!AK155</f>
        <v>18284</v>
      </c>
      <c r="I154" s="44">
        <f>S!E153</f>
        <v>7.2000000000000313</v>
      </c>
      <c r="J154" s="44">
        <f>I154*S!D153</f>
        <v>2759.9330678726601</v>
      </c>
      <c r="K154" s="44">
        <f t="shared" si="23"/>
        <v>6.9800000000000324</v>
      </c>
      <c r="L154" s="44">
        <f t="shared" si="24"/>
        <v>2803.1803972090033</v>
      </c>
      <c r="M154" s="45">
        <f>IF(ISERR((J154+H154)/(G154+I154)),P!AK155,(J154+H154)/(G154+I154))</f>
        <v>401.60177610443986</v>
      </c>
      <c r="N154" s="46">
        <f t="shared" si="25"/>
        <v>21043.933067872662</v>
      </c>
      <c r="O154" s="46">
        <f t="shared" si="26"/>
        <v>21043.933067872662</v>
      </c>
      <c r="P154" s="47" t="b">
        <f t="shared" si="27"/>
        <v>1</v>
      </c>
      <c r="Q154" s="204" t="str">
        <f t="shared" si="28"/>
        <v>OK</v>
      </c>
      <c r="S154" s="437">
        <f t="shared" si="29"/>
        <v>401.60177610443986</v>
      </c>
      <c r="T154" s="437">
        <f t="shared" si="30"/>
        <v>6.9800000000000324</v>
      </c>
      <c r="AJ154" s="64">
        <f t="shared" si="31"/>
        <v>401.60177610443986</v>
      </c>
      <c r="AK154" s="64">
        <f t="shared" si="32"/>
        <v>6.9800000000000324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8.3000000000000007</v>
      </c>
      <c r="F155" s="44">
        <f t="shared" si="22"/>
        <v>3521.5714285714294</v>
      </c>
      <c r="G155" s="44">
        <f>P!AJ156</f>
        <v>11.2</v>
      </c>
      <c r="H155" s="44">
        <f>G155*P!AK156</f>
        <v>4752</v>
      </c>
      <c r="I155" s="44">
        <f>S!E154</f>
        <v>0</v>
      </c>
      <c r="J155" s="44">
        <f>I155*S!D154</f>
        <v>0</v>
      </c>
      <c r="K155" s="44">
        <f t="shared" si="23"/>
        <v>2.8999999999999986</v>
      </c>
      <c r="L155" s="44">
        <f t="shared" si="24"/>
        <v>1230.4285714285709</v>
      </c>
      <c r="M155" s="45">
        <f>IF(ISERR((J155+H155)/(G155+I155)),P!AK156,(J155+H155)/(G155+I155))</f>
        <v>424.28571428571433</v>
      </c>
      <c r="N155" s="46">
        <f t="shared" si="25"/>
        <v>4752</v>
      </c>
      <c r="O155" s="46">
        <f t="shared" si="26"/>
        <v>4752</v>
      </c>
      <c r="P155" s="47" t="b">
        <f t="shared" si="27"/>
        <v>1</v>
      </c>
      <c r="Q155" s="204" t="str">
        <f t="shared" si="28"/>
        <v>OK</v>
      </c>
      <c r="S155" s="437">
        <f t="shared" si="29"/>
        <v>424.28571428571433</v>
      </c>
      <c r="T155" s="437">
        <f t="shared" si="30"/>
        <v>2.8999999999999986</v>
      </c>
      <c r="AJ155" s="64">
        <f t="shared" si="31"/>
        <v>424.28571428571433</v>
      </c>
      <c r="AK155" s="64">
        <f t="shared" si="32"/>
        <v>2.8999999999999986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2</v>
      </c>
      <c r="L161" s="44">
        <f t="shared" si="24"/>
        <v>1400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437">
        <f t="shared" si="29"/>
        <v>700</v>
      </c>
      <c r="T161" s="437">
        <f t="shared" si="30"/>
        <v>2</v>
      </c>
      <c r="AJ161" s="64">
        <f t="shared" si="31"/>
        <v>700</v>
      </c>
      <c r="AK161" s="64">
        <f t="shared" si="32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1</v>
      </c>
      <c r="F162" s="44">
        <f t="shared" si="22"/>
        <v>700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-0.5</v>
      </c>
      <c r="L162" s="44">
        <f t="shared" si="24"/>
        <v>-350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-0.5</v>
      </c>
      <c r="AJ162" s="64">
        <f t="shared" si="31"/>
        <v>700</v>
      </c>
      <c r="AK162" s="64">
        <f t="shared" si="32"/>
        <v>-0.5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5</v>
      </c>
      <c r="F169" s="44">
        <f t="shared" si="22"/>
        <v>3829.166666666667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-1</v>
      </c>
      <c r="L169" s="44">
        <f t="shared" si="24"/>
        <v>-765.83333333333337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437">
        <f t="shared" si="29"/>
        <v>765.83333333333337</v>
      </c>
      <c r="T169" s="437">
        <f t="shared" si="30"/>
        <v>-1</v>
      </c>
      <c r="AJ169" s="64">
        <f t="shared" si="31"/>
        <v>765.83333333333337</v>
      </c>
      <c r="AK169" s="64">
        <f t="shared" si="32"/>
        <v>-1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5</v>
      </c>
      <c r="F170" s="44">
        <f t="shared" si="22"/>
        <v>2200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437">
        <f t="shared" si="29"/>
        <v>440</v>
      </c>
      <c r="T170" s="437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173</v>
      </c>
      <c r="F178" s="44">
        <f t="shared" si="22"/>
        <v>3875</v>
      </c>
      <c r="G178" s="44">
        <f>P!AJ179</f>
        <v>173</v>
      </c>
      <c r="H178" s="44">
        <f>G178*P!AK179</f>
        <v>3875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3875</v>
      </c>
      <c r="O178" s="46">
        <f t="shared" si="26"/>
        <v>3875</v>
      </c>
      <c r="P178" s="47" t="b">
        <f t="shared" si="27"/>
        <v>1</v>
      </c>
      <c r="Q178" s="204" t="str">
        <f t="shared" si="28"/>
        <v>OK</v>
      </c>
      <c r="S178" s="437">
        <f t="shared" si="29"/>
        <v>22.398843930635838</v>
      </c>
      <c r="T178" s="437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110</v>
      </c>
      <c r="F179" s="44">
        <f t="shared" si="22"/>
        <v>8267</v>
      </c>
      <c r="G179" s="44">
        <f>P!AJ180</f>
        <v>110</v>
      </c>
      <c r="H179" s="44">
        <f>G179*P!AK180</f>
        <v>8267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8267</v>
      </c>
      <c r="O179" s="46">
        <f t="shared" si="26"/>
        <v>8267</v>
      </c>
      <c r="P179" s="47" t="b">
        <f t="shared" si="27"/>
        <v>1</v>
      </c>
      <c r="Q179" s="204" t="str">
        <f t="shared" si="28"/>
        <v>OK</v>
      </c>
      <c r="S179" s="437">
        <f t="shared" si="29"/>
        <v>75.154545454545456</v>
      </c>
      <c r="T179" s="437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23.5</v>
      </c>
      <c r="F180" s="44">
        <f t="shared" si="22"/>
        <v>5875</v>
      </c>
      <c r="G180" s="44">
        <f>P!AJ181</f>
        <v>23.5</v>
      </c>
      <c r="H180" s="44">
        <f>G180*P!AK181</f>
        <v>5875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5875</v>
      </c>
      <c r="O180" s="46">
        <f t="shared" si="26"/>
        <v>5875</v>
      </c>
      <c r="P180" s="47" t="b">
        <f t="shared" si="27"/>
        <v>1</v>
      </c>
      <c r="Q180" s="204" t="str">
        <f t="shared" si="28"/>
        <v>OK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19.8</v>
      </c>
      <c r="F181" s="44">
        <f t="shared" si="22"/>
        <v>3480</v>
      </c>
      <c r="G181" s="44">
        <f>P!AJ182</f>
        <v>19.8</v>
      </c>
      <c r="H181" s="44">
        <f>G181*P!AK182</f>
        <v>3480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3480</v>
      </c>
      <c r="O181" s="46">
        <f t="shared" si="26"/>
        <v>3480</v>
      </c>
      <c r="P181" s="47" t="b">
        <f t="shared" si="27"/>
        <v>1</v>
      </c>
      <c r="Q181" s="204" t="str">
        <f t="shared" si="28"/>
        <v>OK</v>
      </c>
      <c r="S181" s="437">
        <f t="shared" si="29"/>
        <v>175.75757575757575</v>
      </c>
      <c r="T181" s="437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25</v>
      </c>
      <c r="F182" s="44">
        <f t="shared" si="22"/>
        <v>4110</v>
      </c>
      <c r="G182" s="44">
        <f>P!AJ183</f>
        <v>25</v>
      </c>
      <c r="H182" s="44">
        <f>G182*P!AK183</f>
        <v>4110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4110</v>
      </c>
      <c r="O182" s="46">
        <f t="shared" si="26"/>
        <v>4110</v>
      </c>
      <c r="P182" s="47" t="b">
        <f t="shared" si="27"/>
        <v>1</v>
      </c>
      <c r="Q182" s="204" t="str">
        <f t="shared" si="28"/>
        <v>OK</v>
      </c>
      <c r="S182" s="437">
        <f t="shared" si="29"/>
        <v>164.4</v>
      </c>
      <c r="T182" s="437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382</v>
      </c>
      <c r="F183" s="44">
        <f t="shared" si="22"/>
        <v>2343</v>
      </c>
      <c r="G183" s="44">
        <f>P!AJ184</f>
        <v>382</v>
      </c>
      <c r="H183" s="44">
        <f>G183*P!AK184</f>
        <v>2343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2343</v>
      </c>
      <c r="O183" s="46">
        <f t="shared" si="26"/>
        <v>2343</v>
      </c>
      <c r="P183" s="47" t="b">
        <f t="shared" si="27"/>
        <v>1</v>
      </c>
      <c r="Q183" s="204" t="str">
        <f t="shared" si="28"/>
        <v>OK</v>
      </c>
      <c r="S183" s="437">
        <f t="shared" si="29"/>
        <v>6.1335078534031418</v>
      </c>
      <c r="T183" s="437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75</v>
      </c>
      <c r="F184" s="44">
        <f t="shared" si="22"/>
        <v>4722</v>
      </c>
      <c r="G184" s="44">
        <f>P!AJ185</f>
        <v>75</v>
      </c>
      <c r="H184" s="44">
        <f>G184*P!AK185</f>
        <v>4722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4722</v>
      </c>
      <c r="O184" s="46">
        <f t="shared" si="26"/>
        <v>4722</v>
      </c>
      <c r="P184" s="47" t="b">
        <f t="shared" si="27"/>
        <v>1</v>
      </c>
      <c r="Q184" s="204" t="str">
        <f t="shared" si="28"/>
        <v>OK</v>
      </c>
      <c r="S184" s="437">
        <f t="shared" si="29"/>
        <v>62.96</v>
      </c>
      <c r="T184" s="437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25</v>
      </c>
      <c r="F185" s="44">
        <f t="shared" si="22"/>
        <v>2120</v>
      </c>
      <c r="G185" s="44">
        <f>P!AJ186</f>
        <v>25</v>
      </c>
      <c r="H185" s="44">
        <f>G185*P!AK186</f>
        <v>2120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2120</v>
      </c>
      <c r="O185" s="46">
        <f t="shared" si="26"/>
        <v>2120</v>
      </c>
      <c r="P185" s="47" t="b">
        <f t="shared" si="27"/>
        <v>1</v>
      </c>
      <c r="Q185" s="204" t="str">
        <f t="shared" si="28"/>
        <v>OK</v>
      </c>
      <c r="S185" s="437">
        <f t="shared" si="29"/>
        <v>84.8</v>
      </c>
      <c r="T185" s="437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22"/>
        <v>420</v>
      </c>
      <c r="G186" s="44">
        <f>P!AJ187</f>
        <v>6</v>
      </c>
      <c r="H186" s="44">
        <f>G186*P!AK187</f>
        <v>420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420</v>
      </c>
      <c r="O186" s="46">
        <f t="shared" si="26"/>
        <v>420</v>
      </c>
      <c r="P186" s="47" t="b">
        <f t="shared" si="27"/>
        <v>1</v>
      </c>
      <c r="Q186" s="204" t="str">
        <f t="shared" si="28"/>
        <v>OK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22"/>
        <v>4475</v>
      </c>
      <c r="G187" s="44">
        <f>P!AJ188</f>
        <v>33</v>
      </c>
      <c r="H187" s="44">
        <f>G187*P!AK188</f>
        <v>4475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4475</v>
      </c>
      <c r="O187" s="46">
        <f t="shared" si="26"/>
        <v>4475</v>
      </c>
      <c r="P187" s="47" t="b">
        <f t="shared" si="27"/>
        <v>1</v>
      </c>
      <c r="Q187" s="204" t="str">
        <f t="shared" si="28"/>
        <v>OK</v>
      </c>
      <c r="S187" s="437">
        <f t="shared" si="29"/>
        <v>135.60606060606059</v>
      </c>
      <c r="T187" s="437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34</v>
      </c>
      <c r="F188" s="44">
        <f t="shared" si="22"/>
        <v>1955</v>
      </c>
      <c r="G188" s="44">
        <f>P!AJ189</f>
        <v>34</v>
      </c>
      <c r="H188" s="44">
        <f>G188*P!AK189</f>
        <v>1955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1955</v>
      </c>
      <c r="O188" s="46">
        <f t="shared" si="26"/>
        <v>1955</v>
      </c>
      <c r="P188" s="47" t="b">
        <f t="shared" si="27"/>
        <v>1</v>
      </c>
      <c r="Q188" s="204" t="str">
        <f t="shared" si="28"/>
        <v>OK</v>
      </c>
      <c r="S188" s="437">
        <f t="shared" si="29"/>
        <v>57.5</v>
      </c>
      <c r="T188" s="437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144</v>
      </c>
      <c r="F189" s="44">
        <f t="shared" si="22"/>
        <v>864</v>
      </c>
      <c r="G189" s="44">
        <f>P!AJ190</f>
        <v>144</v>
      </c>
      <c r="H189" s="44">
        <f>G189*P!AK190</f>
        <v>864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864</v>
      </c>
      <c r="O189" s="46">
        <f t="shared" si="26"/>
        <v>864</v>
      </c>
      <c r="P189" s="47" t="b">
        <f t="shared" si="27"/>
        <v>1</v>
      </c>
      <c r="Q189" s="204" t="str">
        <f t="shared" si="28"/>
        <v>OK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1000</v>
      </c>
      <c r="G194" s="44">
        <f>P!AJ195</f>
        <v>24</v>
      </c>
      <c r="H194" s="44">
        <f>G194*P!AK195</f>
        <v>1000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1000</v>
      </c>
      <c r="O194" s="46">
        <f t="shared" si="26"/>
        <v>1000</v>
      </c>
      <c r="P194" s="47" t="b">
        <f t="shared" si="27"/>
        <v>1</v>
      </c>
      <c r="Q194" s="204" t="str">
        <f t="shared" si="28"/>
        <v>OK</v>
      </c>
      <c r="S194" s="437">
        <f t="shared" si="29"/>
        <v>41.666666666666664</v>
      </c>
      <c r="T194" s="437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19</v>
      </c>
      <c r="F196" s="44">
        <f t="shared" si="22"/>
        <v>460</v>
      </c>
      <c r="G196" s="44">
        <f>P!AJ197</f>
        <v>19</v>
      </c>
      <c r="H196" s="44">
        <f>G196*P!AK197</f>
        <v>460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460</v>
      </c>
      <c r="O196" s="46">
        <f t="shared" si="26"/>
        <v>460</v>
      </c>
      <c r="P196" s="47" t="b">
        <f t="shared" si="27"/>
        <v>1</v>
      </c>
      <c r="Q196" s="204" t="str">
        <f t="shared" si="28"/>
        <v>OK</v>
      </c>
      <c r="S196" s="437">
        <f t="shared" si="29"/>
        <v>24.210526315789473</v>
      </c>
      <c r="T196" s="437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11</v>
      </c>
      <c r="F198" s="44">
        <f t="shared" si="33"/>
        <v>1620</v>
      </c>
      <c r="G198" s="44">
        <f>P!AJ199</f>
        <v>11</v>
      </c>
      <c r="H198" s="44">
        <f>G198*P!AK199</f>
        <v>1620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1620</v>
      </c>
      <c r="O198" s="46">
        <f t="shared" si="36"/>
        <v>1620</v>
      </c>
      <c r="P198" s="47" t="b">
        <f t="shared" si="37"/>
        <v>1</v>
      </c>
      <c r="Q198" s="204" t="str">
        <f t="shared" si="38"/>
        <v>OK</v>
      </c>
      <c r="S198" s="437">
        <f t="shared" si="39"/>
        <v>147.27272727272728</v>
      </c>
      <c r="T198" s="437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14.4</v>
      </c>
      <c r="F199" s="44">
        <f t="shared" si="33"/>
        <v>1060</v>
      </c>
      <c r="G199" s="44">
        <f>P!AJ200</f>
        <v>14.4</v>
      </c>
      <c r="H199" s="44">
        <f>G199*P!AK200</f>
        <v>1060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1060</v>
      </c>
      <c r="O199" s="46">
        <f t="shared" si="36"/>
        <v>1060</v>
      </c>
      <c r="P199" s="47" t="b">
        <f t="shared" si="37"/>
        <v>1</v>
      </c>
      <c r="Q199" s="204" t="str">
        <f t="shared" si="38"/>
        <v>OK</v>
      </c>
      <c r="S199" s="437">
        <f t="shared" si="39"/>
        <v>73.611111111111114</v>
      </c>
      <c r="T199" s="437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5</v>
      </c>
      <c r="F200" s="44">
        <f t="shared" si="33"/>
        <v>1250</v>
      </c>
      <c r="G200" s="44">
        <f>P!AJ201</f>
        <v>5</v>
      </c>
      <c r="H200" s="44">
        <f>G200*P!AK201</f>
        <v>1250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1250</v>
      </c>
      <c r="O200" s="46">
        <f t="shared" si="36"/>
        <v>1250</v>
      </c>
      <c r="P200" s="47" t="b">
        <f t="shared" si="37"/>
        <v>1</v>
      </c>
      <c r="Q200" s="204" t="str">
        <f t="shared" si="38"/>
        <v>OK</v>
      </c>
      <c r="S200" s="437">
        <f t="shared" si="39"/>
        <v>250</v>
      </c>
      <c r="T200" s="437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9</v>
      </c>
      <c r="F204" s="44">
        <f t="shared" si="33"/>
        <v>390</v>
      </c>
      <c r="G204" s="44">
        <f>P!AJ205</f>
        <v>9</v>
      </c>
      <c r="H204" s="44">
        <f>G204*P!AK205</f>
        <v>390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390</v>
      </c>
      <c r="O204" s="46">
        <f t="shared" si="36"/>
        <v>390</v>
      </c>
      <c r="P204" s="47" t="b">
        <f t="shared" si="37"/>
        <v>1</v>
      </c>
      <c r="Q204" s="204" t="str">
        <f t="shared" si="38"/>
        <v>OK</v>
      </c>
      <c r="S204" s="437">
        <f t="shared" si="39"/>
        <v>43.333333333333336</v>
      </c>
      <c r="T204" s="437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12</v>
      </c>
      <c r="F207" s="44">
        <f t="shared" si="33"/>
        <v>620</v>
      </c>
      <c r="G207" s="44">
        <f>P!AJ208</f>
        <v>12</v>
      </c>
      <c r="H207" s="44">
        <f>G207*P!AK208</f>
        <v>620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620</v>
      </c>
      <c r="O207" s="46">
        <f t="shared" si="36"/>
        <v>620</v>
      </c>
      <c r="P207" s="47" t="b">
        <f t="shared" si="37"/>
        <v>1</v>
      </c>
      <c r="Q207" s="204" t="str">
        <f t="shared" si="38"/>
        <v>OK</v>
      </c>
      <c r="S207" s="437">
        <f t="shared" si="39"/>
        <v>51.666666666666664</v>
      </c>
      <c r="T207" s="437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7</v>
      </c>
      <c r="F208" s="44">
        <f t="shared" si="33"/>
        <v>560</v>
      </c>
      <c r="G208" s="44">
        <f>P!AJ209</f>
        <v>7</v>
      </c>
      <c r="H208" s="44">
        <f>G208*P!AK209</f>
        <v>560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560</v>
      </c>
      <c r="O208" s="46">
        <f t="shared" si="36"/>
        <v>560</v>
      </c>
      <c r="P208" s="47" t="b">
        <f t="shared" si="37"/>
        <v>1</v>
      </c>
      <c r="Q208" s="204" t="str">
        <f t="shared" si="38"/>
        <v>OK</v>
      </c>
      <c r="S208" s="437">
        <f t="shared" si="39"/>
        <v>80</v>
      </c>
      <c r="T208" s="437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755</v>
      </c>
      <c r="G212" s="44">
        <f>P!AJ213</f>
        <v>15</v>
      </c>
      <c r="H212" s="44">
        <f>G212*P!AK213</f>
        <v>755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755</v>
      </c>
      <c r="O212" s="46">
        <f t="shared" si="36"/>
        <v>755</v>
      </c>
      <c r="P212" s="47" t="b">
        <f t="shared" si="37"/>
        <v>1</v>
      </c>
      <c r="Q212" s="204" t="str">
        <f t="shared" si="38"/>
        <v>OK</v>
      </c>
      <c r="S212" s="437">
        <f t="shared" si="39"/>
        <v>50.333333333333336</v>
      </c>
      <c r="T212" s="437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33</v>
      </c>
      <c r="F215" s="44">
        <f t="shared" si="33"/>
        <v>2491.0285714285715</v>
      </c>
      <c r="G215" s="44">
        <f>P!AJ216</f>
        <v>35</v>
      </c>
      <c r="H215" s="44">
        <f>G215*P!AK216</f>
        <v>2642</v>
      </c>
      <c r="I215" s="44">
        <f>S!E214</f>
        <v>0</v>
      </c>
      <c r="J215" s="44">
        <f>I215*S!D214</f>
        <v>0</v>
      </c>
      <c r="K215" s="44">
        <f t="shared" si="34"/>
        <v>2</v>
      </c>
      <c r="L215" s="44">
        <f t="shared" si="43"/>
        <v>150.97142857142856</v>
      </c>
      <c r="M215" s="45">
        <f>IF(ISERR((J215+H215)/(G215+I215)),P!AK216,(J215+H215)/(G215+I215))</f>
        <v>75.48571428571428</v>
      </c>
      <c r="N215" s="46">
        <f t="shared" si="35"/>
        <v>2642</v>
      </c>
      <c r="O215" s="46">
        <f t="shared" si="36"/>
        <v>2642</v>
      </c>
      <c r="P215" s="47" t="b">
        <f t="shared" si="37"/>
        <v>1</v>
      </c>
      <c r="Q215" s="204" t="str">
        <f t="shared" si="38"/>
        <v>OK</v>
      </c>
      <c r="S215" s="437">
        <f t="shared" si="39"/>
        <v>75.48571428571428</v>
      </c>
      <c r="T215" s="437">
        <f t="shared" si="40"/>
        <v>2</v>
      </c>
      <c r="AJ215" s="64">
        <f t="shared" si="41"/>
        <v>75.48571428571428</v>
      </c>
      <c r="AK215" s="64">
        <f t="shared" si="42"/>
        <v>2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3000</v>
      </c>
      <c r="F216" s="44">
        <f t="shared" si="33"/>
        <v>875307.69230769237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-3000</v>
      </c>
      <c r="L216" s="44">
        <f t="shared" si="43"/>
        <v>-875307.69230769237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OK</v>
      </c>
      <c r="S216" s="437">
        <f t="shared" si="39"/>
        <v>291.76923076923077</v>
      </c>
      <c r="T216" s="437">
        <f t="shared" si="40"/>
        <v>-3000</v>
      </c>
      <c r="AJ216" s="64">
        <f t="shared" si="41"/>
        <v>291.76923076923077</v>
      </c>
      <c r="AK216" s="64">
        <f t="shared" si="42"/>
        <v>-3000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10.350000000000001</v>
      </c>
      <c r="F230" s="44">
        <f t="shared" si="33"/>
        <v>7038.0000000000009</v>
      </c>
      <c r="G230" s="44">
        <f>P!AJ231</f>
        <v>10.35</v>
      </c>
      <c r="H230" s="44">
        <f>G230*P!AK231</f>
        <v>7038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7038</v>
      </c>
      <c r="O230" s="46">
        <f t="shared" si="36"/>
        <v>7038.0000000000009</v>
      </c>
      <c r="P230" s="47" t="b">
        <f t="shared" si="37"/>
        <v>1</v>
      </c>
      <c r="Q230" s="204" t="str">
        <f t="shared" si="38"/>
        <v>OK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29.5</v>
      </c>
      <c r="F231" s="44">
        <f t="shared" si="33"/>
        <v>27218.471151947706</v>
      </c>
      <c r="G231" s="44">
        <f>P!AJ232</f>
        <v>36</v>
      </c>
      <c r="H231" s="44">
        <f>G231*P!AK232</f>
        <v>34200</v>
      </c>
      <c r="I231" s="44">
        <f>S!E230</f>
        <v>35.949999999999989</v>
      </c>
      <c r="J231" s="44">
        <f>I231*S!D230</f>
        <v>32185.389809580927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922.66003904907484</v>
      </c>
      <c r="N231" s="46">
        <f t="shared" si="35"/>
        <v>66385.389809580927</v>
      </c>
      <c r="O231" s="46">
        <f t="shared" si="36"/>
        <v>66385.389809580927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922.66003904907484</v>
      </c>
      <c r="T231" s="437">
        <f t="shared" si="40"/>
        <v>42.449999999999989</v>
      </c>
      <c r="AJ231" s="64">
        <f t="shared" si="41"/>
        <v>922.66003904907484</v>
      </c>
      <c r="AK231" s="64">
        <f t="shared" si="42"/>
        <v>42.449999999999989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2215.3000000000002</v>
      </c>
      <c r="F232" s="44">
        <f t="shared" si="33"/>
        <v>3101.4283754747921</v>
      </c>
      <c r="G232" s="44">
        <f>P!AJ233</f>
        <v>4000</v>
      </c>
      <c r="H232" s="44">
        <f>G232*P!AK233</f>
        <v>5600</v>
      </c>
      <c r="I232" s="44">
        <f>S!E231</f>
        <v>2370</v>
      </c>
      <c r="J232" s="44">
        <f>I232*S!D231</f>
        <v>3318.0240833180274</v>
      </c>
      <c r="K232" s="44">
        <f t="shared" si="34"/>
        <v>4154.7</v>
      </c>
      <c r="L232" s="44">
        <f t="shared" si="43"/>
        <v>5816.5957078432348</v>
      </c>
      <c r="M232" s="45">
        <f>IF(ISERR((J232+H232)/(G232+I232)),P!AK233,(J232+H232)/(G232+I232))</f>
        <v>1.4000037807406636</v>
      </c>
      <c r="N232" s="46">
        <f t="shared" si="35"/>
        <v>8918.0240833180269</v>
      </c>
      <c r="O232" s="46">
        <f t="shared" si="36"/>
        <v>8918.0240833180269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1.4000037807406636</v>
      </c>
      <c r="T232" s="437">
        <f t="shared" si="40"/>
        <v>4154.7</v>
      </c>
      <c r="AJ232" s="64">
        <f t="shared" si="41"/>
        <v>1.4000037807406636</v>
      </c>
      <c r="AK232" s="64">
        <f t="shared" si="42"/>
        <v>4154.7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163</v>
      </c>
      <c r="F233" s="44">
        <f t="shared" si="33"/>
        <v>4304.0674405864056</v>
      </c>
      <c r="G233" s="44">
        <f>P!AJ234</f>
        <v>131</v>
      </c>
      <c r="H233" s="44">
        <f>G233*P!AK234</f>
        <v>3480</v>
      </c>
      <c r="I233" s="44">
        <f>S!E232</f>
        <v>25</v>
      </c>
      <c r="J233" s="44">
        <f>I233*S!D232</f>
        <v>639.23018853668361</v>
      </c>
      <c r="K233" s="44">
        <f t="shared" si="34"/>
        <v>-7</v>
      </c>
      <c r="L233" s="44">
        <f t="shared" si="43"/>
        <v>-184.83725204972296</v>
      </c>
      <c r="M233" s="45">
        <f>IF(ISERR((J233+H233)/(G233+I233)),P!AK234,(J233+H233)/(G233+I233))</f>
        <v>26.405321721388994</v>
      </c>
      <c r="N233" s="46">
        <f t="shared" si="35"/>
        <v>4119.2301885366833</v>
      </c>
      <c r="O233" s="46">
        <f t="shared" si="36"/>
        <v>4119.2301885366824</v>
      </c>
      <c r="P233" s="47" t="b">
        <f t="shared" si="37"/>
        <v>1</v>
      </c>
      <c r="Q233" s="204" t="str">
        <f t="shared" si="38"/>
        <v>OK</v>
      </c>
      <c r="S233" s="437">
        <f t="shared" si="39"/>
        <v>26.405321721388994</v>
      </c>
      <c r="T233" s="437">
        <f t="shared" si="40"/>
        <v>-7</v>
      </c>
      <c r="AJ233" s="64">
        <f t="shared" si="41"/>
        <v>26.405321721388994</v>
      </c>
      <c r="AK233" s="64">
        <f t="shared" si="42"/>
        <v>-7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5</v>
      </c>
      <c r="F236" s="44">
        <f t="shared" si="33"/>
        <v>2400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-5</v>
      </c>
      <c r="L236" s="44">
        <f t="shared" si="43"/>
        <v>-2400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OK</v>
      </c>
      <c r="S236" s="437">
        <f t="shared" si="39"/>
        <v>480</v>
      </c>
      <c r="T236" s="437">
        <f t="shared" si="40"/>
        <v>-5</v>
      </c>
      <c r="AJ236" s="64">
        <f t="shared" si="41"/>
        <v>480</v>
      </c>
      <c r="AK236" s="64">
        <f t="shared" si="42"/>
        <v>-5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54</v>
      </c>
      <c r="F240" s="44">
        <f t="shared" si="33"/>
        <v>20520</v>
      </c>
      <c r="G240" s="44">
        <f>P!AJ241</f>
        <v>54</v>
      </c>
      <c r="H240" s="44">
        <f>G240*P!AK241</f>
        <v>20520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20520</v>
      </c>
      <c r="O240" s="46">
        <f t="shared" si="36"/>
        <v>20520</v>
      </c>
      <c r="P240" s="47" t="b">
        <f t="shared" si="37"/>
        <v>1</v>
      </c>
      <c r="Q240" s="204" t="str">
        <f t="shared" si="38"/>
        <v>OK</v>
      </c>
      <c r="S240" s="437">
        <f t="shared" si="39"/>
        <v>380</v>
      </c>
      <c r="T240" s="437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80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-80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-80</v>
      </c>
      <c r="AJ242" s="64">
        <f t="shared" si="41"/>
        <v>0</v>
      </c>
      <c r="AK242" s="64">
        <f t="shared" si="42"/>
        <v>-80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2</v>
      </c>
      <c r="F243" s="44">
        <f t="shared" si="33"/>
        <v>560</v>
      </c>
      <c r="G243" s="44">
        <f>P!AJ244</f>
        <v>2</v>
      </c>
      <c r="H243" s="44">
        <f>G243*P!AK244</f>
        <v>560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560</v>
      </c>
      <c r="O243" s="46">
        <f t="shared" si="36"/>
        <v>560</v>
      </c>
      <c r="P243" s="47" t="b">
        <f t="shared" si="37"/>
        <v>1</v>
      </c>
      <c r="Q243" s="204" t="str">
        <f t="shared" si="38"/>
        <v>OK</v>
      </c>
      <c r="S243" s="437">
        <f t="shared" si="39"/>
        <v>280</v>
      </c>
      <c r="T243" s="437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615</v>
      </c>
      <c r="F244" s="44">
        <f t="shared" si="33"/>
        <v>5810</v>
      </c>
      <c r="G244" s="44">
        <f>P!AJ245</f>
        <v>615</v>
      </c>
      <c r="H244" s="44">
        <f>G244*P!AK245</f>
        <v>5810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9.4471544715447155</v>
      </c>
      <c r="N244" s="46">
        <f t="shared" si="35"/>
        <v>5810</v>
      </c>
      <c r="O244" s="46">
        <f t="shared" si="36"/>
        <v>5810</v>
      </c>
      <c r="P244" s="47" t="b">
        <f t="shared" si="37"/>
        <v>1</v>
      </c>
      <c r="Q244" s="204" t="str">
        <f t="shared" si="38"/>
        <v>OK</v>
      </c>
      <c r="S244" s="437">
        <f t="shared" si="39"/>
        <v>9.4471544715447155</v>
      </c>
      <c r="T244" s="437">
        <f t="shared" si="40"/>
        <v>0</v>
      </c>
      <c r="AJ244" s="64">
        <f t="shared" si="41"/>
        <v>9.4471544715447155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33"/>
        <v>874.99707781853078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1500</v>
      </c>
      <c r="F247" s="44">
        <f t="shared" si="33"/>
        <v>30000</v>
      </c>
      <c r="G247" s="44">
        <f>P!AJ248</f>
        <v>1500</v>
      </c>
      <c r="H247" s="44">
        <f>G247*P!AK248</f>
        <v>30000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30000</v>
      </c>
      <c r="O247" s="46">
        <f t="shared" si="36"/>
        <v>30000</v>
      </c>
      <c r="P247" s="47" t="b">
        <f t="shared" si="37"/>
        <v>1</v>
      </c>
      <c r="Q247" s="204" t="str">
        <f t="shared" si="38"/>
        <v>OK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পাস্তা</v>
      </c>
      <c r="D248" s="21" t="str">
        <f>P!C249</f>
        <v>টাকা</v>
      </c>
      <c r="E248" s="218">
        <f>S!AN247</f>
        <v>44530</v>
      </c>
      <c r="F248" s="218">
        <f t="shared" si="33"/>
        <v>44530</v>
      </c>
      <c r="G248" s="218">
        <f>P!AJ249</f>
        <v>44530</v>
      </c>
      <c r="H248" s="218">
        <f>G248*P!AK249</f>
        <v>44530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44530</v>
      </c>
      <c r="O248" s="298">
        <f t="shared" si="36"/>
        <v>44530</v>
      </c>
      <c r="P248" s="299" t="b">
        <f t="shared" si="37"/>
        <v>1</v>
      </c>
      <c r="Q248" s="220" t="str">
        <f t="shared" si="38"/>
        <v>OK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33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880</v>
      </c>
      <c r="O249" s="46">
        <f t="shared" si="36"/>
        <v>880</v>
      </c>
      <c r="P249" s="47" t="b">
        <f t="shared" si="37"/>
        <v>1</v>
      </c>
      <c r="Q249" s="204" t="str">
        <f t="shared" si="38"/>
        <v>OK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37000</v>
      </c>
      <c r="F250" s="44">
        <f t="shared" si="33"/>
        <v>37000</v>
      </c>
      <c r="G250" s="44">
        <f>P!AJ251</f>
        <v>37000</v>
      </c>
      <c r="H250" s="44">
        <f>G250*P!AK251</f>
        <v>37000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37000</v>
      </c>
      <c r="O250" s="46">
        <f t="shared" si="36"/>
        <v>37000</v>
      </c>
      <c r="P250" s="47" t="b">
        <f t="shared" si="37"/>
        <v>1</v>
      </c>
      <c r="Q250" s="204" t="str">
        <f t="shared" si="38"/>
        <v>OK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820</v>
      </c>
      <c r="F251" s="44">
        <f t="shared" si="33"/>
        <v>820</v>
      </c>
      <c r="G251" s="44">
        <f>P!AJ252</f>
        <v>820</v>
      </c>
      <c r="H251" s="44">
        <f>G251*P!AK252</f>
        <v>820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820</v>
      </c>
      <c r="O251" s="46">
        <f t="shared" si="36"/>
        <v>820</v>
      </c>
      <c r="P251" s="47" t="b">
        <f t="shared" si="37"/>
        <v>1</v>
      </c>
      <c r="Q251" s="204" t="str">
        <f t="shared" si="38"/>
        <v>OK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5330</v>
      </c>
      <c r="F252" s="44">
        <f t="shared" si="33"/>
        <v>5330</v>
      </c>
      <c r="G252" s="44">
        <f>P!AJ253</f>
        <v>5330</v>
      </c>
      <c r="H252" s="44">
        <f>G252*P!AK253</f>
        <v>5330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5330</v>
      </c>
      <c r="O252" s="46">
        <f t="shared" si="36"/>
        <v>5330</v>
      </c>
      <c r="P252" s="47" t="b">
        <f t="shared" si="37"/>
        <v>1</v>
      </c>
      <c r="Q252" s="204" t="str">
        <f t="shared" si="38"/>
        <v>OK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46600</v>
      </c>
      <c r="F253" s="44">
        <f t="shared" si="33"/>
        <v>46600</v>
      </c>
      <c r="G253" s="44">
        <f>P!AJ254</f>
        <v>46600</v>
      </c>
      <c r="H253" s="44">
        <f>G253*P!AK254</f>
        <v>46600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46600</v>
      </c>
      <c r="O253" s="46">
        <f t="shared" si="36"/>
        <v>46600</v>
      </c>
      <c r="P253" s="47" t="b">
        <f t="shared" si="37"/>
        <v>1</v>
      </c>
      <c r="Q253" s="204" t="str">
        <f t="shared" si="38"/>
        <v>OK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6414050.2513749264</v>
      </c>
      <c r="G254" s="145"/>
      <c r="H254" s="144">
        <f>SUM(H4:H253)</f>
        <v>1108064</v>
      </c>
      <c r="I254" s="145"/>
      <c r="J254" s="144">
        <f>SUM(J4:J253)</f>
        <v>92019.842601439232</v>
      </c>
      <c r="K254" s="146"/>
      <c r="L254" s="144">
        <f>SUM(L4:L253)</f>
        <v>-5213966.4087734902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3</v>
      </c>
      <c r="E56" s="192">
        <f>P!F58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0.2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0.2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0.05</v>
      </c>
      <c r="E65" s="192">
        <f>P!F67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0.01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0.02</v>
      </c>
      <c r="E69" s="192">
        <f>P!F71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0.1</v>
      </c>
      <c r="E78" s="192">
        <f>P!F80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1</v>
      </c>
      <c r="E88" s="192">
        <f>P!F90</f>
        <v>20</v>
      </c>
      <c r="F88" s="287" t="str">
        <f t="shared" si="2"/>
        <v>হ্যা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38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1</v>
      </c>
      <c r="E95" s="192">
        <f>P!F97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5</v>
      </c>
      <c r="E153" s="192">
        <f>P!F155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6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1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30</v>
      </c>
      <c r="E232" s="192">
        <f>P!F234</f>
        <v>90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2800</v>
      </c>
      <c r="F252" s="333"/>
      <c r="G252" s="335" t="str">
        <f t="shared" si="7"/>
        <v>++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14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3</v>
      </c>
      <c r="E6" s="192">
        <f>P!H8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4</v>
      </c>
      <c r="E8" s="192">
        <f>P!H10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2</v>
      </c>
      <c r="E9" s="192">
        <f>P!H11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8</v>
      </c>
      <c r="E13" s="192">
        <f>P!H15</f>
        <v>10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0.5</v>
      </c>
      <c r="E14" s="192">
        <f>P!H16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1</v>
      </c>
      <c r="E15" s="192">
        <f>P!H17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8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0.2</v>
      </c>
      <c r="E20" s="192">
        <f>P!H22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70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2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4</v>
      </c>
      <c r="E56" s="192">
        <f>P!H58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1</v>
      </c>
      <c r="E58" s="192">
        <f>P!H60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1</v>
      </c>
      <c r="E60" s="192">
        <f>P!H62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0.2</v>
      </c>
      <c r="E61" s="192">
        <f>P!H63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0.3</v>
      </c>
      <c r="E62" s="192">
        <f>P!H64</f>
        <v>0.5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0.1</v>
      </c>
      <c r="E63" s="192">
        <f>P!H65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0.1</v>
      </c>
      <c r="E65" s="192">
        <f>P!H67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0.02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0.05</v>
      </c>
      <c r="E69" s="192">
        <f>P!H71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0.01</v>
      </c>
      <c r="E70" s="192">
        <f>P!H72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0.2</v>
      </c>
      <c r="E75" s="192">
        <f>P!H77</f>
        <v>0.2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0.5</v>
      </c>
      <c r="E80" s="192">
        <f>P!H82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3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1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50</v>
      </c>
      <c r="E89" s="192">
        <f>P!H91</f>
        <v>60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1</v>
      </c>
      <c r="E92" s="192">
        <f>P!H94</f>
        <v>1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2</v>
      </c>
      <c r="E95" s="192">
        <f>P!H97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1</v>
      </c>
      <c r="E98" s="192">
        <f>P!H100</f>
        <v>4</v>
      </c>
      <c r="F98" s="287" t="str">
        <f t="shared" si="2"/>
        <v>হ্যা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3</v>
      </c>
      <c r="E104" s="192">
        <f>P!H106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1</v>
      </c>
      <c r="E109" s="192">
        <f>P!H111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12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14</v>
      </c>
      <c r="E150" s="192">
        <f>P!H152</f>
        <v>14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2.5</v>
      </c>
      <c r="E152" s="192">
        <f>P!H154</f>
        <v>2.4</v>
      </c>
      <c r="F152" s="287" t="str">
        <f t="shared" si="4"/>
        <v>হ্যা</v>
      </c>
      <c r="G152" s="309" t="str">
        <f t="shared" si="5"/>
        <v>--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5</v>
      </c>
      <c r="E154" s="192">
        <f>P!H156</f>
        <v>6.2</v>
      </c>
      <c r="F154" s="287" t="str">
        <f t="shared" si="4"/>
        <v>হ্যা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7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16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15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3</v>
      </c>
      <c r="E214" s="192">
        <f>P!H216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70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5.25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2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100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30</v>
      </c>
      <c r="E232" s="192">
        <f>P!H234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4700</v>
      </c>
      <c r="F252" s="333"/>
      <c r="G252" s="309" t="str">
        <f t="shared" si="7"/>
        <v>++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10</v>
      </c>
      <c r="E5" s="192">
        <f>P!J7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2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2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3</v>
      </c>
      <c r="E13" s="192">
        <f>P!J15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0.2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1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4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1</v>
      </c>
      <c r="E34" s="192">
        <f>P!J36</f>
        <v>10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1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1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0.2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0.1</v>
      </c>
      <c r="E63" s="192">
        <f>P!J65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0.05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0.01</v>
      </c>
      <c r="E68" s="192">
        <f>P!J70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0.02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0.1</v>
      </c>
      <c r="E78" s="192">
        <f>P!J80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70</v>
      </c>
      <c r="E89" s="192">
        <f>P!J91</f>
        <v>70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1</v>
      </c>
      <c r="E95" s="192">
        <f>P!J97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4</v>
      </c>
      <c r="E150" s="192">
        <f>P!J152</f>
        <v>8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5</v>
      </c>
      <c r="E153" s="192">
        <f>P!J155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2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1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0.4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2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0.5</v>
      </c>
      <c r="E230" s="192">
        <f>P!J232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30</v>
      </c>
      <c r="E231" s="192">
        <f>P!J233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30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 পাস্তা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250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7600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10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2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2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4</v>
      </c>
      <c r="E13" s="192">
        <f>P!L15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0.2</v>
      </c>
      <c r="E14" s="192">
        <f>P!L16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1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3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0.2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1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2</v>
      </c>
      <c r="E38" s="192">
        <f>P!L40</f>
        <v>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3</v>
      </c>
      <c r="E56" s="192">
        <f>P!L58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1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1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0.5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1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40</v>
      </c>
      <c r="E89" s="192">
        <f>P!L91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1</v>
      </c>
      <c r="E95" s="192">
        <f>P!L97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8</v>
      </c>
      <c r="E150" s="192">
        <f>P!L152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5</v>
      </c>
      <c r="E153" s="192">
        <f>P!L155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0.5</v>
      </c>
      <c r="E161" s="192">
        <f>P!L163</f>
        <v>0</v>
      </c>
      <c r="F161" s="287" t="str">
        <f t="shared" si="4"/>
        <v>হ্যা</v>
      </c>
      <c r="G161" s="309" t="str">
        <f t="shared" si="5"/>
        <v>--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5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0.3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7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0.5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30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200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2800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14</v>
      </c>
      <c r="E5" s="192">
        <f>P!N7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2</v>
      </c>
      <c r="E8" s="192">
        <f>P!N10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2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5</v>
      </c>
      <c r="E13" s="192">
        <f>P!N15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0.2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1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4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0.2</v>
      </c>
      <c r="E20" s="192">
        <f>P!N22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1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4</v>
      </c>
      <c r="E56" s="192">
        <f>P!N58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1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1</v>
      </c>
      <c r="E60" s="192">
        <f>P!N62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0.05</v>
      </c>
      <c r="E65" s="192">
        <f>P!N67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0.01</v>
      </c>
      <c r="E68" s="192">
        <f>P!N70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0.02</v>
      </c>
      <c r="E69" s="192">
        <f>P!N71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1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40</v>
      </c>
      <c r="E89" s="192">
        <f>P!N91</f>
        <v>30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1</v>
      </c>
      <c r="E94" s="192">
        <f>P!N96</f>
        <v>0</v>
      </c>
      <c r="F94" s="287" t="str">
        <f t="shared" si="2"/>
        <v>হ্যা</v>
      </c>
      <c r="G94" s="309" t="str">
        <f t="shared" si="3"/>
        <v>--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8</v>
      </c>
      <c r="E150" s="192">
        <f>P!N152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5</v>
      </c>
      <c r="E169" s="192">
        <f>P!N171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7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3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0.5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30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30</v>
      </c>
      <c r="E232" s="192">
        <f>P!N234</f>
        <v>25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4100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14</v>
      </c>
      <c r="E5" s="192">
        <f>P!P7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3</v>
      </c>
      <c r="E8" s="192">
        <f>P!P10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2</v>
      </c>
      <c r="E10" s="192">
        <f>P!P12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7</v>
      </c>
      <c r="E13" s="192">
        <f>P!P15</f>
        <v>5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0.2</v>
      </c>
      <c r="E14" s="192">
        <f>P!P16</f>
        <v>2</v>
      </c>
      <c r="F14" s="287" t="str">
        <f t="shared" si="0"/>
        <v>হ্যা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1</v>
      </c>
      <c r="E15" s="192">
        <f>P!P17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5</v>
      </c>
      <c r="E19" s="192">
        <f>P!P21</f>
        <v>63</v>
      </c>
      <c r="F19" s="287" t="str">
        <f t="shared" si="0"/>
        <v>হ্যা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0.2</v>
      </c>
      <c r="E20" s="192">
        <f>P!P22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2</v>
      </c>
      <c r="E34" s="192">
        <f>P!P36</f>
        <v>64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2</v>
      </c>
      <c r="E38" s="192">
        <f>P!P40</f>
        <v>3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2000</v>
      </c>
      <c r="F41" s="287" t="str">
        <f t="shared" si="0"/>
        <v>নাই</v>
      </c>
      <c r="G41" s="309" t="str">
        <f t="shared" si="1"/>
        <v>++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3500</v>
      </c>
      <c r="F45" s="287" t="str">
        <f t="shared" si="0"/>
        <v>নাই</v>
      </c>
      <c r="G45" s="309" t="str">
        <f t="shared" si="1"/>
        <v>++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4</v>
      </c>
      <c r="E56" s="192">
        <f>P!P58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1</v>
      </c>
      <c r="E58" s="192">
        <f>P!P60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1</v>
      </c>
      <c r="E60" s="192">
        <f>P!P62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0.2</v>
      </c>
      <c r="E61" s="192">
        <f>P!P63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0.3</v>
      </c>
      <c r="E62" s="192">
        <f>P!P64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0.05</v>
      </c>
      <c r="E65" s="192">
        <f>P!P67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0.01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0.02</v>
      </c>
      <c r="E69" s="192">
        <f>P!P71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0.1</v>
      </c>
      <c r="E78" s="192">
        <f>P!P80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0.5</v>
      </c>
      <c r="E80" s="192">
        <f>P!P82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1</v>
      </c>
      <c r="E88" s="192">
        <f>P!P90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40</v>
      </c>
      <c r="E89" s="192">
        <f>P!P91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1</v>
      </c>
      <c r="E95" s="192">
        <f>P!P97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41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13</v>
      </c>
      <c r="E150" s="192">
        <f>P!P152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5</v>
      </c>
      <c r="E153" s="192">
        <f>P!P155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7</v>
      </c>
      <c r="E177" s="192">
        <f>P!P179</f>
        <v>7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5</v>
      </c>
      <c r="E178" s="192">
        <f>P!P180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15</v>
      </c>
      <c r="E182" s="192">
        <f>P!P184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4</v>
      </c>
      <c r="E183" s="192">
        <f>P!P185</f>
        <v>4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1</v>
      </c>
      <c r="E184" s="192">
        <f>P!P186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6</v>
      </c>
      <c r="E195" s="192">
        <f>P!P197</f>
        <v>6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5</v>
      </c>
      <c r="E206" s="192">
        <f>P!P208</f>
        <v>5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7</v>
      </c>
      <c r="E207" s="192">
        <f>P!P209</f>
        <v>7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0.5</v>
      </c>
      <c r="E230" s="192">
        <f>P!P232</f>
        <v>36</v>
      </c>
      <c r="F230" s="287" t="str">
        <f t="shared" si="6"/>
        <v>হ্যা</v>
      </c>
      <c r="G230" s="309" t="str">
        <f t="shared" si="7"/>
        <v>++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30</v>
      </c>
      <c r="E231" s="192">
        <f>P!P233</f>
        <v>4000</v>
      </c>
      <c r="F231" s="287" t="str">
        <f t="shared" si="6"/>
        <v>হ্যা</v>
      </c>
      <c r="G231" s="309" t="str">
        <f t="shared" si="7"/>
        <v>++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106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S!T247</f>
        <v>0</v>
      </c>
      <c r="E247" s="192">
        <f>P!P249</f>
        <v>4260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500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5000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10</v>
      </c>
      <c r="E5" s="192">
        <f>P!R7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300</v>
      </c>
      <c r="E6" s="192">
        <f>P!R8</f>
        <v>300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3</v>
      </c>
      <c r="E8" s="192">
        <f>P!R10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7</v>
      </c>
      <c r="E9" s="192">
        <f>P!R11</f>
        <v>30</v>
      </c>
      <c r="F9" s="287" t="str">
        <f t="shared" si="0"/>
        <v>হ্যা</v>
      </c>
      <c r="G9" s="309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2</v>
      </c>
      <c r="E10" s="192">
        <f>P!R12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25</v>
      </c>
      <c r="E12" s="192">
        <f>P!R14</f>
        <v>25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200</v>
      </c>
      <c r="E13" s="192">
        <f>P!R15</f>
        <v>200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4</v>
      </c>
      <c r="E14" s="192">
        <f>P!R16</f>
        <v>4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60</v>
      </c>
      <c r="E15" s="192">
        <f>P!R17</f>
        <v>60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2</v>
      </c>
      <c r="E17" s="192">
        <f>P!R19</f>
        <v>1.6</v>
      </c>
      <c r="F17" s="287" t="str">
        <f t="shared" si="0"/>
        <v>হ্যা</v>
      </c>
      <c r="G17" s="309" t="str">
        <f t="shared" si="1"/>
        <v>--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40</v>
      </c>
      <c r="E19" s="192">
        <f>P!R21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14</v>
      </c>
      <c r="E20" s="192">
        <f>P!R22</f>
        <v>14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15</v>
      </c>
      <c r="E21" s="192">
        <f>P!R23</f>
        <v>15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1500</v>
      </c>
      <c r="E22" s="192">
        <f>P!R24</f>
        <v>2000</v>
      </c>
      <c r="F22" s="287" t="str">
        <f t="shared" si="0"/>
        <v>হ্যা</v>
      </c>
      <c r="G22" s="309" t="str">
        <f t="shared" si="1"/>
        <v>++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15</v>
      </c>
      <c r="E29" s="192">
        <f>P!R31</f>
        <v>1.4999999999999999E-2</v>
      </c>
      <c r="F29" s="287" t="str">
        <f t="shared" si="0"/>
        <v>হ্যা</v>
      </c>
      <c r="G29" s="309" t="str">
        <f t="shared" si="1"/>
        <v>--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0.3</v>
      </c>
      <c r="E30" s="192">
        <f>P!R32</f>
        <v>0.3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20</v>
      </c>
      <c r="E34" s="192">
        <f>P!R36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20</v>
      </c>
      <c r="E35" s="192">
        <f>P!R37</f>
        <v>20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4</v>
      </c>
      <c r="E36" s="192">
        <f>P!R38</f>
        <v>4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20</v>
      </c>
      <c r="E39" s="192">
        <f>P!R41</f>
        <v>20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12</v>
      </c>
      <c r="E40" s="192">
        <f>P!R42</f>
        <v>12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1500</v>
      </c>
      <c r="E41" s="192">
        <f>P!R43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1500</v>
      </c>
      <c r="E45" s="192">
        <f>P!R47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1500</v>
      </c>
      <c r="E48" s="192">
        <f>P!R50</f>
        <v>1500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20</v>
      </c>
      <c r="E50" s="192">
        <f>P!R52</f>
        <v>20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4</v>
      </c>
      <c r="E51" s="192">
        <f>P!R53</f>
        <v>4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3</v>
      </c>
      <c r="E54" s="192">
        <f>P!R56</f>
        <v>0</v>
      </c>
      <c r="F54" s="287" t="str">
        <f t="shared" si="0"/>
        <v>হ্যা</v>
      </c>
      <c r="G54" s="309" t="str">
        <f t="shared" si="1"/>
        <v>--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30</v>
      </c>
      <c r="E56" s="192">
        <f>P!R58</f>
        <v>30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12</v>
      </c>
      <c r="E57" s="192">
        <f>P!R59</f>
        <v>11</v>
      </c>
      <c r="F57" s="287" t="str">
        <f t="shared" si="0"/>
        <v>হ্যা</v>
      </c>
      <c r="G57" s="309" t="str">
        <f t="shared" si="1"/>
        <v>--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5</v>
      </c>
      <c r="E58" s="192">
        <f>P!R60</f>
        <v>5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5</v>
      </c>
      <c r="E59" s="192">
        <f>P!R61</f>
        <v>5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2</v>
      </c>
      <c r="E60" s="192">
        <f>P!R62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1</v>
      </c>
      <c r="E61" s="192">
        <f>P!R63</f>
        <v>1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10</v>
      </c>
      <c r="E62" s="192">
        <f>P!R64</f>
        <v>10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3</v>
      </c>
      <c r="E65" s="192">
        <f>P!R67</f>
        <v>3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30</v>
      </c>
      <c r="E66" s="192">
        <f>P!R68</f>
        <v>30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30</v>
      </c>
      <c r="E67" s="192">
        <f>P!R69</f>
        <v>30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1</v>
      </c>
      <c r="E68" s="192">
        <f>P!R70</f>
        <v>1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2</v>
      </c>
      <c r="E69" s="192">
        <f>P!R71</f>
        <v>2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0.7</v>
      </c>
      <c r="E70" s="192">
        <f>P!R72</f>
        <v>0.7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40</v>
      </c>
      <c r="E71" s="192">
        <f>P!R73</f>
        <v>40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10</v>
      </c>
      <c r="E72" s="192">
        <f>P!R74</f>
        <v>10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10</v>
      </c>
      <c r="E73" s="192">
        <f>P!R75</f>
        <v>10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15</v>
      </c>
      <c r="E75" s="192">
        <f>P!R77</f>
        <v>13.5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0.5</v>
      </c>
      <c r="E77" s="192">
        <f>P!R79</f>
        <v>0.5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0.2</v>
      </c>
      <c r="E78" s="192">
        <f>P!R80</f>
        <v>0.2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0.2</v>
      </c>
      <c r="E79" s="192">
        <f>P!R81</f>
        <v>0.2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25</v>
      </c>
      <c r="E80" s="192">
        <f>P!R82</f>
        <v>25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0.4</v>
      </c>
      <c r="E84" s="192">
        <f>P!R86</f>
        <v>0.4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0.7</v>
      </c>
      <c r="E86" s="192">
        <f>P!R88</f>
        <v>0.7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34</v>
      </c>
      <c r="E87" s="192">
        <f>P!R89</f>
        <v>48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4</v>
      </c>
      <c r="E88" s="192">
        <f>P!R90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450</v>
      </c>
      <c r="E89" s="192">
        <f>P!R91</f>
        <v>470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2</v>
      </c>
      <c r="E92" s="192">
        <f>P!R94</f>
        <v>2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4</v>
      </c>
      <c r="E95" s="192">
        <f>P!R97</f>
        <v>6</v>
      </c>
      <c r="F95" s="287" t="str">
        <f t="shared" si="2"/>
        <v>হ্যা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0.5</v>
      </c>
      <c r="E97" s="192">
        <f>P!R99</f>
        <v>0.5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3</v>
      </c>
      <c r="E98" s="192">
        <f>P!R100</f>
        <v>3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12</v>
      </c>
      <c r="E104" s="192">
        <f>P!R106</f>
        <v>12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4</v>
      </c>
      <c r="E106" s="192">
        <f>P!R108</f>
        <v>0</v>
      </c>
      <c r="F106" s="287" t="str">
        <f t="shared" si="2"/>
        <v>হ্যা</v>
      </c>
      <c r="G106" s="309" t="str">
        <f t="shared" si="3"/>
        <v>--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2</v>
      </c>
      <c r="E109" s="192">
        <f>P!R111</f>
        <v>2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1</v>
      </c>
      <c r="E112" s="192">
        <f>P!R114</f>
        <v>1.5</v>
      </c>
      <c r="F112" s="287" t="str">
        <f t="shared" si="2"/>
        <v>হ্যা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10</v>
      </c>
      <c r="E126" s="192">
        <f>P!R128</f>
        <v>10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10</v>
      </c>
      <c r="E132" s="192">
        <f>P!R134</f>
        <v>10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5</v>
      </c>
      <c r="E133" s="192">
        <f>P!R135</f>
        <v>5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1540</v>
      </c>
      <c r="E141" s="192">
        <f>P!R143</f>
        <v>1540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310</v>
      </c>
      <c r="E143" s="192">
        <f>P!R145</f>
        <v>310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30</v>
      </c>
      <c r="E146" s="192">
        <f>P!R148</f>
        <v>28</v>
      </c>
      <c r="F146" s="287" t="str">
        <f t="shared" si="4"/>
        <v>হ্যা</v>
      </c>
      <c r="G146" s="309" t="str">
        <f t="shared" si="5"/>
        <v>--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10</v>
      </c>
      <c r="E150" s="192">
        <f>P!R152</f>
        <v>10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25</v>
      </c>
      <c r="E153" s="192">
        <f>P!R155</f>
        <v>25.2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150</v>
      </c>
      <c r="E177" s="192">
        <f>P!R179</f>
        <v>150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80</v>
      </c>
      <c r="E178" s="192">
        <f>P!R180</f>
        <v>80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20</v>
      </c>
      <c r="E179" s="192">
        <f>P!R181</f>
        <v>20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10</v>
      </c>
      <c r="E180" s="192">
        <f>P!R182</f>
        <v>10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20</v>
      </c>
      <c r="E181" s="192">
        <f>P!R183</f>
        <v>20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300</v>
      </c>
      <c r="E182" s="192">
        <f>P!R184</f>
        <v>300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50</v>
      </c>
      <c r="E183" s="192">
        <f>P!R185</f>
        <v>50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15</v>
      </c>
      <c r="E184" s="192">
        <f>P!R186</f>
        <v>15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3</v>
      </c>
      <c r="E185" s="192">
        <f>P!R187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20</v>
      </c>
      <c r="E186" s="192">
        <f>P!R188</f>
        <v>20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30</v>
      </c>
      <c r="E188" s="192">
        <f>P!R190</f>
        <v>30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8</v>
      </c>
      <c r="E193" s="192">
        <f>P!R195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2</v>
      </c>
      <c r="E197" s="192">
        <f>P!R199</f>
        <v>2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6</v>
      </c>
      <c r="E198" s="192">
        <f>P!R200</f>
        <v>10</v>
      </c>
      <c r="F198" s="287" t="str">
        <f t="shared" si="6"/>
        <v>হ্যা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3</v>
      </c>
      <c r="E199" s="192">
        <f>P!R201</f>
        <v>5</v>
      </c>
      <c r="F199" s="287" t="str">
        <f t="shared" si="6"/>
        <v>হ্যা</v>
      </c>
      <c r="G199" s="309" t="str">
        <f t="shared" si="7"/>
        <v>++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30</v>
      </c>
      <c r="E214" s="192">
        <f>P!R216</f>
        <v>30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3000</v>
      </c>
      <c r="E215" s="192">
        <f>P!R217</f>
        <v>0</v>
      </c>
      <c r="F215" s="287" t="str">
        <f t="shared" si="6"/>
        <v>হ্যা</v>
      </c>
      <c r="G215" s="309" t="str">
        <f t="shared" si="7"/>
        <v>--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3.2</v>
      </c>
      <c r="E229" s="192">
        <f>P!R231</f>
        <v>3.2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32</v>
      </c>
      <c r="E230" s="192">
        <f>P!R232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1600</v>
      </c>
      <c r="E231" s="192">
        <f>P!R233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5</v>
      </c>
      <c r="E235" s="192">
        <f>P!R237</f>
        <v>0</v>
      </c>
      <c r="F235" s="287" t="str">
        <f t="shared" si="6"/>
        <v>হ্যা</v>
      </c>
      <c r="G235" s="309" t="str">
        <f t="shared" si="7"/>
        <v>--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60</v>
      </c>
      <c r="E239" s="192">
        <f>P!R241</f>
        <v>54</v>
      </c>
      <c r="F239" s="287" t="str">
        <f t="shared" si="6"/>
        <v>হ্যা</v>
      </c>
      <c r="G239" s="309" t="str">
        <f t="shared" si="7"/>
        <v>--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80</v>
      </c>
      <c r="E241" s="192">
        <f>P!R243</f>
        <v>0</v>
      </c>
      <c r="F241" s="287" t="str">
        <f t="shared" si="6"/>
        <v>হ্যা</v>
      </c>
      <c r="G241" s="309" t="str">
        <f t="shared" si="7"/>
        <v>--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2</v>
      </c>
      <c r="E242" s="192">
        <f>P!R244</f>
        <v>2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70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1500</v>
      </c>
      <c r="F246" s="287" t="str">
        <f t="shared" si="6"/>
        <v>নাই</v>
      </c>
      <c r="G246" s="309" t="str">
        <f t="shared" si="7"/>
        <v>++</v>
      </c>
      <c r="H246" s="152"/>
    </row>
    <row r="247" spans="1:8" hidden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S!V247</f>
        <v>0</v>
      </c>
      <c r="E247" s="192">
        <f>P!R249</f>
        <v>36360</v>
      </c>
      <c r="F247" s="287" t="str">
        <f t="shared" si="6"/>
        <v>নাই</v>
      </c>
      <c r="G247" s="309" t="str">
        <f t="shared" si="7"/>
        <v>++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800</v>
      </c>
      <c r="F248" s="287" t="str">
        <f t="shared" si="6"/>
        <v>নাই</v>
      </c>
      <c r="G248" s="309" t="str">
        <f t="shared" si="7"/>
        <v>++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37000</v>
      </c>
      <c r="F249" s="287" t="str">
        <f t="shared" si="6"/>
        <v>নাই</v>
      </c>
      <c r="G249" s="309" t="str">
        <f t="shared" si="7"/>
        <v>++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300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2800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10700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10</v>
      </c>
      <c r="E5" s="192">
        <f>P!T7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1.5</v>
      </c>
      <c r="E8" s="192">
        <f>P!T10</f>
        <v>30</v>
      </c>
      <c r="F8" s="287" t="str">
        <f t="shared" si="0"/>
        <v>হ্যা</v>
      </c>
      <c r="G8" s="309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2</v>
      </c>
      <c r="E9" s="192">
        <f>P!T11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4</v>
      </c>
      <c r="E13" s="192">
        <f>P!T15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0.2</v>
      </c>
      <c r="E14" s="192">
        <f>P!T16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1</v>
      </c>
      <c r="E15" s="192">
        <f>P!T17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3</v>
      </c>
      <c r="E19" s="192">
        <f>P!T21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0.2</v>
      </c>
      <c r="E20" s="192">
        <f>P!T22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1</v>
      </c>
      <c r="E34" s="192">
        <f>P!T36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4</v>
      </c>
      <c r="E56" s="192">
        <f>P!T58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1</v>
      </c>
      <c r="E58" s="192">
        <f>P!T60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1</v>
      </c>
      <c r="E60" s="192">
        <f>P!T62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0.1</v>
      </c>
      <c r="E61" s="192">
        <f>P!T63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0.2</v>
      </c>
      <c r="E62" s="192">
        <f>P!T64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0.5</v>
      </c>
      <c r="E80" s="192">
        <f>P!T82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1</v>
      </c>
      <c r="E88" s="192">
        <f>P!T90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40</v>
      </c>
      <c r="E89" s="192">
        <f>P!T91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1</v>
      </c>
      <c r="E95" s="192">
        <f>P!T97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30</v>
      </c>
      <c r="E124" s="192">
        <f>P!T126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4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8</v>
      </c>
      <c r="E150" s="192">
        <f>P!T152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5</v>
      </c>
      <c r="E153" s="192">
        <f>P!T155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5</v>
      </c>
      <c r="E177" s="192">
        <f>P!T179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4</v>
      </c>
      <c r="E178" s="192">
        <f>P!T180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0.5</v>
      </c>
      <c r="E179" s="192">
        <f>P!T181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0.5</v>
      </c>
      <c r="E180" s="192">
        <f>P!T182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0.5</v>
      </c>
      <c r="E181" s="192">
        <f>P!T183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12</v>
      </c>
      <c r="E182" s="192">
        <f>P!T184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2</v>
      </c>
      <c r="E183" s="192">
        <f>P!T185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1</v>
      </c>
      <c r="E184" s="192">
        <f>P!T186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3</v>
      </c>
      <c r="E186" s="192">
        <f>P!T188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25</v>
      </c>
      <c r="E188" s="192">
        <f>P!T190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5</v>
      </c>
      <c r="E195" s="192">
        <f>P!T197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0.5</v>
      </c>
      <c r="E197" s="192">
        <f>P!T199</f>
        <v>1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0.5</v>
      </c>
      <c r="E198" s="192">
        <f>P!T200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5</v>
      </c>
      <c r="E211" s="192">
        <f>P!T213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0.5</v>
      </c>
      <c r="E230" s="192">
        <f>P!T232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30</v>
      </c>
      <c r="E231" s="192">
        <f>P!T233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30</v>
      </c>
      <c r="E232" s="192">
        <f>P!T234</f>
        <v>16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43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S!X247</f>
        <v>0</v>
      </c>
      <c r="E247" s="192">
        <f>P!T249</f>
        <v>850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120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3000</v>
      </c>
      <c r="F252" s="287"/>
      <c r="G252" s="309" t="str">
        <f t="shared" si="7"/>
        <v>++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15</v>
      </c>
      <c r="E5" s="192">
        <f>P!V7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3</v>
      </c>
      <c r="E6" s="192">
        <f>P!V8</f>
        <v>50</v>
      </c>
      <c r="F6" s="287" t="str">
        <f t="shared" si="0"/>
        <v>হ্যা</v>
      </c>
      <c r="G6" s="309" t="str">
        <f t="shared" si="1"/>
        <v>++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3</v>
      </c>
      <c r="E8" s="192">
        <f>P!V10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2</v>
      </c>
      <c r="E9" s="192">
        <f>P!V11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6</v>
      </c>
      <c r="E13" s="192">
        <f>P!V15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0.2</v>
      </c>
      <c r="E14" s="192">
        <f>P!V16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1</v>
      </c>
      <c r="E15" s="192">
        <f>P!V17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5</v>
      </c>
      <c r="E19" s="192">
        <f>P!V21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0.2</v>
      </c>
      <c r="E20" s="192">
        <f>P!V22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1</v>
      </c>
      <c r="E34" s="192">
        <f>P!V36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4</v>
      </c>
      <c r="E56" s="192">
        <f>P!V58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1</v>
      </c>
      <c r="E58" s="192">
        <f>P!V60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1</v>
      </c>
      <c r="E60" s="192">
        <f>P!V62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0.2</v>
      </c>
      <c r="E61" s="192">
        <f>P!V63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0.2</v>
      </c>
      <c r="E62" s="192">
        <f>P!V64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0.1</v>
      </c>
      <c r="E65" s="192">
        <f>P!V67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0.02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0.04</v>
      </c>
      <c r="E69" s="192">
        <f>P!V71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0.01</v>
      </c>
      <c r="E70" s="192">
        <f>P!V72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0.2</v>
      </c>
      <c r="E75" s="192">
        <f>P!V77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0.1</v>
      </c>
      <c r="E78" s="192">
        <f>P!V80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0.5</v>
      </c>
      <c r="E80" s="192">
        <f>P!V82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1</v>
      </c>
      <c r="E88" s="192">
        <f>P!V90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40</v>
      </c>
      <c r="E89" s="192">
        <f>P!V91</f>
        <v>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1</v>
      </c>
      <c r="E95" s="192">
        <f>P!V97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2</v>
      </c>
      <c r="E104" s="192">
        <f>P!V106</f>
        <v>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0.25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30</v>
      </c>
      <c r="E124" s="192">
        <f>P!V126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13</v>
      </c>
      <c r="E150" s="192">
        <f>P!V152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5</v>
      </c>
      <c r="E154" s="192">
        <f>P!V156</f>
        <v>5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10</v>
      </c>
      <c r="E177" s="192">
        <f>P!V179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5</v>
      </c>
      <c r="E178" s="192">
        <f>P!V180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0.5</v>
      </c>
      <c r="E179" s="192">
        <f>P!V181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0.5</v>
      </c>
      <c r="E180" s="192">
        <f>P!V182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0.5</v>
      </c>
      <c r="E181" s="192">
        <f>P!V183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15</v>
      </c>
      <c r="E182" s="192">
        <f>P!V184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3</v>
      </c>
      <c r="E183" s="192">
        <f>P!V185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1</v>
      </c>
      <c r="E184" s="192">
        <f>P!V186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12</v>
      </c>
      <c r="E187" s="192">
        <f>P!V189</f>
        <v>12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1</v>
      </c>
      <c r="E197" s="192">
        <f>P!V199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0.5</v>
      </c>
      <c r="E198" s="192">
        <f>P!V200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3</v>
      </c>
      <c r="E203" s="192">
        <f>P!V205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0.5</v>
      </c>
      <c r="E230" s="192">
        <f>P!V232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30</v>
      </c>
      <c r="E231" s="192">
        <f>P!V233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30</v>
      </c>
      <c r="E232" s="192">
        <f>P!V234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270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4500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457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350</v>
      </c>
      <c r="F6" s="204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4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4" t="str">
        <f t="shared" si="0"/>
        <v>OK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25</v>
      </c>
      <c r="F12" s="204" t="str">
        <f t="shared" si="0"/>
        <v>OK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240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04" t="str">
        <f t="shared" si="0"/>
        <v>OK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60</v>
      </c>
      <c r="F15" s="204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1.6</v>
      </c>
      <c r="F17" s="204" t="str">
        <f t="shared" si="0"/>
        <v>OK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04" t="str">
        <f t="shared" si="0"/>
        <v>OK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204" t="str">
        <f t="shared" si="0"/>
        <v>OK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15</v>
      </c>
      <c r="F21" s="204" t="str">
        <f t="shared" si="0"/>
        <v>OK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2000</v>
      </c>
      <c r="F22" s="204" t="str">
        <f t="shared" si="0"/>
        <v>OK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1.4999999999999999E-2</v>
      </c>
      <c r="F29" s="204" t="str">
        <f t="shared" si="0"/>
        <v>OK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</v>
      </c>
      <c r="F30" s="204" t="str">
        <f t="shared" si="0"/>
        <v>OK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74</v>
      </c>
      <c r="F34" s="204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20</v>
      </c>
      <c r="F35" s="204" t="str">
        <f t="shared" si="0"/>
        <v>OK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4</v>
      </c>
      <c r="F36" s="204" t="str">
        <f t="shared" si="0"/>
        <v>OK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9</v>
      </c>
      <c r="F38" s="204" t="str">
        <f t="shared" si="0"/>
        <v>OK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20</v>
      </c>
      <c r="F39" s="204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</v>
      </c>
      <c r="F40" s="204" t="str">
        <f t="shared" si="0"/>
        <v>OK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2000</v>
      </c>
      <c r="F41" s="204" t="str">
        <f t="shared" si="0"/>
        <v>OK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3500</v>
      </c>
      <c r="F45" s="204" t="str">
        <f t="shared" si="0"/>
        <v>OK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1500</v>
      </c>
      <c r="F48" s="204" t="str">
        <f t="shared" si="0"/>
        <v>OK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20</v>
      </c>
      <c r="F50" s="204" t="str">
        <f t="shared" si="0"/>
        <v>OK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204" t="str">
        <f t="shared" si="0"/>
        <v>OK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46</v>
      </c>
      <c r="F56" s="204" t="str">
        <f t="shared" si="0"/>
        <v>OK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11</v>
      </c>
      <c r="F57" s="204" t="str">
        <f t="shared" si="0"/>
        <v>OK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04" t="str">
        <f t="shared" si="0"/>
        <v>OK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5</v>
      </c>
      <c r="F59" s="204" t="str">
        <f t="shared" si="0"/>
        <v>OK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04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10.5</v>
      </c>
      <c r="F62" s="204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3.1</v>
      </c>
      <c r="F65" s="204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30</v>
      </c>
      <c r="F66" s="204" t="str">
        <f t="shared" si="0"/>
        <v>OK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30</v>
      </c>
      <c r="F67" s="204" t="str">
        <f t="shared" si="0"/>
        <v>OK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1.1000000000000001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204" t="str">
        <f t="shared" si="1"/>
        <v>OK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0.75</v>
      </c>
      <c r="F70" s="204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40</v>
      </c>
      <c r="F71" s="204" t="str">
        <f t="shared" si="1"/>
        <v>OK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10</v>
      </c>
      <c r="F72" s="204" t="str">
        <f t="shared" si="1"/>
        <v>OK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10</v>
      </c>
      <c r="F73" s="204" t="str">
        <f t="shared" si="1"/>
        <v>OK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13.7</v>
      </c>
      <c r="F75" s="204" t="str">
        <f t="shared" si="1"/>
        <v>OK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0.5</v>
      </c>
      <c r="F77" s="204" t="str">
        <f t="shared" si="1"/>
        <v>OK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4" t="str">
        <f t="shared" si="1"/>
        <v>OK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0.2</v>
      </c>
      <c r="F79" s="204" t="str">
        <f t="shared" si="1"/>
        <v>OK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25.5</v>
      </c>
      <c r="F80" s="204" t="str">
        <f t="shared" si="1"/>
        <v>OK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0.4</v>
      </c>
      <c r="F84" s="204" t="str">
        <f t="shared" si="1"/>
        <v>OK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204" t="str">
        <f t="shared" si="1"/>
        <v>OK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04" t="str">
        <f t="shared" si="1"/>
        <v>OK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828</v>
      </c>
      <c r="F89" s="204" t="str">
        <f t="shared" si="1"/>
        <v>OK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3</v>
      </c>
      <c r="F92" s="204" t="str">
        <f t="shared" si="1"/>
        <v>OK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11</v>
      </c>
      <c r="F95" s="204" t="str">
        <f t="shared" si="1"/>
        <v>OK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4" t="str">
        <f t="shared" si="1"/>
        <v>OK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7</v>
      </c>
      <c r="F98" s="204" t="str">
        <f t="shared" si="1"/>
        <v>OK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14</v>
      </c>
      <c r="F104" s="204" t="str">
        <f t="shared" si="1"/>
        <v>OK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04" t="str">
        <f t="shared" si="1"/>
        <v>OK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4" t="str">
        <f t="shared" si="1"/>
        <v>OK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325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12.5</v>
      </c>
      <c r="F126" s="204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31.549999999999997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5</v>
      </c>
      <c r="F133" s="204" t="str">
        <f t="shared" si="2"/>
        <v>OK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1584</v>
      </c>
      <c r="F141" s="204" t="str">
        <f t="shared" si="2"/>
        <v>OK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316</v>
      </c>
      <c r="F143" s="204" t="str">
        <f t="shared" si="2"/>
        <v>OK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28</v>
      </c>
      <c r="F146" s="204" t="str">
        <f t="shared" si="2"/>
        <v>OK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98</v>
      </c>
      <c r="F150" s="204" t="str">
        <f t="shared" si="2"/>
        <v>OK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45.2</v>
      </c>
      <c r="F153" s="204" t="str">
        <f t="shared" si="2"/>
        <v>OK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11.2</v>
      </c>
      <c r="F154" s="204" t="str">
        <f t="shared" si="2"/>
        <v>OK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173</v>
      </c>
      <c r="F177" s="204" t="str">
        <f t="shared" si="2"/>
        <v>OK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110</v>
      </c>
      <c r="F178" s="204" t="str">
        <f t="shared" si="2"/>
        <v>OK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23.5</v>
      </c>
      <c r="F179" s="204" t="str">
        <f t="shared" si="2"/>
        <v>OK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19.8</v>
      </c>
      <c r="F180" s="204" t="str">
        <f t="shared" si="2"/>
        <v>OK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25</v>
      </c>
      <c r="F181" s="204" t="str">
        <f t="shared" si="2"/>
        <v>OK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382</v>
      </c>
      <c r="F182" s="204" t="str">
        <f t="shared" si="2"/>
        <v>OK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75</v>
      </c>
      <c r="F183" s="204" t="str">
        <f t="shared" si="2"/>
        <v>OK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25</v>
      </c>
      <c r="F184" s="204" t="str">
        <f t="shared" si="2"/>
        <v>OK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04" t="str">
        <f t="shared" si="2"/>
        <v>OK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04" t="str">
        <f t="shared" si="2"/>
        <v>OK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34</v>
      </c>
      <c r="F187" s="204" t="str">
        <f t="shared" si="2"/>
        <v>OK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04" t="str">
        <f t="shared" si="2"/>
        <v>OK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4" t="str">
        <f t="shared" si="2"/>
        <v>OK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19</v>
      </c>
      <c r="F195" s="204" t="str">
        <f t="shared" si="2"/>
        <v>OK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11</v>
      </c>
      <c r="F197" s="204" t="str">
        <f t="shared" si="3"/>
        <v>OK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14.4</v>
      </c>
      <c r="F198" s="204" t="str">
        <f t="shared" si="3"/>
        <v>OK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5</v>
      </c>
      <c r="F199" s="204" t="str">
        <f t="shared" si="3"/>
        <v>OK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9</v>
      </c>
      <c r="F203" s="204" t="str">
        <f t="shared" si="3"/>
        <v>OK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12</v>
      </c>
      <c r="F206" s="204" t="str">
        <f t="shared" si="3"/>
        <v>OK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7</v>
      </c>
      <c r="F207" s="204" t="str">
        <f t="shared" si="3"/>
        <v>OK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4" t="str">
        <f t="shared" si="3"/>
        <v>OK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204" t="str">
        <f t="shared" si="3"/>
        <v>OK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10.35</v>
      </c>
      <c r="F229" s="204" t="str">
        <f t="shared" si="3"/>
        <v>OK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36</v>
      </c>
      <c r="F230" s="204" t="str">
        <f t="shared" si="3"/>
        <v>OK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4000</v>
      </c>
      <c r="F231" s="204" t="str">
        <f t="shared" si="3"/>
        <v>OK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131</v>
      </c>
      <c r="F232" s="204" t="str">
        <f t="shared" si="3"/>
        <v>OK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54</v>
      </c>
      <c r="F239" s="204" t="str">
        <f t="shared" si="3"/>
        <v>OK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2</v>
      </c>
      <c r="F242" s="204" t="str">
        <f t="shared" si="3"/>
        <v>OK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615</v>
      </c>
      <c r="F243" s="204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1500</v>
      </c>
      <c r="F246" s="204" t="str">
        <f t="shared" si="3"/>
        <v>OK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 পাস্তা</v>
      </c>
      <c r="D247" s="11" t="str">
        <f>P!C249</f>
        <v>টাকা</v>
      </c>
      <c r="E247" s="31">
        <f>P!AJ249</f>
        <v>44530</v>
      </c>
      <c r="F247" s="204" t="str">
        <f t="shared" si="3"/>
        <v>OK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04" t="str">
        <f t="shared" si="3"/>
        <v>OK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37000</v>
      </c>
      <c r="F249" s="204" t="str">
        <f t="shared" si="3"/>
        <v>OK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820</v>
      </c>
      <c r="F250" s="204" t="str">
        <f t="shared" si="3"/>
        <v>OK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5330</v>
      </c>
      <c r="F251" s="204" t="str">
        <f t="shared" si="3"/>
        <v>OK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46600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A244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458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25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9725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300</v>
      </c>
      <c r="M7" s="33">
        <f>P!T8</f>
        <v>0</v>
      </c>
      <c r="N7" s="33">
        <f>P!V8</f>
        <v>50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42300</v>
      </c>
      <c r="V7" s="204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4590</v>
      </c>
      <c r="V9" s="204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04" t="str">
        <f t="shared" si="0"/>
        <v>OK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25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1450</v>
      </c>
      <c r="V13" s="204" t="str">
        <f t="shared" si="0"/>
        <v>OK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200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43185</v>
      </c>
      <c r="V14" s="204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2</v>
      </c>
      <c r="L15" s="33">
        <f>P!R16</f>
        <v>4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1880</v>
      </c>
      <c r="V15" s="204" t="str">
        <f t="shared" si="0"/>
        <v>OK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60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2400</v>
      </c>
      <c r="V16" s="204" t="str">
        <f t="shared" si="0"/>
        <v>OK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1.6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720</v>
      </c>
      <c r="V18" s="204" t="str">
        <f t="shared" si="0"/>
        <v>OK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04" t="str">
        <f t="shared" si="0"/>
        <v>OK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14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12880</v>
      </c>
      <c r="V21" s="204" t="str">
        <f t="shared" si="0"/>
        <v>OK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15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2850</v>
      </c>
      <c r="V22" s="204" t="str">
        <f t="shared" si="0"/>
        <v>OK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2000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5400</v>
      </c>
      <c r="V23" s="204" t="str">
        <f t="shared" si="0"/>
        <v>OK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1.4999999999999999E-2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4500</v>
      </c>
      <c r="V30" s="204" t="str">
        <f t="shared" si="0"/>
        <v>OK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0.3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720</v>
      </c>
      <c r="V31" s="204" t="str">
        <f t="shared" si="0"/>
        <v>OK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64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10212</v>
      </c>
      <c r="V35" s="204" t="str">
        <f t="shared" si="0"/>
        <v>OK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20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3400</v>
      </c>
      <c r="V36" s="204" t="str">
        <f t="shared" si="0"/>
        <v>OK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4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2240</v>
      </c>
      <c r="V37" s="204" t="str">
        <f t="shared" si="0"/>
        <v>OK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3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1080</v>
      </c>
      <c r="V39" s="204" t="str">
        <f t="shared" si="0"/>
        <v>OK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20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1600</v>
      </c>
      <c r="V40" s="204" t="str">
        <f t="shared" si="0"/>
        <v>OK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12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1020</v>
      </c>
      <c r="V41" s="204" t="str">
        <f t="shared" si="0"/>
        <v>OK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2000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16000</v>
      </c>
      <c r="V42" s="204" t="str">
        <f t="shared" si="0"/>
        <v>OK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3500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38000</v>
      </c>
      <c r="V46" s="204" t="str">
        <f t="shared" si="0"/>
        <v>OK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1500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7800</v>
      </c>
      <c r="V49" s="204" t="str">
        <f t="shared" si="0"/>
        <v>OK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20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1200</v>
      </c>
      <c r="V51" s="204" t="str">
        <f t="shared" si="0"/>
        <v>OK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4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320</v>
      </c>
      <c r="V52" s="204" t="str">
        <f t="shared" si="0"/>
        <v>OK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4</v>
      </c>
      <c r="L57" s="33">
        <f>P!R58</f>
        <v>30</v>
      </c>
      <c r="M57" s="33">
        <f>P!T58</f>
        <v>0</v>
      </c>
      <c r="N57" s="33">
        <f>P!V58</f>
        <v>4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900</v>
      </c>
      <c r="V57" s="204" t="str">
        <f t="shared" si="0"/>
        <v>OK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11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11040</v>
      </c>
      <c r="V58" s="204" t="str">
        <f t="shared" si="0"/>
        <v>OK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5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1320</v>
      </c>
      <c r="V59" s="204" t="str">
        <f t="shared" si="0"/>
        <v>OK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5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650</v>
      </c>
      <c r="V60" s="204" t="str">
        <f t="shared" si="0"/>
        <v>OK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1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930</v>
      </c>
      <c r="V62" s="204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10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6720</v>
      </c>
      <c r="V63" s="204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3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2640</v>
      </c>
      <c r="V66" s="204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30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540</v>
      </c>
      <c r="V67" s="204" t="str">
        <f t="shared" si="0"/>
        <v>OK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30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540</v>
      </c>
      <c r="V68" s="204" t="str">
        <f t="shared" si="0"/>
        <v>OK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1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6300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2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1180</v>
      </c>
      <c r="V70" s="204" t="str">
        <f t="shared" si="1"/>
        <v>OK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0.7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1280</v>
      </c>
      <c r="V71" s="204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320</v>
      </c>
      <c r="V72" s="204" t="str">
        <f t="shared" si="1"/>
        <v>OK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10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7100</v>
      </c>
      <c r="V73" s="204" t="str">
        <f t="shared" si="1"/>
        <v>OK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10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6400</v>
      </c>
      <c r="V74" s="204" t="str">
        <f t="shared" si="1"/>
        <v>OK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13.5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23180</v>
      </c>
      <c r="V76" s="204" t="str">
        <f t="shared" si="1"/>
        <v>OK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0.5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1700</v>
      </c>
      <c r="V78" s="204" t="str">
        <f t="shared" si="1"/>
        <v>OK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0.2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230</v>
      </c>
      <c r="V79" s="204" t="str">
        <f t="shared" si="1"/>
        <v>OK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0.2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04" t="str">
        <f t="shared" si="1"/>
        <v>OK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25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4350</v>
      </c>
      <c r="V81" s="204" t="str">
        <f t="shared" si="1"/>
        <v>OK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0.4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1200</v>
      </c>
      <c r="V85" s="204" t="str">
        <f t="shared" si="1"/>
        <v>OK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0.7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1260</v>
      </c>
      <c r="V87" s="204" t="str">
        <f t="shared" si="1"/>
        <v>OK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48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04" t="str">
        <f t="shared" si="1"/>
        <v>OK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40</v>
      </c>
      <c r="L90" s="33">
        <f>P!R91</f>
        <v>470</v>
      </c>
      <c r="M90" s="33">
        <f>P!T91</f>
        <v>40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9317</v>
      </c>
      <c r="V90" s="204" t="str">
        <f t="shared" si="1"/>
        <v>OK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2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660</v>
      </c>
      <c r="V93" s="204" t="str">
        <f t="shared" si="1"/>
        <v>OK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6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930</v>
      </c>
      <c r="V96" s="204" t="str">
        <f t="shared" si="1"/>
        <v>OK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0.5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4" t="str">
        <f t="shared" si="1"/>
        <v>OK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3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1170</v>
      </c>
      <c r="V99" s="204" t="str">
        <f t="shared" si="1"/>
        <v>OK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12</v>
      </c>
      <c r="M105" s="33">
        <f>P!T106</f>
        <v>0</v>
      </c>
      <c r="N105" s="33">
        <f>P!V106</f>
        <v>2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2250</v>
      </c>
      <c r="V105" s="204" t="str">
        <f t="shared" si="1"/>
        <v>OK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2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04" t="str">
        <f t="shared" si="1"/>
        <v>OK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1.5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5045</v>
      </c>
      <c r="V113" s="204" t="str">
        <f t="shared" si="1"/>
        <v>OK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41</v>
      </c>
      <c r="L125" s="31">
        <f>P!R126</f>
        <v>26</v>
      </c>
      <c r="M125" s="33">
        <f>P!T126</f>
        <v>25</v>
      </c>
      <c r="N125" s="33">
        <f>P!V126</f>
        <v>26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3250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10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1512</v>
      </c>
      <c r="V127" s="204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10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5911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5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900</v>
      </c>
      <c r="V134" s="204" t="str">
        <f t="shared" si="2"/>
        <v>OK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1540</v>
      </c>
      <c r="M142" s="33">
        <f>P!T143</f>
        <v>4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28879</v>
      </c>
      <c r="V142" s="204" t="str">
        <f t="shared" si="2"/>
        <v>OK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6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310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347900</v>
      </c>
      <c r="V144" s="204" t="str">
        <f t="shared" si="2"/>
        <v>OK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28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33600</v>
      </c>
      <c r="V147" s="204" t="str">
        <f t="shared" si="2"/>
        <v>OK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13</v>
      </c>
      <c r="L151" s="33">
        <f>P!R152</f>
        <v>10</v>
      </c>
      <c r="M151" s="33">
        <f>P!T152</f>
        <v>8</v>
      </c>
      <c r="N151" s="33">
        <f>P!V152</f>
        <v>13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26523</v>
      </c>
      <c r="V151" s="204" t="str">
        <f t="shared" si="2"/>
        <v>OK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5</v>
      </c>
      <c r="L154" s="33">
        <f>P!R155</f>
        <v>25.2</v>
      </c>
      <c r="M154" s="33">
        <f>P!T155</f>
        <v>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18284</v>
      </c>
      <c r="V154" s="204" t="str">
        <f t="shared" si="2"/>
        <v>OK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5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4752</v>
      </c>
      <c r="V155" s="204" t="str">
        <f t="shared" si="2"/>
        <v>OK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7</v>
      </c>
      <c r="L178" s="33">
        <f>P!R179</f>
        <v>150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3875</v>
      </c>
      <c r="V178" s="204" t="str">
        <f t="shared" si="2"/>
        <v>OK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5</v>
      </c>
      <c r="L179" s="31">
        <f>P!R180</f>
        <v>80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8267</v>
      </c>
      <c r="V179" s="204" t="str">
        <f t="shared" si="2"/>
        <v>OK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0.5</v>
      </c>
      <c r="L180" s="31">
        <f>P!R181</f>
        <v>20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5875</v>
      </c>
      <c r="V180" s="204" t="str">
        <f t="shared" si="2"/>
        <v>OK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0.5</v>
      </c>
      <c r="L181" s="33">
        <f>P!R182</f>
        <v>10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3480</v>
      </c>
      <c r="V181" s="204" t="str">
        <f t="shared" si="2"/>
        <v>OK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1</v>
      </c>
      <c r="L182" s="33">
        <f>P!R183</f>
        <v>20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4110</v>
      </c>
      <c r="V182" s="204" t="str">
        <f t="shared" si="2"/>
        <v>OK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15</v>
      </c>
      <c r="L183" s="33">
        <f>P!R184</f>
        <v>300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2343</v>
      </c>
      <c r="V183" s="204" t="str">
        <f t="shared" si="2"/>
        <v>OK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4</v>
      </c>
      <c r="L184" s="33">
        <f>P!R185</f>
        <v>50</v>
      </c>
      <c r="M184" s="33">
        <f>P!T185</f>
        <v>2</v>
      </c>
      <c r="N184" s="33">
        <f>P!V185</f>
        <v>3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4722</v>
      </c>
      <c r="V184" s="204" t="str">
        <f t="shared" si="2"/>
        <v>OK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1</v>
      </c>
      <c r="L185" s="33">
        <f>P!R186</f>
        <v>15</v>
      </c>
      <c r="M185" s="33">
        <f>P!T186</f>
        <v>1</v>
      </c>
      <c r="N185" s="33">
        <f>P!V186</f>
        <v>1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2120</v>
      </c>
      <c r="V185" s="204" t="str">
        <f t="shared" si="2"/>
        <v>OK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3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420</v>
      </c>
      <c r="V186" s="204" t="str">
        <f t="shared" si="2"/>
        <v>OK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20</v>
      </c>
      <c r="M187" s="33">
        <f>P!T188</f>
        <v>3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4475</v>
      </c>
      <c r="V187" s="204" t="str">
        <f t="shared" si="2"/>
        <v>OK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12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1955</v>
      </c>
      <c r="V188" s="204" t="str">
        <f t="shared" si="2"/>
        <v>OK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30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864</v>
      </c>
      <c r="V189" s="204" t="str">
        <f t="shared" si="2"/>
        <v>OK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1000</v>
      </c>
      <c r="V194" s="204" t="str">
        <f t="shared" si="2"/>
        <v>OK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6</v>
      </c>
      <c r="L196" s="33">
        <f>P!R197</f>
        <v>0</v>
      </c>
      <c r="M196" s="33">
        <f>P!T197</f>
        <v>5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460</v>
      </c>
      <c r="V196" s="204" t="str">
        <f t="shared" si="2"/>
        <v>OK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1620</v>
      </c>
      <c r="V198" s="204" t="str">
        <f t="shared" si="3"/>
        <v>OK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10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1060</v>
      </c>
      <c r="V199" s="204" t="str">
        <f t="shared" si="3"/>
        <v>OK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1250</v>
      </c>
      <c r="V200" s="204" t="str">
        <f t="shared" si="3"/>
        <v>OK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390</v>
      </c>
      <c r="V204" s="204" t="str">
        <f t="shared" si="3"/>
        <v>OK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5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620</v>
      </c>
      <c r="V207" s="204" t="str">
        <f t="shared" si="3"/>
        <v>OK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7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560</v>
      </c>
      <c r="V208" s="204" t="str">
        <f t="shared" si="3"/>
        <v>OK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755</v>
      </c>
      <c r="V212" s="204" t="str">
        <f t="shared" si="3"/>
        <v>OK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30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2642</v>
      </c>
      <c r="V215" s="204" t="str">
        <f t="shared" si="3"/>
        <v>OK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3.2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7038</v>
      </c>
      <c r="V230" s="204" t="str">
        <f t="shared" si="3"/>
        <v>OK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36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34200</v>
      </c>
      <c r="V231" s="204" t="str">
        <f t="shared" si="3"/>
        <v>OK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4000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5600</v>
      </c>
      <c r="V232" s="204" t="str">
        <f t="shared" si="3"/>
        <v>OK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16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3480</v>
      </c>
      <c r="V233" s="204" t="str">
        <f t="shared" si="3"/>
        <v>OK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54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20520</v>
      </c>
      <c r="V240" s="204" t="str">
        <f t="shared" si="3"/>
        <v>OK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2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560</v>
      </c>
      <c r="V243" s="204" t="str">
        <f t="shared" si="3"/>
        <v>OK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106</v>
      </c>
      <c r="L244" s="33">
        <f>P!R245</f>
        <v>70</v>
      </c>
      <c r="M244" s="33">
        <f>P!T245</f>
        <v>43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5810</v>
      </c>
      <c r="V244" s="204" t="str">
        <f t="shared" si="3"/>
        <v>OK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1500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30000</v>
      </c>
      <c r="V247" s="204" t="str">
        <f t="shared" si="3"/>
        <v>OK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5" t="str">
        <f>P!B249</f>
        <v>বিবিধ ( পাস্তা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4260</v>
      </c>
      <c r="L248" s="33">
        <f>P!R249</f>
        <v>36360</v>
      </c>
      <c r="M248" s="33">
        <f>P!T249</f>
        <v>850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44530</v>
      </c>
      <c r="V248" s="204" t="str">
        <f t="shared" si="3"/>
        <v>OK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800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04" t="str">
        <f t="shared" si="3"/>
        <v>OK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37000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37000</v>
      </c>
      <c r="V250" s="204" t="str">
        <f t="shared" si="3"/>
        <v>OK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50</v>
      </c>
      <c r="L251" s="33">
        <f>P!R252</f>
        <v>300</v>
      </c>
      <c r="M251" s="33">
        <f>P!T252</f>
        <v>50</v>
      </c>
      <c r="N251" s="33">
        <f>P!V252</f>
        <v>50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820</v>
      </c>
      <c r="V251" s="204" t="str">
        <f t="shared" si="3"/>
        <v>OK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250</v>
      </c>
      <c r="I252" s="33">
        <f>P!L253</f>
        <v>200</v>
      </c>
      <c r="J252" s="33">
        <f>P!N253</f>
        <v>300</v>
      </c>
      <c r="K252" s="33">
        <f>P!P253</f>
        <v>500</v>
      </c>
      <c r="L252" s="33">
        <f>P!R253</f>
        <v>2800</v>
      </c>
      <c r="M252" s="33">
        <f>P!T253</f>
        <v>120</v>
      </c>
      <c r="N252" s="33">
        <f>P!V253</f>
        <v>270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5330</v>
      </c>
      <c r="V252" s="204" t="str">
        <f t="shared" si="3"/>
        <v>OK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1400</v>
      </c>
      <c r="F253" s="33">
        <f>P!F254</f>
        <v>2800</v>
      </c>
      <c r="G253" s="33">
        <f>P!H254</f>
        <v>4700</v>
      </c>
      <c r="H253" s="33">
        <f>P!J254</f>
        <v>7600</v>
      </c>
      <c r="I253" s="33">
        <f>P!L254</f>
        <v>2800</v>
      </c>
      <c r="J253" s="33">
        <f>P!N254</f>
        <v>4100</v>
      </c>
      <c r="K253" s="33">
        <f>P!P254</f>
        <v>5000</v>
      </c>
      <c r="L253" s="33">
        <f>P!R254</f>
        <v>10700</v>
      </c>
      <c r="M253" s="33">
        <f>P!T254</f>
        <v>3000</v>
      </c>
      <c r="N253" s="31">
        <f>P!V254</f>
        <v>4500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46600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1108064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Q249" activePane="bottomRight" state="frozen"/>
      <selection pane="topRight" activeCell="D1" sqref="D1"/>
      <selection pane="bottomLeft" activeCell="A5" sqref="A5"/>
      <selection pane="bottomRight" activeCell="X254" sqref="X254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6" width="17.140625" style="130" customWidth="1"/>
    <col min="7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11154</v>
      </c>
      <c r="F1" s="102" t="str">
        <f>IF(G1='2'!C51,"ঠিক","×")</f>
        <v>ঠিক</v>
      </c>
      <c r="G1" s="104">
        <f>SUM(G5:G254)</f>
        <v>30884</v>
      </c>
      <c r="H1" s="102" t="str">
        <f>IF(I1='3'!C51,"ঠিক","×")</f>
        <v>ঠিক</v>
      </c>
      <c r="I1" s="105">
        <f>SUM(I5:I254)</f>
        <v>29844</v>
      </c>
      <c r="J1" s="102" t="str">
        <f>IF(K1='4'!C51,"ঠিক","×")</f>
        <v>ঠিক</v>
      </c>
      <c r="K1" s="104">
        <f>SUM(K5:K254)</f>
        <v>18605</v>
      </c>
      <c r="L1" s="102" t="str">
        <f>IF(M1='5'!C51,"ঠিক","×")</f>
        <v>ঠিক</v>
      </c>
      <c r="M1" s="105">
        <f>SUM(M5:M254)</f>
        <v>11630</v>
      </c>
      <c r="N1" s="102" t="str">
        <f>IF(O1='6'!C51,"ঠিক","×")</f>
        <v>ঠিক</v>
      </c>
      <c r="O1" s="104">
        <f>SUM(O5:O254)</f>
        <v>19099</v>
      </c>
      <c r="P1" s="102" t="str">
        <f>IF(Q1='7'!C51,"ঠিক","×")</f>
        <v>ঠিক</v>
      </c>
      <c r="Q1" s="106">
        <f>SUM(Q5:Q254)</f>
        <v>131673</v>
      </c>
      <c r="R1" s="257" t="str">
        <f>IF(S1='8'!C51,"ঠিক","×")</f>
        <v>ঠিক</v>
      </c>
      <c r="S1" s="258">
        <f>SUM(S5:S254)</f>
        <v>815950</v>
      </c>
      <c r="T1" s="257" t="str">
        <f>IF(U1='9'!C51,"ঠিক","×")</f>
        <v>ঠিক</v>
      </c>
      <c r="U1" s="281">
        <f>SUM(U5:U254)</f>
        <v>15844</v>
      </c>
      <c r="V1" s="257" t="str">
        <f>IF(W1='10'!C51,"ঠিক","×")</f>
        <v>ঠিক</v>
      </c>
      <c r="W1" s="258">
        <f>SUM(W5:W254)</f>
        <v>23381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1" t="s">
        <v>0</v>
      </c>
      <c r="B2" s="491" t="s">
        <v>1</v>
      </c>
      <c r="C2" s="491" t="s">
        <v>2</v>
      </c>
      <c r="D2" s="498" t="s">
        <v>253</v>
      </c>
      <c r="E2" s="494"/>
      <c r="F2" s="492" t="s">
        <v>254</v>
      </c>
      <c r="G2" s="493"/>
      <c r="H2" s="467" t="s">
        <v>255</v>
      </c>
      <c r="I2" s="494"/>
      <c r="J2" s="492" t="s">
        <v>256</v>
      </c>
      <c r="K2" s="493"/>
      <c r="L2" s="467" t="s">
        <v>257</v>
      </c>
      <c r="M2" s="494"/>
      <c r="N2" s="492" t="s">
        <v>258</v>
      </c>
      <c r="O2" s="493"/>
      <c r="P2" s="467" t="s">
        <v>259</v>
      </c>
      <c r="Q2" s="468"/>
      <c r="R2" s="471" t="s">
        <v>260</v>
      </c>
      <c r="S2" s="472"/>
      <c r="T2" s="477" t="s">
        <v>371</v>
      </c>
      <c r="U2" s="478"/>
      <c r="V2" s="483" t="s">
        <v>372</v>
      </c>
      <c r="W2" s="484"/>
      <c r="X2" s="477" t="s">
        <v>373</v>
      </c>
      <c r="Y2" s="485"/>
      <c r="Z2" s="477" t="s">
        <v>381</v>
      </c>
      <c r="AA2" s="485"/>
      <c r="AB2" s="477" t="s">
        <v>425</v>
      </c>
      <c r="AC2" s="487"/>
      <c r="AD2" s="495" t="s">
        <v>426</v>
      </c>
      <c r="AE2" s="485"/>
      <c r="AF2" s="478" t="s">
        <v>427</v>
      </c>
      <c r="AG2" s="485"/>
      <c r="AH2" s="478" t="s">
        <v>438</v>
      </c>
      <c r="AI2" s="485"/>
      <c r="AJ2" s="488" t="s">
        <v>12</v>
      </c>
      <c r="AK2" s="490" t="s">
        <v>261</v>
      </c>
      <c r="AL2" s="475" t="s">
        <v>14</v>
      </c>
      <c r="AM2" s="109">
        <f>AL256</f>
        <v>1108064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1"/>
      <c r="B3" s="491"/>
      <c r="C3" s="491"/>
      <c r="D3" s="479">
        <f>H!C7</f>
        <v>45870</v>
      </c>
      <c r="E3" s="480"/>
      <c r="F3" s="481">
        <f>D3+1</f>
        <v>45871</v>
      </c>
      <c r="G3" s="497"/>
      <c r="H3" s="469">
        <f>F3+1</f>
        <v>45872</v>
      </c>
      <c r="I3" s="480"/>
      <c r="J3" s="481">
        <f>H3+1</f>
        <v>45873</v>
      </c>
      <c r="K3" s="474"/>
      <c r="L3" s="469">
        <f>J3+1</f>
        <v>45874</v>
      </c>
      <c r="M3" s="480"/>
      <c r="N3" s="481">
        <f>L3+1</f>
        <v>45875</v>
      </c>
      <c r="O3" s="474"/>
      <c r="P3" s="469">
        <f>N3+1</f>
        <v>45876</v>
      </c>
      <c r="Q3" s="470"/>
      <c r="R3" s="473">
        <f>P3+1</f>
        <v>45877</v>
      </c>
      <c r="S3" s="474"/>
      <c r="T3" s="479">
        <f>R3+1</f>
        <v>45878</v>
      </c>
      <c r="U3" s="480"/>
      <c r="V3" s="481">
        <f>T3+1</f>
        <v>45879</v>
      </c>
      <c r="W3" s="474"/>
      <c r="X3" s="479">
        <f>V3+1</f>
        <v>45880</v>
      </c>
      <c r="Y3" s="482"/>
      <c r="Z3" s="479">
        <f>X3+1</f>
        <v>45881</v>
      </c>
      <c r="AA3" s="482"/>
      <c r="AB3" s="479">
        <f>Z3+1</f>
        <v>45882</v>
      </c>
      <c r="AC3" s="496"/>
      <c r="AD3" s="486">
        <f>AB3+1</f>
        <v>45883</v>
      </c>
      <c r="AE3" s="482"/>
      <c r="AF3" s="486">
        <f>AD3+1</f>
        <v>45884</v>
      </c>
      <c r="AG3" s="482"/>
      <c r="AH3" s="486">
        <f>AF3+1</f>
        <v>45885</v>
      </c>
      <c r="AI3" s="482"/>
      <c r="AJ3" s="489"/>
      <c r="AK3" s="491"/>
      <c r="AL3" s="476"/>
      <c r="AM3" s="111" t="str">
        <f>IF(ROUND(AM2,2)=ROUND(TS!D20,2),"ঠিক আছে","ভুল")</f>
        <v>ঠিক আছে</v>
      </c>
    </row>
    <row r="4" spans="1:43" ht="21" customHeight="1" thickBot="1">
      <c r="A4" s="491"/>
      <c r="B4" s="491"/>
      <c r="C4" s="491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89"/>
      <c r="AK4" s="491"/>
      <c r="AL4" s="476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>
        <v>25</v>
      </c>
      <c r="Q7" s="117">
        <v>3350</v>
      </c>
      <c r="R7" s="116"/>
      <c r="S7" s="260"/>
      <c r="T7" s="249"/>
      <c r="U7" s="260"/>
      <c r="V7" s="116">
        <v>50</v>
      </c>
      <c r="W7" s="260">
        <v>4250</v>
      </c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100</v>
      </c>
      <c r="AK7" s="367">
        <f>IF(ISERR(AL7/AJ7),S!D5,(AL7/AJ7))</f>
        <v>97.25</v>
      </c>
      <c r="AL7" s="120">
        <f t="shared" si="1"/>
        <v>9725</v>
      </c>
    </row>
    <row r="8" spans="1:43">
      <c r="A8" s="112">
        <v>4</v>
      </c>
      <c r="B8" s="113" t="s">
        <v>500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>
        <v>300</v>
      </c>
      <c r="S8" s="260">
        <v>36300</v>
      </c>
      <c r="T8" s="249"/>
      <c r="U8" s="260"/>
      <c r="V8" s="116">
        <v>50</v>
      </c>
      <c r="W8" s="260">
        <v>6000</v>
      </c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350</v>
      </c>
      <c r="AK8" s="367">
        <f>IF(ISERR(AL8/AJ8),S!D6,(AL8/AJ8))</f>
        <v>120.85714285714286</v>
      </c>
      <c r="AL8" s="120">
        <f t="shared" si="1"/>
        <v>42300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>
        <v>30</v>
      </c>
      <c r="U10" s="260">
        <v>4590</v>
      </c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30</v>
      </c>
      <c r="AK10" s="367">
        <f>IF(ISERR(AL10/AJ10),S!D8,(AL10/AJ10))</f>
        <v>153</v>
      </c>
      <c r="AL10" s="120">
        <f t="shared" si="1"/>
        <v>4590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>
        <v>30</v>
      </c>
      <c r="S11" s="260">
        <v>4800</v>
      </c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30</v>
      </c>
      <c r="AK11" s="367">
        <f>IF(ISERR(AL11/AJ11),S!D9,(AL11/AJ11))</f>
        <v>160</v>
      </c>
      <c r="AL11" s="120">
        <f>E11+G11+I11+K11+M11+O11+Q11+S11+U11+W11+Y11+AA11+AC11+AE11+AG11+AI11</f>
        <v>4800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>
        <v>25</v>
      </c>
      <c r="S14" s="260">
        <v>1450</v>
      </c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25</v>
      </c>
      <c r="AK14" s="367">
        <f>IF(ISERR(AL14/AJ14),S!D12,(AL14/AJ14))</f>
        <v>58</v>
      </c>
      <c r="AL14" s="120">
        <f t="shared" si="1"/>
        <v>1450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>
        <v>5</v>
      </c>
      <c r="Q15" s="117">
        <v>905</v>
      </c>
      <c r="R15" s="116">
        <v>200</v>
      </c>
      <c r="S15" s="260">
        <v>36000</v>
      </c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240</v>
      </c>
      <c r="AK15" s="367">
        <f>IF(ISERR(AL15/AJ15),S!D13,(AL15/AJ15))</f>
        <v>179.9375</v>
      </c>
      <c r="AL15" s="120">
        <f t="shared" si="1"/>
        <v>43185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>
        <v>2</v>
      </c>
      <c r="Q16" s="117">
        <v>640</v>
      </c>
      <c r="R16" s="116">
        <v>4</v>
      </c>
      <c r="S16" s="260">
        <v>1240</v>
      </c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6</v>
      </c>
      <c r="AK16" s="367">
        <f>IF(ISERR(AL16/AJ16),S!D14,(AL16/AJ16))</f>
        <v>313.33333333333331</v>
      </c>
      <c r="AL16" s="120">
        <f t="shared" si="1"/>
        <v>1880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>
        <v>60</v>
      </c>
      <c r="S17" s="260">
        <v>2400</v>
      </c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60</v>
      </c>
      <c r="AK17" s="367">
        <f>IF(ISERR(AL17/AJ17),S!D15,(AL17/AJ17))</f>
        <v>40</v>
      </c>
      <c r="AL17" s="120">
        <f t="shared" si="1"/>
        <v>2400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>
        <v>1.6</v>
      </c>
      <c r="S19" s="260">
        <v>720</v>
      </c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1.6</v>
      </c>
      <c r="AK19" s="367">
        <f>IF(ISERR(AL19/AJ19),S!D17,(AL19/AJ19))</f>
        <v>450</v>
      </c>
      <c r="AL19" s="120">
        <f t="shared" si="1"/>
        <v>720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>
        <v>63</v>
      </c>
      <c r="Q21" s="117">
        <v>3780</v>
      </c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63</v>
      </c>
      <c r="AK21" s="367">
        <f>IF(ISERR(AL21/AJ21),S!D19,(AL21/AJ21))</f>
        <v>60</v>
      </c>
      <c r="AL21" s="120">
        <f t="shared" si="1"/>
        <v>3780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>
        <v>14</v>
      </c>
      <c r="S22" s="260">
        <v>12880</v>
      </c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14</v>
      </c>
      <c r="AK22" s="367">
        <f>IF(ISERR(AL22/AJ22),S!D20,(AL22/AJ22))</f>
        <v>920</v>
      </c>
      <c r="AL22" s="120">
        <f t="shared" si="1"/>
        <v>12880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>
        <v>15</v>
      </c>
      <c r="S23" s="260">
        <v>2850</v>
      </c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15</v>
      </c>
      <c r="AK23" s="367">
        <f>IF(ISERR(AL23/AJ23),S!D21,(AL23/AJ23))</f>
        <v>190</v>
      </c>
      <c r="AL23" s="120">
        <f t="shared" si="1"/>
        <v>2850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>
        <v>2000</v>
      </c>
      <c r="S24" s="260">
        <v>5400</v>
      </c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2000</v>
      </c>
      <c r="AK24" s="367">
        <f>IF(ISERR(AL24/AJ24),S!D22,(AL24/AJ24))</f>
        <v>2.7</v>
      </c>
      <c r="AL24" s="120">
        <f t="shared" si="1"/>
        <v>5400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>
        <v>1.4999999999999999E-2</v>
      </c>
      <c r="S31" s="260">
        <v>4500</v>
      </c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1.4999999999999999E-2</v>
      </c>
      <c r="AK31" s="367">
        <f>IF(ISERR(AL31/AJ31),S!D29,(AL31/AJ31))</f>
        <v>300000</v>
      </c>
      <c r="AL31" s="120">
        <f t="shared" si="1"/>
        <v>4500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>
        <v>0.3</v>
      </c>
      <c r="S32" s="260">
        <v>720</v>
      </c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0.3</v>
      </c>
      <c r="AK32" s="367">
        <f>IF(ISERR(AL32/AJ32),S!D30,(AL32/AJ32))</f>
        <v>2400</v>
      </c>
      <c r="AL32" s="120">
        <f t="shared" si="1"/>
        <v>720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>
        <v>64</v>
      </c>
      <c r="Q36" s="117">
        <v>8832</v>
      </c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74</v>
      </c>
      <c r="AK36" s="367">
        <f>IF(ISERR(AL36/AJ36),S!D34,(AL36/AJ36))</f>
        <v>138</v>
      </c>
      <c r="AL36" s="120">
        <f t="shared" si="1"/>
        <v>10212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>
        <v>20</v>
      </c>
      <c r="S37" s="260">
        <v>3400</v>
      </c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20</v>
      </c>
      <c r="AK37" s="367">
        <f>IF(ISERR(AL37/AJ37),S!D35,(AL37/AJ37))</f>
        <v>170</v>
      </c>
      <c r="AL37" s="120">
        <f t="shared" si="1"/>
        <v>3400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>
        <v>4</v>
      </c>
      <c r="S38" s="260">
        <v>2240</v>
      </c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4</v>
      </c>
      <c r="AK38" s="367">
        <f>IF(ISERR(AL38/AJ38),S!D36,(AL38/AJ38))</f>
        <v>560</v>
      </c>
      <c r="AL38" s="120">
        <f t="shared" si="1"/>
        <v>2240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>
        <v>3</v>
      </c>
      <c r="Q40" s="117">
        <v>360</v>
      </c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9</v>
      </c>
      <c r="AK40" s="367">
        <f>IF(ISERR(AL40/AJ40),S!D38,(AL40/AJ40))</f>
        <v>120</v>
      </c>
      <c r="AL40" s="120">
        <f t="shared" si="1"/>
        <v>1080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>
        <v>20</v>
      </c>
      <c r="S41" s="260">
        <v>1600</v>
      </c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20</v>
      </c>
      <c r="AK41" s="367">
        <f>IF(ISERR(AL41/AJ41),S!D39,(AL41/AJ41))</f>
        <v>80</v>
      </c>
      <c r="AL41" s="120">
        <f t="shared" si="1"/>
        <v>1600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>
        <v>12</v>
      </c>
      <c r="S42" s="260">
        <v>1020</v>
      </c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12</v>
      </c>
      <c r="AK42" s="367">
        <f>IF(ISERR(AL42/AJ42),S!D40,(AL42/AJ42))</f>
        <v>85</v>
      </c>
      <c r="AL42" s="120">
        <f t="shared" si="1"/>
        <v>1020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>
        <v>2000</v>
      </c>
      <c r="Q43" s="117">
        <v>16000</v>
      </c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2000</v>
      </c>
      <c r="AK43" s="367">
        <f>IF(ISERR(AL43/AJ43),S!D41,(AL43/AJ43))</f>
        <v>8</v>
      </c>
      <c r="AL43" s="120">
        <f t="shared" si="1"/>
        <v>16000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>
        <v>3500</v>
      </c>
      <c r="Q47" s="117">
        <v>38000</v>
      </c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3500</v>
      </c>
      <c r="AK47" s="367">
        <f>IF(ISERR(AL47/AJ47),S!D45,(AL47/AJ47))</f>
        <v>10.857142857142858</v>
      </c>
      <c r="AL47" s="120">
        <f t="shared" si="1"/>
        <v>38000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>
        <v>1500</v>
      </c>
      <c r="S50" s="260">
        <v>7800</v>
      </c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1500</v>
      </c>
      <c r="AK50" s="367">
        <f>IF(ISERR(AL50/AJ50),S!D48,(AL50/AJ50))</f>
        <v>5.2</v>
      </c>
      <c r="AL50" s="120">
        <f t="shared" si="1"/>
        <v>7800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>
        <v>20</v>
      </c>
      <c r="S52" s="260">
        <v>1200</v>
      </c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20</v>
      </c>
      <c r="AK52" s="367">
        <f>IF(ISERR(AL52/AJ52),S!D50,(AL52/AJ52))</f>
        <v>60</v>
      </c>
      <c r="AL52" s="120">
        <f t="shared" si="1"/>
        <v>1200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>
        <v>4</v>
      </c>
      <c r="S53" s="260">
        <v>320</v>
      </c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4</v>
      </c>
      <c r="AK53" s="367">
        <f>IF(ISERR(AL53/AJ53),S!D51,(AL53/AJ53))</f>
        <v>80</v>
      </c>
      <c r="AL53" s="120">
        <f t="shared" si="1"/>
        <v>320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>
        <v>4</v>
      </c>
      <c r="Q58" s="117">
        <v>80</v>
      </c>
      <c r="R58" s="116">
        <v>30</v>
      </c>
      <c r="S58" s="260">
        <v>580</v>
      </c>
      <c r="T58" s="249"/>
      <c r="U58" s="260"/>
      <c r="V58" s="116">
        <v>4</v>
      </c>
      <c r="W58" s="260">
        <v>80</v>
      </c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46</v>
      </c>
      <c r="AK58" s="367">
        <f>IF(ISERR(AL58/AJ58),S!D56,(AL58/AJ58))</f>
        <v>19.565217391304348</v>
      </c>
      <c r="AL58" s="120">
        <f t="shared" si="1"/>
        <v>900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>
        <v>11</v>
      </c>
      <c r="S59" s="260">
        <v>11040</v>
      </c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11</v>
      </c>
      <c r="AK59" s="367">
        <f>IF(ISERR(AL59/AJ59),S!D57,(AL59/AJ59))</f>
        <v>1003.6363636363636</v>
      </c>
      <c r="AL59" s="120">
        <f t="shared" si="1"/>
        <v>11040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>
        <v>5</v>
      </c>
      <c r="S60" s="260">
        <v>1320</v>
      </c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5</v>
      </c>
      <c r="AK60" s="367">
        <f>IF(ISERR(AL60/AJ60),S!D58,(AL60/AJ60))</f>
        <v>264</v>
      </c>
      <c r="AL60" s="120">
        <f t="shared" si="1"/>
        <v>1320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>
        <v>5</v>
      </c>
      <c r="S61" s="260">
        <v>650</v>
      </c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5</v>
      </c>
      <c r="AK61" s="367">
        <f>IF(ISERR(AL61/AJ61),S!D59,(AL61/AJ61))</f>
        <v>130</v>
      </c>
      <c r="AL61" s="120">
        <f t="shared" si="1"/>
        <v>650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>
        <v>1</v>
      </c>
      <c r="S63" s="260">
        <v>620</v>
      </c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1.5</v>
      </c>
      <c r="AK63" s="367">
        <f>IF(ISERR(AL63/AJ63),S!D61,(AL63/AJ63))</f>
        <v>620</v>
      </c>
      <c r="AL63" s="120">
        <f t="shared" si="1"/>
        <v>930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>
        <v>10</v>
      </c>
      <c r="S64" s="260">
        <v>6400</v>
      </c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10.5</v>
      </c>
      <c r="AK64" s="367">
        <f>IF(ISERR(AL64/AJ64),S!D62,(AL64/AJ64))</f>
        <v>640</v>
      </c>
      <c r="AL64" s="120">
        <f t="shared" si="1"/>
        <v>6720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>
        <v>3</v>
      </c>
      <c r="S67" s="260">
        <v>2550</v>
      </c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3.1</v>
      </c>
      <c r="AK67" s="367">
        <f>IF(ISERR(AL67/AJ67),S!D65,(AL67/AJ67))</f>
        <v>851.61290322580646</v>
      </c>
      <c r="AL67" s="120">
        <f t="shared" si="1"/>
        <v>2640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>
        <v>30</v>
      </c>
      <c r="S68" s="260">
        <v>540</v>
      </c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30</v>
      </c>
      <c r="AK68" s="367">
        <f>IF(ISERR(AL68/AJ68),S!D66,(AL68/AJ68))</f>
        <v>18</v>
      </c>
      <c r="AL68" s="120">
        <f t="shared" si="1"/>
        <v>540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>
        <v>30</v>
      </c>
      <c r="S69" s="260">
        <v>540</v>
      </c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30</v>
      </c>
      <c r="AK69" s="367">
        <f>IF(ISERR(AL69/AJ69),S!D67,(AL69/AJ69))</f>
        <v>18</v>
      </c>
      <c r="AL69" s="120">
        <f t="shared" si="1"/>
        <v>540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>
        <v>1</v>
      </c>
      <c r="S70" s="260">
        <v>5700</v>
      </c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1.1000000000000001</v>
      </c>
      <c r="AK70" s="367">
        <f>IF(ISERR(AL70/AJ70),S!D68,(AL70/AJ70))</f>
        <v>5727.272727272727</v>
      </c>
      <c r="AL70" s="120">
        <f t="shared" ref="AL70:AL133" si="3">E70+G70+I70+K70+M70+O70+Q70+S70+U70+W70+Y70+AA70+AC70+AE70+AG70+AI70</f>
        <v>6300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>
        <v>2</v>
      </c>
      <c r="S71" s="260">
        <v>1180</v>
      </c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2</v>
      </c>
      <c r="AK71" s="367">
        <f>IF(ISERR(AL71/AJ71),S!D69,(AL71/AJ71))</f>
        <v>590</v>
      </c>
      <c r="AL71" s="120">
        <f t="shared" si="3"/>
        <v>1180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>
        <v>0.7</v>
      </c>
      <c r="S72" s="260">
        <v>1190</v>
      </c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0.75</v>
      </c>
      <c r="AK72" s="367">
        <f>IF(ISERR(AL72/AJ72),S!D70,(AL72/AJ72))</f>
        <v>1706.6666666666667</v>
      </c>
      <c r="AL72" s="120">
        <f t="shared" si="3"/>
        <v>1280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>
        <v>40</v>
      </c>
      <c r="S73" s="260">
        <v>320</v>
      </c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40</v>
      </c>
      <c r="AK73" s="367">
        <f>IF(ISERR(AL73/AJ73),S!D71,(AL73/AJ73))</f>
        <v>8</v>
      </c>
      <c r="AL73" s="120">
        <f t="shared" si="3"/>
        <v>320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>
        <v>10</v>
      </c>
      <c r="S74" s="260">
        <v>7100</v>
      </c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10</v>
      </c>
      <c r="AK74" s="367">
        <f>IF(ISERR(AL74/AJ74),S!D72,(AL74/AJ74))</f>
        <v>710</v>
      </c>
      <c r="AL74" s="120">
        <f t="shared" si="3"/>
        <v>7100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>
        <v>10</v>
      </c>
      <c r="S75" s="260">
        <v>6400</v>
      </c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10</v>
      </c>
      <c r="AK75" s="367">
        <f>IF(ISERR(AL75/AJ75),S!D73,(AL75/AJ75))</f>
        <v>640</v>
      </c>
      <c r="AL75" s="120">
        <f t="shared" si="3"/>
        <v>6400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>
        <v>13.5</v>
      </c>
      <c r="S77" s="260">
        <v>22800</v>
      </c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13.7</v>
      </c>
      <c r="AK77" s="367">
        <f>IF(ISERR(AL77/AJ77),S!D75,(AL77/AJ77))</f>
        <v>1691.9708029197081</v>
      </c>
      <c r="AL77" s="120">
        <f t="shared" si="3"/>
        <v>23180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>
        <v>0.5</v>
      </c>
      <c r="S79" s="260">
        <v>1700</v>
      </c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0.5</v>
      </c>
      <c r="AK79" s="367">
        <f>IF(ISERR(AL79/AJ79),S!D77,(AL79/AJ79))</f>
        <v>3400</v>
      </c>
      <c r="AL79" s="120">
        <f t="shared" si="3"/>
        <v>1700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>
        <v>0.2</v>
      </c>
      <c r="S80" s="260">
        <v>120</v>
      </c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0.4</v>
      </c>
      <c r="AK80" s="367">
        <f>IF(ISERR(AL80/AJ80),S!D78,(AL80/AJ80))</f>
        <v>575</v>
      </c>
      <c r="AL80" s="120">
        <f t="shared" si="3"/>
        <v>230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>
        <v>0.2</v>
      </c>
      <c r="S81" s="260">
        <v>60</v>
      </c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0.2</v>
      </c>
      <c r="AK81" s="367">
        <f>IF(ISERR(AL81/AJ81),S!D79,(AL81/AJ81))</f>
        <v>300</v>
      </c>
      <c r="AL81" s="120">
        <f t="shared" si="3"/>
        <v>60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>
        <v>25</v>
      </c>
      <c r="S82" s="260">
        <v>4250</v>
      </c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25.5</v>
      </c>
      <c r="AK82" s="367">
        <f>IF(ISERR(AL82/AJ82),S!D80,(AL82/AJ82))</f>
        <v>170.58823529411765</v>
      </c>
      <c r="AL82" s="120">
        <f t="shared" si="3"/>
        <v>4350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>
        <v>0.4</v>
      </c>
      <c r="S86" s="260">
        <v>1200</v>
      </c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0.4</v>
      </c>
      <c r="AK86" s="367">
        <f>IF(ISERR(AL86/AJ86),S!D84,(AL86/AJ86))</f>
        <v>3000</v>
      </c>
      <c r="AL86" s="120">
        <f t="shared" si="3"/>
        <v>1200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>
        <v>0.7</v>
      </c>
      <c r="S88" s="260">
        <v>1260</v>
      </c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0.7</v>
      </c>
      <c r="AK88" s="367">
        <f>IF(ISERR(AL88/AJ88),S!D86,(AL88/AJ88))</f>
        <v>1800.0000000000002</v>
      </c>
      <c r="AL88" s="120">
        <f t="shared" si="3"/>
        <v>1260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>
        <v>48</v>
      </c>
      <c r="S89" s="260">
        <v>3216</v>
      </c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72</v>
      </c>
      <c r="AK89" s="367">
        <f>IF(ISERR(AL89/AJ89),S!D87,(AL89/AJ89))</f>
        <v>67</v>
      </c>
      <c r="AL89" s="120">
        <f t="shared" si="3"/>
        <v>4824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>
        <v>40</v>
      </c>
      <c r="Q91" s="117">
        <v>460</v>
      </c>
      <c r="R91" s="116">
        <v>470</v>
      </c>
      <c r="S91" s="260">
        <v>5200</v>
      </c>
      <c r="T91" s="249">
        <v>40</v>
      </c>
      <c r="U91" s="260">
        <v>460</v>
      </c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828</v>
      </c>
      <c r="AK91" s="367">
        <f>IF(ISERR(AL91/AJ91),S!D89,(AL91/AJ91))</f>
        <v>11.252415458937199</v>
      </c>
      <c r="AL91" s="120">
        <f t="shared" si="3"/>
        <v>9317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>
        <v>2</v>
      </c>
      <c r="S94" s="260">
        <v>440</v>
      </c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3</v>
      </c>
      <c r="AK94" s="367">
        <f>IF(ISERR(AL94/AJ94),S!D92,(AL94/AJ94))</f>
        <v>220</v>
      </c>
      <c r="AL94" s="120">
        <f t="shared" si="3"/>
        <v>660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>
        <v>1</v>
      </c>
      <c r="Q97" s="117">
        <v>80</v>
      </c>
      <c r="R97" s="116">
        <v>6</v>
      </c>
      <c r="S97" s="260">
        <v>510</v>
      </c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11</v>
      </c>
      <c r="AK97" s="367">
        <f>IF(ISERR(AL97/AJ97),S!D95,(AL97/AJ97))</f>
        <v>84.545454545454547</v>
      </c>
      <c r="AL97" s="120">
        <f t="shared" si="3"/>
        <v>930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>
        <v>0.5</v>
      </c>
      <c r="S99" s="260">
        <v>260</v>
      </c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0.5</v>
      </c>
      <c r="AK99" s="367">
        <f>IF(ISERR(AL99/AJ99),S!D97,(AL99/AJ99))</f>
        <v>520</v>
      </c>
      <c r="AL99" s="120">
        <f t="shared" si="3"/>
        <v>260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>
        <v>3</v>
      </c>
      <c r="S100" s="260">
        <v>630</v>
      </c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7</v>
      </c>
      <c r="AK100" s="367">
        <f>IF(ISERR(AL100/AJ100),S!D98,(AL100/AJ100))</f>
        <v>167.14285714285714</v>
      </c>
      <c r="AL100" s="120">
        <f t="shared" si="3"/>
        <v>1170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>
        <v>12</v>
      </c>
      <c r="S106" s="260">
        <v>1930</v>
      </c>
      <c r="T106" s="249"/>
      <c r="U106" s="260"/>
      <c r="V106" s="116">
        <v>2</v>
      </c>
      <c r="W106" s="260">
        <v>320</v>
      </c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14</v>
      </c>
      <c r="AK106" s="367">
        <f>IF(ISERR(AL106/AJ106),S!D104,(AL106/AJ106))</f>
        <v>160.71428571428572</v>
      </c>
      <c r="AL106" s="120">
        <f t="shared" si="3"/>
        <v>2250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>
        <v>2</v>
      </c>
      <c r="S111" s="260">
        <v>540</v>
      </c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2</v>
      </c>
      <c r="AK111" s="367">
        <f>IF(ISERR(AL111/AJ111),S!D109,(AL111/AJ111))</f>
        <v>270</v>
      </c>
      <c r="AL111" s="120">
        <f t="shared" si="3"/>
        <v>540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>
        <v>1.5</v>
      </c>
      <c r="S114" s="260">
        <v>3150</v>
      </c>
      <c r="T114" s="249"/>
      <c r="U114" s="260"/>
      <c r="V114" s="116">
        <v>0.25</v>
      </c>
      <c r="W114" s="260">
        <v>995</v>
      </c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2.25</v>
      </c>
      <c r="AK114" s="367">
        <f>IF(ISERR(AL114/AJ114),S!D112,(AL114/AJ114))</f>
        <v>2242.2222222222222</v>
      </c>
      <c r="AL114" s="120">
        <f t="shared" si="3"/>
        <v>5045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450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>
        <v>41</v>
      </c>
      <c r="Q126" s="117">
        <v>410</v>
      </c>
      <c r="R126" s="116">
        <v>26</v>
      </c>
      <c r="S126" s="260">
        <v>260</v>
      </c>
      <c r="T126" s="249">
        <v>25</v>
      </c>
      <c r="U126" s="260">
        <v>250</v>
      </c>
      <c r="V126" s="116">
        <v>26</v>
      </c>
      <c r="W126" s="260">
        <v>260</v>
      </c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325</v>
      </c>
      <c r="AK126" s="367">
        <f>IF(ISERR(AL126/AJ126),S!D124,(AL126/AJ126))</f>
        <v>10</v>
      </c>
      <c r="AL126" s="120">
        <f t="shared" si="3"/>
        <v>3250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>
        <v>10</v>
      </c>
      <c r="S128" s="260">
        <v>1100</v>
      </c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12.5</v>
      </c>
      <c r="AK128" s="367">
        <f>IF(ISERR(AL128/AJ128),S!D126,(AL128/AJ128))</f>
        <v>120.96</v>
      </c>
      <c r="AL128" s="120">
        <f t="shared" si="3"/>
        <v>1512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>
        <v>10</v>
      </c>
      <c r="S134" s="260">
        <v>2100</v>
      </c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31.549999999999997</v>
      </c>
      <c r="AK134" s="367">
        <f>IF(ISERR(AL134/AJ134),S!D132,(AL134/AJ134))</f>
        <v>187.35340729001587</v>
      </c>
      <c r="AL134" s="120">
        <f t="shared" ref="AL134:AL197" si="5">E134+G134+I134+K134+M134+O134+Q134+S134+U134+W134+Y134+AA134+AC134+AE134+AG134+AI134</f>
        <v>5911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>
        <v>5</v>
      </c>
      <c r="S135" s="260">
        <v>900</v>
      </c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5</v>
      </c>
      <c r="AK135" s="367">
        <f>IF(ISERR(AL135/AJ135),S!D133,(AL135/AJ135))</f>
        <v>180</v>
      </c>
      <c r="AL135" s="120">
        <f t="shared" si="5"/>
        <v>900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>
        <v>1540</v>
      </c>
      <c r="S143" s="260">
        <v>27889</v>
      </c>
      <c r="T143" s="249">
        <v>4</v>
      </c>
      <c r="U143" s="260">
        <v>100</v>
      </c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1584</v>
      </c>
      <c r="AK143" s="367">
        <f>IF(ISERR(AL143/AJ143),S!D141,(AL143/AJ143))</f>
        <v>18.23169191919192</v>
      </c>
      <c r="AL143" s="120">
        <f t="shared" si="5"/>
        <v>28879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>
        <v>310</v>
      </c>
      <c r="S145" s="260">
        <v>341000</v>
      </c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316</v>
      </c>
      <c r="AK145" s="367">
        <f>IF(ISERR(AL145/AJ145),S!D143,(AL145/AJ145))</f>
        <v>1100.9493670886077</v>
      </c>
      <c r="AL145" s="120">
        <f t="shared" si="5"/>
        <v>347900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>
        <v>28</v>
      </c>
      <c r="S148" s="260">
        <v>33600</v>
      </c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28</v>
      </c>
      <c r="AK148" s="367">
        <f>IF(ISERR(AL148/AJ148),S!D146,(AL148/AJ148))</f>
        <v>1200</v>
      </c>
      <c r="AL148" s="120">
        <f t="shared" si="5"/>
        <v>33600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>
        <v>13</v>
      </c>
      <c r="Q152" s="117">
        <v>3596</v>
      </c>
      <c r="R152" s="116">
        <v>10</v>
      </c>
      <c r="S152" s="260">
        <v>2635</v>
      </c>
      <c r="T152" s="249">
        <v>8</v>
      </c>
      <c r="U152" s="260">
        <v>2272</v>
      </c>
      <c r="V152" s="116">
        <v>13</v>
      </c>
      <c r="W152" s="260">
        <v>3596</v>
      </c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98</v>
      </c>
      <c r="AK152" s="367">
        <f>IF(ISERR(AL152/AJ152),S!D150,(AL152/AJ152))</f>
        <v>270.64285714285717</v>
      </c>
      <c r="AL152" s="120">
        <f t="shared" si="5"/>
        <v>26523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>
        <v>5</v>
      </c>
      <c r="Q155" s="117">
        <v>2000</v>
      </c>
      <c r="R155" s="116">
        <v>25.2</v>
      </c>
      <c r="S155" s="260">
        <v>10584</v>
      </c>
      <c r="T155" s="249">
        <v>5</v>
      </c>
      <c r="U155" s="260">
        <v>2000</v>
      </c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45.2</v>
      </c>
      <c r="AK155" s="367">
        <f>IF(ISERR(AL155/AJ155),S!D153,(AL155/AJ155))</f>
        <v>404.51327433628313</v>
      </c>
      <c r="AL155" s="120">
        <f t="shared" si="5"/>
        <v>18284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>
        <v>5</v>
      </c>
      <c r="W156" s="260">
        <v>1900</v>
      </c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11.2</v>
      </c>
      <c r="AK156" s="367">
        <f>IF(ISERR(AL156/AJ156),S!D154,(AL156/AJ156))</f>
        <v>424.28571428571433</v>
      </c>
      <c r="AL156" s="120">
        <f t="shared" si="5"/>
        <v>4752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>
        <v>7</v>
      </c>
      <c r="Q179" s="117">
        <v>175</v>
      </c>
      <c r="R179" s="116">
        <v>150</v>
      </c>
      <c r="S179" s="260">
        <v>3300</v>
      </c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173</v>
      </c>
      <c r="AK179" s="367">
        <f>IF(ISERR(AL179/AJ179),S!D177,(AL179/AJ179))</f>
        <v>22.398843930635838</v>
      </c>
      <c r="AL179" s="120">
        <f t="shared" si="5"/>
        <v>3875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>
        <v>5</v>
      </c>
      <c r="Q180" s="117">
        <v>375</v>
      </c>
      <c r="R180" s="116">
        <v>80</v>
      </c>
      <c r="S180" s="260">
        <v>6080</v>
      </c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110</v>
      </c>
      <c r="AK180" s="367">
        <f>IF(ISERR(AL180/AJ180),S!D178,(AL180/AJ180))</f>
        <v>75.154545454545456</v>
      </c>
      <c r="AL180" s="120">
        <f t="shared" si="5"/>
        <v>8267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>
        <v>0.5</v>
      </c>
      <c r="Q181" s="117">
        <v>125</v>
      </c>
      <c r="R181" s="116">
        <v>20</v>
      </c>
      <c r="S181" s="260">
        <v>5000</v>
      </c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23.5</v>
      </c>
      <c r="AK181" s="367">
        <f>IF(ISERR(AL181/AJ181),S!D179,(AL181/AJ181))</f>
        <v>250</v>
      </c>
      <c r="AL181" s="120">
        <f t="shared" si="5"/>
        <v>5875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>
        <v>0.5</v>
      </c>
      <c r="Q182" s="117">
        <v>90</v>
      </c>
      <c r="R182" s="116">
        <v>10</v>
      </c>
      <c r="S182" s="260">
        <v>1800</v>
      </c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19.8</v>
      </c>
      <c r="AK182" s="367">
        <f>IF(ISERR(AL182/AJ182),S!D180,(AL182/AJ182))</f>
        <v>175.75757575757575</v>
      </c>
      <c r="AL182" s="120">
        <f t="shared" si="5"/>
        <v>3480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>
        <v>1</v>
      </c>
      <c r="Q183" s="117">
        <v>160</v>
      </c>
      <c r="R183" s="116">
        <v>20</v>
      </c>
      <c r="S183" s="260">
        <v>3200</v>
      </c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25</v>
      </c>
      <c r="AK183" s="367">
        <f>IF(ISERR(AL183/AJ183),S!D181,(AL183/AJ183))</f>
        <v>164.4</v>
      </c>
      <c r="AL183" s="120">
        <f t="shared" si="5"/>
        <v>4110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>
        <v>15</v>
      </c>
      <c r="Q184" s="117">
        <v>75</v>
      </c>
      <c r="R184" s="116">
        <v>300</v>
      </c>
      <c r="S184" s="260">
        <v>1800</v>
      </c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382</v>
      </c>
      <c r="AK184" s="367">
        <f>IF(ISERR(AL184/AJ184),S!D182,(AL184/AJ184))</f>
        <v>6.1335078534031418</v>
      </c>
      <c r="AL184" s="120">
        <f t="shared" si="5"/>
        <v>2343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>
        <v>4</v>
      </c>
      <c r="Q185" s="117">
        <v>240</v>
      </c>
      <c r="R185" s="116">
        <v>50</v>
      </c>
      <c r="S185" s="260">
        <v>3000</v>
      </c>
      <c r="T185" s="249">
        <v>2</v>
      </c>
      <c r="U185" s="260">
        <v>160</v>
      </c>
      <c r="V185" s="116">
        <v>3</v>
      </c>
      <c r="W185" s="260">
        <v>150</v>
      </c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75</v>
      </c>
      <c r="AK185" s="367">
        <f>IF(ISERR(AL185/AJ185),S!D183,(AL185/AJ185))</f>
        <v>62.96</v>
      </c>
      <c r="AL185" s="120">
        <f t="shared" si="5"/>
        <v>4722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>
        <v>1</v>
      </c>
      <c r="Q186" s="117">
        <v>60</v>
      </c>
      <c r="R186" s="116">
        <v>15</v>
      </c>
      <c r="S186" s="260">
        <v>1500</v>
      </c>
      <c r="T186" s="249">
        <v>1</v>
      </c>
      <c r="U186" s="260">
        <v>60</v>
      </c>
      <c r="V186" s="116">
        <v>1</v>
      </c>
      <c r="W186" s="260">
        <v>60</v>
      </c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25</v>
      </c>
      <c r="AK186" s="367">
        <f>IF(ISERR(AL186/AJ186),S!D184,(AL186/AJ186))</f>
        <v>84.8</v>
      </c>
      <c r="AL186" s="120">
        <f t="shared" si="5"/>
        <v>2120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>
        <v>3</v>
      </c>
      <c r="S187" s="260">
        <v>210</v>
      </c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6</v>
      </c>
      <c r="AK187" s="367">
        <f>IF(ISERR(AL187/AJ187),S!D185,(AL187/AJ187))</f>
        <v>70</v>
      </c>
      <c r="AL187" s="120">
        <f t="shared" si="5"/>
        <v>420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>
        <v>20</v>
      </c>
      <c r="S188" s="260">
        <v>3200</v>
      </c>
      <c r="T188" s="249">
        <v>3</v>
      </c>
      <c r="U188" s="260">
        <v>480</v>
      </c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33</v>
      </c>
      <c r="AK188" s="367">
        <f>IF(ISERR(AL188/AJ188),S!D186,(AL188/AJ188))</f>
        <v>135.60606060606059</v>
      </c>
      <c r="AL188" s="120">
        <f t="shared" si="5"/>
        <v>4475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>
        <v>12</v>
      </c>
      <c r="W189" s="260">
        <v>600</v>
      </c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34</v>
      </c>
      <c r="AK189" s="367">
        <f>IF(ISERR(AL189/AJ189),S!D187,(AL189/AJ189))</f>
        <v>57.5</v>
      </c>
      <c r="AL189" s="120">
        <f t="shared" si="5"/>
        <v>1955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>
        <v>30</v>
      </c>
      <c r="S190" s="260">
        <v>180</v>
      </c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144</v>
      </c>
      <c r="AK190" s="367">
        <f>IF(ISERR(AL190/AJ190),S!D188,(AL190/AJ190))</f>
        <v>6</v>
      </c>
      <c r="AL190" s="120">
        <f t="shared" si="5"/>
        <v>864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>
        <v>8</v>
      </c>
      <c r="S195" s="260">
        <v>200</v>
      </c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24</v>
      </c>
      <c r="AK195" s="367">
        <f>IF(ISERR(AL195/AJ195),S!D193,(AL195/AJ195))</f>
        <v>41.666666666666664</v>
      </c>
      <c r="AL195" s="120">
        <f t="shared" si="5"/>
        <v>1000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>
        <v>6</v>
      </c>
      <c r="Q197" s="117">
        <v>150</v>
      </c>
      <c r="R197" s="116"/>
      <c r="S197" s="260"/>
      <c r="T197" s="249">
        <v>5</v>
      </c>
      <c r="U197" s="260">
        <v>125</v>
      </c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19</v>
      </c>
      <c r="AK197" s="367">
        <f>IF(ISERR(AL197/AJ197),S!D195,(AL197/AJ197))</f>
        <v>24.210526315789473</v>
      </c>
      <c r="AL197" s="120">
        <f t="shared" si="5"/>
        <v>460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>
        <v>1</v>
      </c>
      <c r="Q199" s="117">
        <v>140</v>
      </c>
      <c r="R199" s="116">
        <v>2</v>
      </c>
      <c r="S199" s="260">
        <v>300</v>
      </c>
      <c r="T199" s="249">
        <v>1</v>
      </c>
      <c r="U199" s="260">
        <v>160</v>
      </c>
      <c r="V199" s="116">
        <v>1</v>
      </c>
      <c r="W199" s="260">
        <v>150</v>
      </c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11</v>
      </c>
      <c r="AK199" s="367">
        <f>IF(ISERR(AL199/AJ199),S!D197,(AL199/AJ199))</f>
        <v>147.27272727272728</v>
      </c>
      <c r="AL199" s="120">
        <f t="shared" si="7"/>
        <v>1620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>
        <v>0.5</v>
      </c>
      <c r="Q200" s="117">
        <v>60</v>
      </c>
      <c r="R200" s="116">
        <v>10</v>
      </c>
      <c r="S200" s="260">
        <v>500</v>
      </c>
      <c r="T200" s="249">
        <v>0.5</v>
      </c>
      <c r="U200" s="260">
        <v>50</v>
      </c>
      <c r="V200" s="116">
        <v>0.5</v>
      </c>
      <c r="W200" s="260">
        <v>50</v>
      </c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14.4</v>
      </c>
      <c r="AK200" s="367">
        <f>IF(ISERR(AL200/AJ200),S!D198,(AL200/AJ200))</f>
        <v>73.611111111111114</v>
      </c>
      <c r="AL200" s="120">
        <f t="shared" si="7"/>
        <v>1060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>
        <v>5</v>
      </c>
      <c r="S201" s="260">
        <v>1250</v>
      </c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5</v>
      </c>
      <c r="AK201" s="367">
        <f>IF(ISERR(AL201/AJ201),S!D199,(AL201/AJ201))</f>
        <v>250</v>
      </c>
      <c r="AL201" s="120">
        <f t="shared" si="7"/>
        <v>1250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>
        <v>3</v>
      </c>
      <c r="W205" s="260">
        <v>150</v>
      </c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9</v>
      </c>
      <c r="AK205" s="367">
        <f>IF(ISERR(AL205/AJ205),S!D203,(AL205/AJ205))</f>
        <v>43.333333333333336</v>
      </c>
      <c r="AL205" s="120">
        <f t="shared" si="7"/>
        <v>390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>
        <v>5</v>
      </c>
      <c r="Q208" s="117">
        <v>300</v>
      </c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12</v>
      </c>
      <c r="AK208" s="367">
        <f>IF(ISERR(AL208/AJ208),S!D206,(AL208/AJ208))</f>
        <v>51.666666666666664</v>
      </c>
      <c r="AL208" s="120">
        <f t="shared" si="7"/>
        <v>620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>
        <v>7</v>
      </c>
      <c r="Q209" s="117">
        <v>560</v>
      </c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7</v>
      </c>
      <c r="AK209" s="367">
        <f>IF(ISERR(AL209/AJ209),S!D207,(AL209/AJ209))</f>
        <v>80</v>
      </c>
      <c r="AL209" s="120">
        <f t="shared" si="7"/>
        <v>560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>
        <v>5</v>
      </c>
      <c r="U213" s="260">
        <v>250</v>
      </c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15</v>
      </c>
      <c r="AK213" s="367">
        <f>IF(ISERR(AL213/AJ213),S!D211,(AL213/AJ213))</f>
        <v>50.333333333333336</v>
      </c>
      <c r="AL213" s="120">
        <f t="shared" si="7"/>
        <v>755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>
        <v>30</v>
      </c>
      <c r="S216" s="260">
        <v>2280</v>
      </c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35</v>
      </c>
      <c r="AK216" s="367">
        <f>IF(ISERR(AL216/AJ216),S!D214,(AL216/AJ216))</f>
        <v>75.48571428571428</v>
      </c>
      <c r="AL216" s="120">
        <f t="shared" si="7"/>
        <v>2642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>
        <v>3.2</v>
      </c>
      <c r="S231" s="260">
        <v>2176</v>
      </c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10.35</v>
      </c>
      <c r="AK231" s="367">
        <f>IF(ISERR(AL231/AJ231),S!D229,(AL231/AJ231))</f>
        <v>680</v>
      </c>
      <c r="AL231" s="120">
        <f t="shared" si="7"/>
        <v>7038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>
        <v>36</v>
      </c>
      <c r="Q232" s="117">
        <v>34200</v>
      </c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36</v>
      </c>
      <c r="AK232" s="367">
        <f>IF(ISERR(AL232/AJ232),S!D230,(AL232/AJ232))</f>
        <v>950</v>
      </c>
      <c r="AL232" s="120">
        <f t="shared" si="7"/>
        <v>34200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>
        <v>4000</v>
      </c>
      <c r="Q233" s="117">
        <v>5600</v>
      </c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4000</v>
      </c>
      <c r="AK233" s="367">
        <f>IF(ISERR(AL233/AJ233),S!D231,(AL233/AJ233))</f>
        <v>1.4</v>
      </c>
      <c r="AL233" s="120">
        <f t="shared" si="7"/>
        <v>5600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>
        <v>16</v>
      </c>
      <c r="U234" s="260">
        <v>480</v>
      </c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131</v>
      </c>
      <c r="AK234" s="367">
        <f>IF(ISERR(AL234/AJ234),S!D232,(AL234/AJ234))</f>
        <v>26.564885496183205</v>
      </c>
      <c r="AL234" s="120">
        <f t="shared" si="7"/>
        <v>3480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>
        <v>54</v>
      </c>
      <c r="S241" s="260">
        <v>20520</v>
      </c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54</v>
      </c>
      <c r="AK241" s="367">
        <f>IF(ISERR(AL241/AJ241),S!D239,(AL241/AJ241))</f>
        <v>380</v>
      </c>
      <c r="AL241" s="120">
        <f t="shared" si="7"/>
        <v>20520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>
        <v>2</v>
      </c>
      <c r="S244" s="260">
        <v>560</v>
      </c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2</v>
      </c>
      <c r="AK244" s="367">
        <f>IF(ISERR(AL244/AJ244),S!D242,(AL244/AJ244))</f>
        <v>280</v>
      </c>
      <c r="AL244" s="120">
        <f t="shared" si="7"/>
        <v>560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>
        <v>106</v>
      </c>
      <c r="Q245" s="117">
        <v>1060</v>
      </c>
      <c r="R245" s="116">
        <v>70</v>
      </c>
      <c r="S245" s="260">
        <v>630</v>
      </c>
      <c r="T245" s="249">
        <v>43</v>
      </c>
      <c r="U245" s="260">
        <v>387</v>
      </c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615</v>
      </c>
      <c r="AK245" s="367">
        <f>IF(ISERR(AL245/AJ245),S!D243,(AL245/AJ245))</f>
        <v>9.4471544715447155</v>
      </c>
      <c r="AL245" s="120">
        <f t="shared" si="7"/>
        <v>5810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>
        <v>1500</v>
      </c>
      <c r="S248" s="260">
        <v>30000</v>
      </c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1500</v>
      </c>
      <c r="AK248" s="367">
        <f>IF(ISERR(AL248/AJ248),S!D246,(AL248/AJ248))</f>
        <v>20</v>
      </c>
      <c r="AL248" s="120">
        <f t="shared" si="7"/>
        <v>30000</v>
      </c>
    </row>
    <row r="249" spans="1:41" s="368" customFormat="1" ht="61.5" customHeight="1">
      <c r="A249" s="384">
        <v>245</v>
      </c>
      <c r="B249" s="385" t="str">
        <f>M!D2</f>
        <v>বিবিধ ( পাস্তা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4260</v>
      </c>
      <c r="Q249" s="387">
        <f>P249</f>
        <v>4260</v>
      </c>
      <c r="R249" s="386">
        <f>M!C99</f>
        <v>36360</v>
      </c>
      <c r="S249" s="387">
        <f>R249</f>
        <v>36360</v>
      </c>
      <c r="T249" s="386">
        <f>M!C115</f>
        <v>850</v>
      </c>
      <c r="U249" s="387">
        <f>T249</f>
        <v>850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44530</v>
      </c>
      <c r="AK249" s="387">
        <f>IF(ISERR(AL249/AJ249),S!D247,(AL249/AJ249))</f>
        <v>1</v>
      </c>
      <c r="AL249" s="388">
        <f t="shared" si="7"/>
        <v>44530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>
        <v>800</v>
      </c>
      <c r="S250" s="260">
        <v>800</v>
      </c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880</v>
      </c>
      <c r="AK250" s="367">
        <f>IF(ISERR(AL250/AJ250),S!D248,(AL250/AJ250))</f>
        <v>1</v>
      </c>
      <c r="AL250" s="120">
        <f t="shared" si="7"/>
        <v>880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>
        <v>37000</v>
      </c>
      <c r="S251" s="260">
        <v>37000</v>
      </c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37000</v>
      </c>
      <c r="AK251" s="367">
        <f>IF(ISERR(AL251/AJ251),S!D249,(AL251/AJ251))</f>
        <v>1</v>
      </c>
      <c r="AL251" s="120">
        <f t="shared" si="7"/>
        <v>37000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>
        <v>50</v>
      </c>
      <c r="Q252" s="117">
        <v>50</v>
      </c>
      <c r="R252" s="116">
        <v>300</v>
      </c>
      <c r="S252" s="260">
        <v>300</v>
      </c>
      <c r="T252" s="249">
        <v>50</v>
      </c>
      <c r="U252" s="260">
        <v>50</v>
      </c>
      <c r="V252" s="116">
        <v>50</v>
      </c>
      <c r="W252" s="260">
        <v>50</v>
      </c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820</v>
      </c>
      <c r="AK252" s="367">
        <f>IF(ISERR(AL252/AJ252),S!D250,(AL252/AJ252))</f>
        <v>1</v>
      </c>
      <c r="AL252" s="120">
        <f t="shared" si="7"/>
        <v>820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>
        <v>250</v>
      </c>
      <c r="K253" s="115">
        <v>250</v>
      </c>
      <c r="L253" s="116">
        <v>200</v>
      </c>
      <c r="M253" s="115">
        <v>200</v>
      </c>
      <c r="N253" s="114">
        <v>300</v>
      </c>
      <c r="O253" s="115">
        <v>300</v>
      </c>
      <c r="P253" s="116">
        <v>500</v>
      </c>
      <c r="Q253" s="117">
        <v>500</v>
      </c>
      <c r="R253" s="116">
        <v>2800</v>
      </c>
      <c r="S253" s="260">
        <v>2800</v>
      </c>
      <c r="T253" s="249">
        <v>120</v>
      </c>
      <c r="U253" s="260">
        <v>120</v>
      </c>
      <c r="V253" s="116">
        <v>270</v>
      </c>
      <c r="W253" s="260">
        <v>270</v>
      </c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5330</v>
      </c>
      <c r="AK253" s="367">
        <f>IF(ISERR(AL253/AJ253),S!D251,(AL253/AJ253))</f>
        <v>1</v>
      </c>
      <c r="AL253" s="120">
        <f t="shared" si="7"/>
        <v>5330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>
        <v>1400</v>
      </c>
      <c r="E254" s="134">
        <v>1400</v>
      </c>
      <c r="F254" s="296">
        <v>2800</v>
      </c>
      <c r="G254" s="115">
        <v>2800</v>
      </c>
      <c r="H254" s="116">
        <v>4700</v>
      </c>
      <c r="I254" s="115">
        <v>4700</v>
      </c>
      <c r="J254" s="114">
        <v>7600</v>
      </c>
      <c r="K254" s="115">
        <v>7600</v>
      </c>
      <c r="L254" s="116">
        <v>2800</v>
      </c>
      <c r="M254" s="115">
        <v>2800</v>
      </c>
      <c r="N254" s="114">
        <v>4100</v>
      </c>
      <c r="O254" s="115">
        <v>4100</v>
      </c>
      <c r="P254" s="116">
        <v>5000</v>
      </c>
      <c r="Q254" s="117">
        <v>5000</v>
      </c>
      <c r="R254" s="263">
        <v>10700</v>
      </c>
      <c r="S254" s="262">
        <v>10700</v>
      </c>
      <c r="T254" s="259">
        <v>3000</v>
      </c>
      <c r="U254" s="261">
        <v>3000</v>
      </c>
      <c r="V254" s="116">
        <v>4500</v>
      </c>
      <c r="W254" s="260">
        <v>4500</v>
      </c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46600</v>
      </c>
      <c r="AK254" s="367">
        <f>IF(ISERR(AL254/AJ254),S!D252,(AL254/AJ254))</f>
        <v>1</v>
      </c>
      <c r="AL254" s="120">
        <f t="shared" si="7"/>
        <v>46600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1108064</v>
      </c>
      <c r="AM256" s="131"/>
      <c r="AN256" s="131"/>
      <c r="AO256" s="121"/>
    </row>
    <row r="257" spans="18:41">
      <c r="R257" s="465"/>
      <c r="S257" s="465"/>
      <c r="T257" s="465"/>
      <c r="U257" s="465"/>
      <c r="V257" s="465"/>
      <c r="W257" s="465"/>
      <c r="X257" s="465"/>
      <c r="Y257" s="465"/>
      <c r="Z257" s="465"/>
      <c r="AA257" s="465"/>
      <c r="AB257" s="465"/>
      <c r="AC257" s="465"/>
      <c r="AD257" s="465"/>
      <c r="AE257" s="465"/>
      <c r="AF257" s="465"/>
      <c r="AG257" s="465"/>
      <c r="AH257" s="465"/>
      <c r="AI257" s="465"/>
      <c r="AJ257" s="465"/>
      <c r="AK257" s="465"/>
      <c r="AL257" s="46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461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130" zoomScaleNormal="130" workbookViewId="0">
      <pane xSplit="3" ySplit="2" topLeftCell="Z225" activePane="bottomRight" state="frozen"/>
      <selection pane="topRight" activeCell="D1" sqref="D1"/>
      <selection pane="bottomLeft" activeCell="A3" sqref="A3"/>
      <selection pane="bottomRight" activeCell="AA232" sqref="AA232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hidden="1" customWidth="1"/>
    <col min="5" max="5" width="9.5703125" style="269" hidden="1" customWidth="1"/>
    <col min="6" max="6" width="11" style="270" hidden="1" customWidth="1"/>
    <col min="7" max="7" width="11.140625" style="271" hidden="1" customWidth="1"/>
    <col min="8" max="8" width="7.140625" style="83" hidden="1" customWidth="1"/>
    <col min="9" max="9" width="7.140625" style="94" hidden="1" customWidth="1"/>
    <col min="10" max="10" width="7.140625" style="92" hidden="1" customWidth="1"/>
    <col min="11" max="11" width="7.140625" style="94" hidden="1" customWidth="1"/>
    <col min="12" max="12" width="7.140625" style="92" hidden="1" customWidth="1"/>
    <col min="13" max="13" width="7.140625" style="94" hidden="1" customWidth="1"/>
    <col min="14" max="14" width="0" style="92" hidden="1" customWidth="1"/>
    <col min="15" max="15" width="0" style="94" hidden="1" customWidth="1"/>
    <col min="16" max="16" width="0" style="92" hidden="1" customWidth="1"/>
    <col min="17" max="17" width="0" style="94" hidden="1" customWidth="1"/>
    <col min="18" max="18" width="7.140625" style="92" hidden="1" customWidth="1"/>
    <col min="19" max="19" width="7.140625" style="94" hidden="1" customWidth="1"/>
    <col min="20" max="20" width="7.140625" style="92" hidden="1" customWidth="1"/>
    <col min="21" max="21" width="7.140625" style="94" hidden="1" customWidth="1"/>
    <col min="22" max="22" width="0" style="92" hidden="1" customWidth="1"/>
    <col min="23" max="23" width="7.140625" style="94" hidden="1" customWidth="1"/>
    <col min="24" max="24" width="7.140625" style="92" hidden="1" customWidth="1"/>
    <col min="25" max="25" width="7.140625" style="94" hidden="1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7" t="s">
        <v>0</v>
      </c>
      <c r="B1" s="507" t="s">
        <v>1</v>
      </c>
      <c r="C1" s="507" t="s">
        <v>2</v>
      </c>
      <c r="D1" s="508" t="s">
        <v>204</v>
      </c>
      <c r="E1" s="509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4" t="s">
        <v>231</v>
      </c>
      <c r="AO1" s="500" t="s">
        <v>13</v>
      </c>
      <c r="AP1" s="502" t="s">
        <v>15</v>
      </c>
      <c r="AQ1" s="506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7"/>
      <c r="B2" s="507"/>
      <c r="C2" s="507"/>
      <c r="D2" s="508"/>
      <c r="E2" s="509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5"/>
      <c r="AO2" s="501"/>
      <c r="AP2" s="503"/>
      <c r="AQ2" s="506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100</v>
      </c>
      <c r="G5" s="267">
        <f t="shared" si="7"/>
        <v>203</v>
      </c>
      <c r="H5" s="300">
        <v>10</v>
      </c>
      <c r="I5" s="301">
        <v>10</v>
      </c>
      <c r="J5" s="300">
        <v>10</v>
      </c>
      <c r="K5" s="301">
        <v>13</v>
      </c>
      <c r="L5" s="331">
        <v>14</v>
      </c>
      <c r="M5" s="332">
        <v>18.2</v>
      </c>
      <c r="N5" s="331">
        <v>10</v>
      </c>
      <c r="O5" s="332">
        <v>9</v>
      </c>
      <c r="P5" s="331">
        <v>10</v>
      </c>
      <c r="Q5" s="332">
        <v>9</v>
      </c>
      <c r="R5" s="331">
        <v>14</v>
      </c>
      <c r="S5" s="332">
        <v>18</v>
      </c>
      <c r="T5" s="331">
        <v>14</v>
      </c>
      <c r="U5" s="332">
        <v>12.5</v>
      </c>
      <c r="V5" s="331">
        <v>10</v>
      </c>
      <c r="W5" s="332">
        <v>7</v>
      </c>
      <c r="X5" s="331">
        <v>10</v>
      </c>
      <c r="Y5" s="332">
        <v>6.5</v>
      </c>
      <c r="Z5" s="331">
        <v>15</v>
      </c>
      <c r="AA5" s="332">
        <v>13.5</v>
      </c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116.7</v>
      </c>
      <c r="AO5" s="275">
        <f>P!AK7</f>
        <v>97.25</v>
      </c>
      <c r="AP5" s="276">
        <f t="shared" si="6"/>
        <v>86.3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350</v>
      </c>
      <c r="G6" s="267">
        <f t="shared" si="7"/>
        <v>371</v>
      </c>
      <c r="H6" s="300"/>
      <c r="I6" s="301"/>
      <c r="J6" s="300"/>
      <c r="K6" s="301"/>
      <c r="L6" s="331">
        <v>3</v>
      </c>
      <c r="M6" s="332">
        <v>3</v>
      </c>
      <c r="N6" s="331"/>
      <c r="O6" s="332"/>
      <c r="P6" s="331"/>
      <c r="Q6" s="332"/>
      <c r="R6" s="331"/>
      <c r="S6" s="332"/>
      <c r="T6" s="331"/>
      <c r="U6" s="332"/>
      <c r="V6" s="331">
        <v>300</v>
      </c>
      <c r="W6" s="332">
        <v>265</v>
      </c>
      <c r="X6" s="331"/>
      <c r="Y6" s="332"/>
      <c r="Z6" s="331">
        <v>3</v>
      </c>
      <c r="AA6" s="332">
        <v>3</v>
      </c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271</v>
      </c>
      <c r="AO6" s="275">
        <f>P!AK8</f>
        <v>120.85714285714286</v>
      </c>
      <c r="AP6" s="276">
        <f t="shared" si="6"/>
        <v>100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30</v>
      </c>
      <c r="G8" s="267">
        <f t="shared" si="7"/>
        <v>48.970000000000013</v>
      </c>
      <c r="H8" s="300">
        <v>2</v>
      </c>
      <c r="I8" s="301">
        <v>1.5</v>
      </c>
      <c r="J8" s="300">
        <v>2</v>
      </c>
      <c r="K8" s="301">
        <v>3</v>
      </c>
      <c r="L8" s="331">
        <v>4</v>
      </c>
      <c r="M8" s="332">
        <v>3</v>
      </c>
      <c r="N8" s="331">
        <v>2</v>
      </c>
      <c r="O8" s="332">
        <v>1.5</v>
      </c>
      <c r="P8" s="331">
        <v>2</v>
      </c>
      <c r="Q8" s="332">
        <v>2</v>
      </c>
      <c r="R8" s="331">
        <v>2</v>
      </c>
      <c r="S8" s="332">
        <v>2.5</v>
      </c>
      <c r="T8" s="331">
        <v>3</v>
      </c>
      <c r="U8" s="332">
        <v>2.5</v>
      </c>
      <c r="V8" s="331">
        <v>3</v>
      </c>
      <c r="W8" s="332">
        <v>2.5</v>
      </c>
      <c r="X8" s="331">
        <v>1.5</v>
      </c>
      <c r="Y8" s="332">
        <v>1.7</v>
      </c>
      <c r="Z8" s="331">
        <v>3</v>
      </c>
      <c r="AA8" s="332">
        <v>3</v>
      </c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23.2</v>
      </c>
      <c r="AO8" s="275">
        <f>P!AK10</f>
        <v>153</v>
      </c>
      <c r="AP8" s="276">
        <f t="shared" si="6"/>
        <v>25.770000000000014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30</v>
      </c>
      <c r="G9" s="267">
        <f t="shared" si="7"/>
        <v>63.470000000000006</v>
      </c>
      <c r="H9" s="300"/>
      <c r="I9" s="301">
        <v>0.5</v>
      </c>
      <c r="J9" s="300"/>
      <c r="K9" s="301"/>
      <c r="L9" s="331">
        <v>2</v>
      </c>
      <c r="M9" s="332">
        <v>2</v>
      </c>
      <c r="N9" s="331"/>
      <c r="O9" s="332"/>
      <c r="P9" s="331">
        <v>2</v>
      </c>
      <c r="Q9" s="332">
        <v>2</v>
      </c>
      <c r="R9" s="331"/>
      <c r="S9" s="332">
        <v>0.5</v>
      </c>
      <c r="T9" s="331"/>
      <c r="U9" s="332"/>
      <c r="V9" s="331">
        <v>7</v>
      </c>
      <c r="W9" s="332">
        <v>5</v>
      </c>
      <c r="X9" s="331">
        <v>2</v>
      </c>
      <c r="Y9" s="332">
        <v>1</v>
      </c>
      <c r="Z9" s="331">
        <v>2</v>
      </c>
      <c r="AA9" s="332">
        <v>2</v>
      </c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13</v>
      </c>
      <c r="AO9" s="275">
        <f>P!AK11</f>
        <v>160</v>
      </c>
      <c r="AP9" s="276">
        <f t="shared" si="6"/>
        <v>50.470000000000006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>
        <v>2</v>
      </c>
      <c r="I10" s="301">
        <v>1.5</v>
      </c>
      <c r="J10" s="300">
        <v>2</v>
      </c>
      <c r="K10" s="301">
        <v>2</v>
      </c>
      <c r="L10" s="331"/>
      <c r="M10" s="332"/>
      <c r="N10" s="331">
        <v>2</v>
      </c>
      <c r="O10" s="332">
        <v>2</v>
      </c>
      <c r="P10" s="331"/>
      <c r="Q10" s="332"/>
      <c r="R10" s="331">
        <v>2</v>
      </c>
      <c r="S10" s="332">
        <v>2</v>
      </c>
      <c r="T10" s="331">
        <v>2</v>
      </c>
      <c r="U10" s="332">
        <v>2</v>
      </c>
      <c r="V10" s="331">
        <v>2</v>
      </c>
      <c r="W10" s="332">
        <v>2</v>
      </c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11.5</v>
      </c>
      <c r="AO10" s="275">
        <f>P!AK12</f>
        <v>130.85354402507969</v>
      </c>
      <c r="AP10" s="276">
        <f t="shared" si="6"/>
        <v>6.6500000000000057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25</v>
      </c>
      <c r="G12" s="267">
        <f t="shared" si="7"/>
        <v>27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>
        <v>25</v>
      </c>
      <c r="W12" s="332">
        <v>25</v>
      </c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25</v>
      </c>
      <c r="AO12" s="275">
        <f>P!AK14</f>
        <v>58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240</v>
      </c>
      <c r="G13" s="267">
        <f>E13+F13</f>
        <v>240</v>
      </c>
      <c r="H13" s="300">
        <v>4</v>
      </c>
      <c r="I13" s="301">
        <v>58</v>
      </c>
      <c r="J13" s="300">
        <v>4</v>
      </c>
      <c r="K13" s="301">
        <v>5</v>
      </c>
      <c r="L13" s="331">
        <v>8</v>
      </c>
      <c r="M13" s="332">
        <v>8</v>
      </c>
      <c r="N13" s="331">
        <v>3</v>
      </c>
      <c r="O13" s="332">
        <v>4</v>
      </c>
      <c r="P13" s="331">
        <v>4</v>
      </c>
      <c r="Q13" s="332">
        <v>4</v>
      </c>
      <c r="R13" s="331">
        <v>5</v>
      </c>
      <c r="S13" s="332">
        <v>5</v>
      </c>
      <c r="T13" s="331">
        <v>7</v>
      </c>
      <c r="U13" s="332">
        <v>7</v>
      </c>
      <c r="V13" s="331">
        <v>200</v>
      </c>
      <c r="W13" s="332">
        <v>140</v>
      </c>
      <c r="X13" s="331">
        <v>4</v>
      </c>
      <c r="Y13" s="332">
        <v>4</v>
      </c>
      <c r="Z13" s="331">
        <v>6</v>
      </c>
      <c r="AA13" s="332">
        <v>5</v>
      </c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240</v>
      </c>
      <c r="AO13" s="275">
        <f>P!AK15</f>
        <v>179.9375</v>
      </c>
      <c r="AP13" s="276">
        <f t="shared" si="6"/>
        <v>0</v>
      </c>
      <c r="AQ13" s="87" t="str">
        <f t="shared" si="9"/>
        <v>০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6</v>
      </c>
      <c r="G14" s="267">
        <f t="shared" si="7"/>
        <v>7.9699999999999989</v>
      </c>
      <c r="H14" s="300">
        <v>0.2</v>
      </c>
      <c r="I14" s="301">
        <v>0.2</v>
      </c>
      <c r="J14" s="300">
        <v>0.2</v>
      </c>
      <c r="K14" s="301">
        <v>0.3</v>
      </c>
      <c r="L14" s="331">
        <v>0.5</v>
      </c>
      <c r="M14" s="332">
        <v>0.4</v>
      </c>
      <c r="N14" s="331">
        <v>0.2</v>
      </c>
      <c r="O14" s="332">
        <v>0.2</v>
      </c>
      <c r="P14" s="331">
        <v>0.2</v>
      </c>
      <c r="Q14" s="332">
        <v>0.2</v>
      </c>
      <c r="R14" s="331">
        <v>0.2</v>
      </c>
      <c r="S14" s="332">
        <v>0.2</v>
      </c>
      <c r="T14" s="331">
        <v>0.2</v>
      </c>
      <c r="U14" s="332">
        <v>0.2</v>
      </c>
      <c r="V14" s="331">
        <v>4</v>
      </c>
      <c r="W14" s="332">
        <v>5</v>
      </c>
      <c r="X14" s="331">
        <v>0.2</v>
      </c>
      <c r="Y14" s="332">
        <v>0.2</v>
      </c>
      <c r="Z14" s="331">
        <v>0.2</v>
      </c>
      <c r="AA14" s="332">
        <v>0.2</v>
      </c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7.1000000000000005</v>
      </c>
      <c r="AO14" s="275">
        <f>P!AK16</f>
        <v>313.33333333333331</v>
      </c>
      <c r="AP14" s="276">
        <f t="shared" si="6"/>
        <v>0.86999999999999833</v>
      </c>
      <c r="AQ14" s="87" t="str">
        <f t="shared" si="9"/>
        <v>NZ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60</v>
      </c>
      <c r="G15" s="267">
        <f t="shared" si="7"/>
        <v>84</v>
      </c>
      <c r="H15" s="300">
        <v>1</v>
      </c>
      <c r="I15" s="301">
        <v>1</v>
      </c>
      <c r="J15" s="300">
        <v>1</v>
      </c>
      <c r="K15" s="301">
        <v>1</v>
      </c>
      <c r="L15" s="331">
        <v>1</v>
      </c>
      <c r="M15" s="332">
        <v>1</v>
      </c>
      <c r="N15" s="331">
        <v>1</v>
      </c>
      <c r="O15" s="332">
        <v>1</v>
      </c>
      <c r="P15" s="331">
        <v>1</v>
      </c>
      <c r="Q15" s="332"/>
      <c r="R15" s="331">
        <v>1</v>
      </c>
      <c r="S15" s="332">
        <v>1</v>
      </c>
      <c r="T15" s="331">
        <v>1</v>
      </c>
      <c r="U15" s="332"/>
      <c r="V15" s="331">
        <v>60</v>
      </c>
      <c r="W15" s="332">
        <v>52</v>
      </c>
      <c r="X15" s="331">
        <v>1</v>
      </c>
      <c r="Y15" s="332">
        <v>1</v>
      </c>
      <c r="Z15" s="331">
        <v>1</v>
      </c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58</v>
      </c>
      <c r="AO15" s="275">
        <f>P!AK17</f>
        <v>40</v>
      </c>
      <c r="AP15" s="276">
        <f t="shared" si="6"/>
        <v>26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1.6</v>
      </c>
      <c r="G17" s="267">
        <f t="shared" si="7"/>
        <v>1.6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>
        <v>2</v>
      </c>
      <c r="W17" s="332">
        <v>2</v>
      </c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2</v>
      </c>
      <c r="AO17" s="275">
        <f>P!AK19</f>
        <v>450</v>
      </c>
      <c r="AP17" s="276">
        <f t="shared" si="6"/>
        <v>-0.39999999999999991</v>
      </c>
      <c r="AQ17" s="87" t="str">
        <f t="shared" si="9"/>
        <v xml:space="preserve"> 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63</v>
      </c>
      <c r="G19" s="267">
        <f t="shared" si="7"/>
        <v>109</v>
      </c>
      <c r="H19" s="300">
        <v>3</v>
      </c>
      <c r="I19" s="301">
        <v>4</v>
      </c>
      <c r="J19" s="300">
        <v>3</v>
      </c>
      <c r="K19" s="301">
        <v>6</v>
      </c>
      <c r="L19" s="331">
        <v>8</v>
      </c>
      <c r="M19" s="332">
        <v>10</v>
      </c>
      <c r="N19" s="331">
        <v>4</v>
      </c>
      <c r="O19" s="332">
        <v>4</v>
      </c>
      <c r="P19" s="331">
        <v>3</v>
      </c>
      <c r="Q19" s="332">
        <v>5</v>
      </c>
      <c r="R19" s="331">
        <v>4</v>
      </c>
      <c r="S19" s="332">
        <v>5</v>
      </c>
      <c r="T19" s="331">
        <v>5</v>
      </c>
      <c r="U19" s="332">
        <v>7</v>
      </c>
      <c r="V19" s="331">
        <v>40</v>
      </c>
      <c r="W19" s="332">
        <v>28</v>
      </c>
      <c r="X19" s="331">
        <v>3</v>
      </c>
      <c r="Y19" s="332">
        <v>3</v>
      </c>
      <c r="Z19" s="331">
        <v>5</v>
      </c>
      <c r="AA19" s="332">
        <v>4</v>
      </c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76</v>
      </c>
      <c r="AO19" s="275">
        <f>P!AK21</f>
        <v>60</v>
      </c>
      <c r="AP19" s="276">
        <f t="shared" si="6"/>
        <v>33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14</v>
      </c>
      <c r="G20" s="267">
        <f t="shared" si="7"/>
        <v>14.969999999999999</v>
      </c>
      <c r="H20" s="300"/>
      <c r="I20" s="301"/>
      <c r="J20" s="300"/>
      <c r="K20" s="301">
        <v>0.25</v>
      </c>
      <c r="L20" s="331">
        <v>0.2</v>
      </c>
      <c r="M20" s="332">
        <v>0.2</v>
      </c>
      <c r="N20" s="331"/>
      <c r="O20" s="332"/>
      <c r="P20" s="331">
        <v>0.2</v>
      </c>
      <c r="Q20" s="332"/>
      <c r="R20" s="331">
        <v>0.2</v>
      </c>
      <c r="S20" s="332">
        <v>0.2</v>
      </c>
      <c r="T20" s="331">
        <v>0.2</v>
      </c>
      <c r="U20" s="332">
        <v>0.25</v>
      </c>
      <c r="V20" s="331">
        <v>14</v>
      </c>
      <c r="W20" s="332">
        <v>12</v>
      </c>
      <c r="X20" s="331">
        <v>0.2</v>
      </c>
      <c r="Y20" s="332">
        <v>0.2</v>
      </c>
      <c r="Z20" s="331">
        <v>0.2</v>
      </c>
      <c r="AA20" s="332">
        <v>0.3</v>
      </c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13.4</v>
      </c>
      <c r="AO20" s="275">
        <f>P!AK22</f>
        <v>920</v>
      </c>
      <c r="AP20" s="276">
        <f t="shared" si="6"/>
        <v>1.5699999999999985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15</v>
      </c>
      <c r="G21" s="267">
        <f t="shared" si="7"/>
        <v>18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>
        <v>15</v>
      </c>
      <c r="W21" s="332">
        <v>10</v>
      </c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10</v>
      </c>
      <c r="AO21" s="275">
        <f>P!AK23</f>
        <v>190</v>
      </c>
      <c r="AP21" s="276">
        <f t="shared" si="6"/>
        <v>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2000</v>
      </c>
      <c r="G22" s="267">
        <f t="shared" si="7"/>
        <v>2632</v>
      </c>
      <c r="H22" s="300"/>
      <c r="I22" s="301"/>
      <c r="J22" s="300"/>
      <c r="K22" s="301">
        <v>65</v>
      </c>
      <c r="L22" s="331">
        <v>70</v>
      </c>
      <c r="M22" s="332">
        <v>70</v>
      </c>
      <c r="N22" s="331"/>
      <c r="O22" s="332"/>
      <c r="P22" s="331"/>
      <c r="Q22" s="332"/>
      <c r="R22" s="331"/>
      <c r="S22" s="332"/>
      <c r="T22" s="331"/>
      <c r="U22" s="332">
        <v>30</v>
      </c>
      <c r="V22" s="331">
        <v>1500</v>
      </c>
      <c r="W22" s="332">
        <v>1010</v>
      </c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1175</v>
      </c>
      <c r="AO22" s="275">
        <f>P!AK24</f>
        <v>2.7</v>
      </c>
      <c r="AP22" s="276">
        <f t="shared" si="6"/>
        <v>1457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1.4999999999999999E-2</v>
      </c>
      <c r="G29" s="267">
        <f t="shared" si="7"/>
        <v>1.4999999999999999E-2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>
        <v>15</v>
      </c>
      <c r="W29" s="332">
        <v>15</v>
      </c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15</v>
      </c>
      <c r="AO29" s="275">
        <f>P!AK31</f>
        <v>300000</v>
      </c>
      <c r="AP29" s="276">
        <f t="shared" si="6"/>
        <v>-14.984999999999999</v>
      </c>
      <c r="AQ29" s="87" t="str">
        <f t="shared" si="9"/>
        <v xml:space="preserve"> 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0.3</v>
      </c>
      <c r="G30" s="267">
        <f t="shared" si="7"/>
        <v>0.3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>
        <v>0.3</v>
      </c>
      <c r="W30" s="332">
        <v>0.3</v>
      </c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0.3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74</v>
      </c>
      <c r="G34" s="267">
        <f t="shared" si="7"/>
        <v>75</v>
      </c>
      <c r="H34" s="300">
        <v>1</v>
      </c>
      <c r="I34" s="301">
        <v>1</v>
      </c>
      <c r="J34" s="300">
        <v>1</v>
      </c>
      <c r="K34" s="301">
        <v>2</v>
      </c>
      <c r="L34" s="331">
        <v>2</v>
      </c>
      <c r="M34" s="332">
        <v>2</v>
      </c>
      <c r="N34" s="331">
        <v>1</v>
      </c>
      <c r="O34" s="332">
        <v>1</v>
      </c>
      <c r="P34" s="331">
        <v>1</v>
      </c>
      <c r="Q34" s="332">
        <v>1</v>
      </c>
      <c r="R34" s="331">
        <v>1</v>
      </c>
      <c r="S34" s="332">
        <v>2</v>
      </c>
      <c r="T34" s="331">
        <v>2</v>
      </c>
      <c r="U34" s="332">
        <v>2</v>
      </c>
      <c r="V34" s="331">
        <v>20</v>
      </c>
      <c r="W34" s="332">
        <v>10</v>
      </c>
      <c r="X34" s="331">
        <v>1</v>
      </c>
      <c r="Y34" s="332">
        <v>1</v>
      </c>
      <c r="Z34" s="331">
        <v>1</v>
      </c>
      <c r="AA34" s="332">
        <v>1</v>
      </c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23</v>
      </c>
      <c r="AO34" s="275">
        <f>P!AK36</f>
        <v>138</v>
      </c>
      <c r="AP34" s="276">
        <f t="shared" si="6"/>
        <v>52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20</v>
      </c>
      <c r="G35" s="267">
        <f t="shared" si="7"/>
        <v>20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>
        <v>20</v>
      </c>
      <c r="W35" s="332">
        <v>20</v>
      </c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20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4</v>
      </c>
      <c r="G36" s="267">
        <f t="shared" si="7"/>
        <v>4.4249999999999998</v>
      </c>
      <c r="H36" s="300"/>
      <c r="I36" s="301"/>
      <c r="J36" s="300"/>
      <c r="K36" s="301"/>
      <c r="L36" s="331"/>
      <c r="M36" s="332"/>
      <c r="N36" s="331"/>
      <c r="O36" s="332">
        <v>0.5</v>
      </c>
      <c r="P36" s="331"/>
      <c r="Q36" s="332"/>
      <c r="R36" s="331"/>
      <c r="S36" s="332"/>
      <c r="T36" s="331"/>
      <c r="U36" s="332"/>
      <c r="V36" s="331">
        <v>4</v>
      </c>
      <c r="W36" s="332">
        <v>4</v>
      </c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4.5</v>
      </c>
      <c r="AO36" s="275">
        <f>P!AK38</f>
        <v>560</v>
      </c>
      <c r="AP36" s="276">
        <f t="shared" si="6"/>
        <v>-7.5000000000000178E-2</v>
      </c>
      <c r="AQ36" s="87" t="str">
        <f t="shared" si="9"/>
        <v xml:space="preserve"> 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9</v>
      </c>
      <c r="G38" s="267">
        <f t="shared" si="7"/>
        <v>9</v>
      </c>
      <c r="H38" s="300"/>
      <c r="I38" s="301"/>
      <c r="J38" s="300"/>
      <c r="K38" s="301"/>
      <c r="L38" s="331"/>
      <c r="M38" s="301"/>
      <c r="N38" s="331"/>
      <c r="O38" s="301">
        <v>1</v>
      </c>
      <c r="P38" s="331">
        <v>2</v>
      </c>
      <c r="Q38" s="301">
        <v>2</v>
      </c>
      <c r="R38" s="331"/>
      <c r="S38" s="301"/>
      <c r="T38" s="331">
        <v>2</v>
      </c>
      <c r="U38" s="301">
        <v>1.5</v>
      </c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4.5</v>
      </c>
      <c r="AO38" s="339">
        <f>P!AK40</f>
        <v>120</v>
      </c>
      <c r="AP38" s="340">
        <f t="shared" si="6"/>
        <v>4.5</v>
      </c>
      <c r="AQ38" s="87" t="str">
        <f t="shared" si="9"/>
        <v xml:space="preserve"> 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20</v>
      </c>
      <c r="G39" s="267">
        <f t="shared" si="7"/>
        <v>20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>
        <v>20</v>
      </c>
      <c r="W39" s="343">
        <f>P!R41</f>
        <v>20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20</v>
      </c>
      <c r="AO39" s="351">
        <f>P!AK41</f>
        <v>80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12</v>
      </c>
      <c r="G40" s="267">
        <f t="shared" si="7"/>
        <v>12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>
        <v>12</v>
      </c>
      <c r="W40" s="343">
        <f>P!R42</f>
        <v>12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12</v>
      </c>
      <c r="AO40" s="351">
        <f>P!AK42</f>
        <v>85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2000</v>
      </c>
      <c r="G41" s="267">
        <f t="shared" si="7"/>
        <v>2105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>
        <v>1500</v>
      </c>
      <c r="W41" s="332">
        <v>1500</v>
      </c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1500</v>
      </c>
      <c r="AO41" s="341">
        <f>P!AK43</f>
        <v>8</v>
      </c>
      <c r="AP41" s="342">
        <f t="shared" si="6"/>
        <v>605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3500</v>
      </c>
      <c r="G45" s="267">
        <f t="shared" si="7"/>
        <v>3700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>
        <v>1500</v>
      </c>
      <c r="W45" s="332">
        <v>1500</v>
      </c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1500</v>
      </c>
      <c r="AO45" s="275">
        <f>P!AK47</f>
        <v>10.857142857142858</v>
      </c>
      <c r="AP45" s="276">
        <f t="shared" si="6"/>
        <v>2200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1500</v>
      </c>
      <c r="G48" s="267">
        <f t="shared" si="7"/>
        <v>1500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>
        <v>1500</v>
      </c>
      <c r="W48" s="332">
        <v>1500</v>
      </c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1500</v>
      </c>
      <c r="AO48" s="275">
        <f>P!AK50</f>
        <v>5.2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20</v>
      </c>
      <c r="G50" s="267">
        <f t="shared" si="7"/>
        <v>20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>
        <v>20</v>
      </c>
      <c r="W50" s="332">
        <v>15</v>
      </c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15</v>
      </c>
      <c r="AO50" s="275">
        <f>P!AK52</f>
        <v>60</v>
      </c>
      <c r="AP50" s="276">
        <f t="shared" si="6"/>
        <v>5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4</v>
      </c>
      <c r="G51" s="267">
        <f t="shared" si="7"/>
        <v>4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>
        <v>4</v>
      </c>
      <c r="W51" s="332">
        <v>4</v>
      </c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4</v>
      </c>
      <c r="AO51" s="275">
        <f>P!AK53</f>
        <v>80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>
        <v>3</v>
      </c>
      <c r="W54" s="332">
        <v>3</v>
      </c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3</v>
      </c>
      <c r="AO54" s="275">
        <f>P!AK56</f>
        <v>0.79733400927430775</v>
      </c>
      <c r="AP54" s="276">
        <f t="shared" si="6"/>
        <v>15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46</v>
      </c>
      <c r="G56" s="267">
        <f t="shared" si="7"/>
        <v>48</v>
      </c>
      <c r="H56" s="300">
        <v>3</v>
      </c>
      <c r="I56" s="301">
        <v>3</v>
      </c>
      <c r="J56" s="300">
        <v>3</v>
      </c>
      <c r="K56" s="301">
        <v>3</v>
      </c>
      <c r="L56" s="331">
        <v>4</v>
      </c>
      <c r="M56" s="332">
        <v>4</v>
      </c>
      <c r="N56" s="331">
        <v>4</v>
      </c>
      <c r="O56" s="332">
        <v>1</v>
      </c>
      <c r="P56" s="331">
        <v>3</v>
      </c>
      <c r="Q56" s="332">
        <v>3</v>
      </c>
      <c r="R56" s="331">
        <v>4</v>
      </c>
      <c r="S56" s="332">
        <v>4</v>
      </c>
      <c r="T56" s="331">
        <v>4</v>
      </c>
      <c r="U56" s="332">
        <v>4</v>
      </c>
      <c r="V56" s="331">
        <v>30</v>
      </c>
      <c r="W56" s="332">
        <v>20</v>
      </c>
      <c r="X56" s="331">
        <v>4</v>
      </c>
      <c r="Y56" s="332">
        <v>1</v>
      </c>
      <c r="Z56" s="331">
        <v>4</v>
      </c>
      <c r="AA56" s="332">
        <v>4</v>
      </c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47</v>
      </c>
      <c r="AO56" s="275">
        <f>P!AK58</f>
        <v>19.565217391304348</v>
      </c>
      <c r="AP56" s="276">
        <f t="shared" si="6"/>
        <v>1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11</v>
      </c>
      <c r="G57" s="267">
        <f t="shared" si="7"/>
        <v>11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>
        <v>12</v>
      </c>
      <c r="W57" s="332">
        <v>12</v>
      </c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12</v>
      </c>
      <c r="AO57" s="275">
        <f>P!AK59</f>
        <v>1003.6363636363636</v>
      </c>
      <c r="AP57" s="276">
        <f t="shared" si="6"/>
        <v>-1</v>
      </c>
      <c r="AQ57" s="87" t="str">
        <f t="shared" si="9"/>
        <v xml:space="preserve"> 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5</v>
      </c>
      <c r="G58" s="267">
        <f t="shared" si="7"/>
        <v>9</v>
      </c>
      <c r="H58" s="300">
        <v>1</v>
      </c>
      <c r="I58" s="301">
        <v>1</v>
      </c>
      <c r="J58" s="300">
        <v>1</v>
      </c>
      <c r="K58" s="301">
        <v>1</v>
      </c>
      <c r="L58" s="331">
        <v>1</v>
      </c>
      <c r="M58" s="332">
        <v>1</v>
      </c>
      <c r="N58" s="331">
        <v>1</v>
      </c>
      <c r="O58" s="332">
        <v>0.5</v>
      </c>
      <c r="P58" s="331">
        <v>1</v>
      </c>
      <c r="Q58" s="332">
        <v>1</v>
      </c>
      <c r="R58" s="331">
        <v>1</v>
      </c>
      <c r="S58" s="332">
        <v>1</v>
      </c>
      <c r="T58" s="331">
        <v>1</v>
      </c>
      <c r="U58" s="332">
        <v>1</v>
      </c>
      <c r="V58" s="331">
        <v>5</v>
      </c>
      <c r="W58" s="332"/>
      <c r="X58" s="331">
        <v>1</v>
      </c>
      <c r="Y58" s="332"/>
      <c r="Z58" s="331">
        <v>1</v>
      </c>
      <c r="AA58" s="332">
        <v>1</v>
      </c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7.5</v>
      </c>
      <c r="AO58" s="275">
        <f>P!AK60</f>
        <v>264</v>
      </c>
      <c r="AP58" s="276">
        <f t="shared" si="6"/>
        <v>1.5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5</v>
      </c>
      <c r="G59" s="267">
        <f t="shared" si="7"/>
        <v>6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>
        <v>5</v>
      </c>
      <c r="W59" s="332">
        <v>5</v>
      </c>
      <c r="X59" s="331"/>
      <c r="Y59" s="332"/>
      <c r="Z59" s="331"/>
      <c r="AA59" s="332">
        <v>0.2</v>
      </c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5.2</v>
      </c>
      <c r="AO59" s="275">
        <f>P!AK61</f>
        <v>130</v>
      </c>
      <c r="AP59" s="276">
        <f t="shared" si="6"/>
        <v>0.79999999999999982</v>
      </c>
      <c r="AQ59" s="87" t="str">
        <f t="shared" si="9"/>
        <v>NZ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>
        <v>1</v>
      </c>
      <c r="I60" s="301">
        <v>1</v>
      </c>
      <c r="J60" s="300">
        <v>1</v>
      </c>
      <c r="K60" s="301">
        <v>1</v>
      </c>
      <c r="L60" s="331">
        <v>1</v>
      </c>
      <c r="M60" s="332">
        <v>1</v>
      </c>
      <c r="N60" s="331">
        <v>1</v>
      </c>
      <c r="O60" s="332">
        <v>1</v>
      </c>
      <c r="P60" s="331">
        <v>1</v>
      </c>
      <c r="Q60" s="332">
        <v>1</v>
      </c>
      <c r="R60" s="331">
        <v>1</v>
      </c>
      <c r="S60" s="332">
        <v>1</v>
      </c>
      <c r="T60" s="331">
        <v>1</v>
      </c>
      <c r="U60" s="332"/>
      <c r="V60" s="331">
        <v>2</v>
      </c>
      <c r="W60" s="332"/>
      <c r="X60" s="331">
        <v>1</v>
      </c>
      <c r="Y60" s="332">
        <v>1</v>
      </c>
      <c r="Z60" s="331">
        <v>1</v>
      </c>
      <c r="AA60" s="332">
        <v>0.2</v>
      </c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7.2</v>
      </c>
      <c r="AO60" s="275">
        <f>P!AK62</f>
        <v>110</v>
      </c>
      <c r="AP60" s="276">
        <f t="shared" si="6"/>
        <v>-0.89999999999999947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1.5</v>
      </c>
      <c r="G61" s="267">
        <f t="shared" si="7"/>
        <v>1.7999999999999998</v>
      </c>
      <c r="H61" s="300">
        <v>0.2</v>
      </c>
      <c r="I61" s="301">
        <v>0.2</v>
      </c>
      <c r="J61" s="300">
        <v>0.2</v>
      </c>
      <c r="K61" s="301">
        <v>0.2</v>
      </c>
      <c r="L61" s="331">
        <v>0.2</v>
      </c>
      <c r="M61" s="332">
        <v>0.2</v>
      </c>
      <c r="N61" s="331">
        <v>0.2</v>
      </c>
      <c r="O61" s="332">
        <v>0.2</v>
      </c>
      <c r="P61" s="331"/>
      <c r="Q61" s="332"/>
      <c r="R61" s="331">
        <v>0.2</v>
      </c>
      <c r="S61" s="332">
        <v>0.2</v>
      </c>
      <c r="T61" s="331">
        <v>0.2</v>
      </c>
      <c r="U61" s="332">
        <v>0.2</v>
      </c>
      <c r="V61" s="331">
        <v>1</v>
      </c>
      <c r="W61" s="332">
        <v>1.2</v>
      </c>
      <c r="X61" s="331">
        <v>0.1</v>
      </c>
      <c r="Y61" s="332">
        <v>0.1</v>
      </c>
      <c r="Z61" s="331">
        <v>0.2</v>
      </c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2.5</v>
      </c>
      <c r="AO61" s="275">
        <f>P!AK63</f>
        <v>620</v>
      </c>
      <c r="AP61" s="276">
        <f t="shared" si="6"/>
        <v>-0.70000000000000018</v>
      </c>
      <c r="AQ61" s="87" t="str">
        <f t="shared" si="9"/>
        <v xml:space="preserve"> 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10.5</v>
      </c>
      <c r="G62" s="267">
        <f t="shared" si="7"/>
        <v>10.86</v>
      </c>
      <c r="H62" s="300">
        <v>0.2</v>
      </c>
      <c r="I62" s="301">
        <v>0.2</v>
      </c>
      <c r="J62" s="300">
        <v>0.2</v>
      </c>
      <c r="K62" s="301">
        <v>0.2</v>
      </c>
      <c r="L62" s="331">
        <v>0.3</v>
      </c>
      <c r="M62" s="332">
        <v>0.3</v>
      </c>
      <c r="N62" s="331">
        <v>0.2</v>
      </c>
      <c r="O62" s="332">
        <v>0.2</v>
      </c>
      <c r="P62" s="331"/>
      <c r="Q62" s="332"/>
      <c r="R62" s="331">
        <v>0.3</v>
      </c>
      <c r="S62" s="332">
        <v>0.3</v>
      </c>
      <c r="T62" s="331">
        <v>0.3</v>
      </c>
      <c r="U62" s="332">
        <v>0.2</v>
      </c>
      <c r="V62" s="331">
        <v>10</v>
      </c>
      <c r="W62" s="332">
        <v>6.8</v>
      </c>
      <c r="X62" s="331">
        <v>0.2</v>
      </c>
      <c r="Y62" s="332">
        <v>0.2</v>
      </c>
      <c r="Z62" s="331">
        <v>0.2</v>
      </c>
      <c r="AA62" s="332">
        <v>0.1</v>
      </c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8.4999999999999982</v>
      </c>
      <c r="AO62" s="275">
        <f>P!AK64</f>
        <v>640</v>
      </c>
      <c r="AP62" s="276">
        <f t="shared" si="6"/>
        <v>2.3600000000000012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>
        <v>0.1</v>
      </c>
      <c r="M63" s="332">
        <v>0.1</v>
      </c>
      <c r="N63" s="331">
        <v>0.1</v>
      </c>
      <c r="O63" s="332">
        <v>0.1</v>
      </c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0.2</v>
      </c>
      <c r="AO63" s="275">
        <f>P!AK65</f>
        <v>416.66666666666669</v>
      </c>
      <c r="AP63" s="276">
        <f t="shared" si="6"/>
        <v>-0.12500000000000006</v>
      </c>
      <c r="AQ63" s="87" t="str">
        <f t="shared" si="9"/>
        <v xml:space="preserve"> 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3.1</v>
      </c>
      <c r="G65" s="267">
        <f t="shared" si="7"/>
        <v>3.1</v>
      </c>
      <c r="H65" s="300"/>
      <c r="I65" s="301"/>
      <c r="J65" s="300">
        <v>0.05</v>
      </c>
      <c r="K65" s="301">
        <v>0.05</v>
      </c>
      <c r="L65" s="331">
        <v>0.1</v>
      </c>
      <c r="M65" s="332">
        <v>0.1</v>
      </c>
      <c r="N65" s="331">
        <v>0.05</v>
      </c>
      <c r="O65" s="332">
        <v>0.05</v>
      </c>
      <c r="P65" s="331"/>
      <c r="Q65" s="332"/>
      <c r="R65" s="331">
        <v>0.05</v>
      </c>
      <c r="S65" s="332">
        <v>0.05</v>
      </c>
      <c r="T65" s="331">
        <v>0.05</v>
      </c>
      <c r="U65" s="332">
        <v>0.05</v>
      </c>
      <c r="V65" s="331">
        <v>3</v>
      </c>
      <c r="W65" s="332">
        <v>1.6</v>
      </c>
      <c r="X65" s="331"/>
      <c r="Y65" s="332"/>
      <c r="Z65" s="331">
        <v>0.1</v>
      </c>
      <c r="AA65" s="332">
        <v>0.02</v>
      </c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1.9200000000000002</v>
      </c>
      <c r="AO65" s="275">
        <f>P!AK67</f>
        <v>851.61290322580646</v>
      </c>
      <c r="AP65" s="276">
        <f t="shared" si="6"/>
        <v>1.18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30</v>
      </c>
      <c r="G66" s="267">
        <f t="shared" si="7"/>
        <v>31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>
        <v>30</v>
      </c>
      <c r="W66" s="332">
        <v>24</v>
      </c>
      <c r="X66" s="331"/>
      <c r="Y66" s="332"/>
      <c r="Z66" s="331"/>
      <c r="AA66" s="332">
        <v>0.04</v>
      </c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24.04</v>
      </c>
      <c r="AO66" s="275">
        <f>P!AK68</f>
        <v>18</v>
      </c>
      <c r="AP66" s="276">
        <f t="shared" si="6"/>
        <v>6.9600000000000009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30</v>
      </c>
      <c r="G67" s="267">
        <f t="shared" si="7"/>
        <v>31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>
        <v>30</v>
      </c>
      <c r="W67" s="332">
        <v>24</v>
      </c>
      <c r="X67" s="331"/>
      <c r="Y67" s="332"/>
      <c r="Z67" s="331"/>
      <c r="AA67" s="332">
        <v>0.01</v>
      </c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24.01</v>
      </c>
      <c r="AO67" s="275">
        <f>P!AK69</f>
        <v>18</v>
      </c>
      <c r="AP67" s="276">
        <f t="shared" ref="AP67:AP130" si="10">G67-AN67</f>
        <v>6.9899999999999984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1.1000000000000001</v>
      </c>
      <c r="G68" s="267">
        <f t="shared" ref="G68:G133" si="11">E68+F68</f>
        <v>1.15571428571</v>
      </c>
      <c r="H68" s="300">
        <v>0.01</v>
      </c>
      <c r="I68" s="301">
        <v>0.01</v>
      </c>
      <c r="J68" s="300">
        <v>0.01</v>
      </c>
      <c r="K68" s="301">
        <v>0.01</v>
      </c>
      <c r="L68" s="331">
        <v>0.02</v>
      </c>
      <c r="M68" s="332">
        <v>0.02</v>
      </c>
      <c r="N68" s="331">
        <v>0.01</v>
      </c>
      <c r="O68" s="332">
        <v>0.01</v>
      </c>
      <c r="P68" s="331"/>
      <c r="Q68" s="332"/>
      <c r="R68" s="331">
        <v>0.01</v>
      </c>
      <c r="S68" s="332">
        <v>0.01</v>
      </c>
      <c r="T68" s="331">
        <v>0.01</v>
      </c>
      <c r="U68" s="332">
        <v>0.01</v>
      </c>
      <c r="V68" s="331">
        <v>1</v>
      </c>
      <c r="W68" s="332">
        <v>0.93</v>
      </c>
      <c r="X68" s="331"/>
      <c r="Y68" s="332"/>
      <c r="Z68" s="331">
        <v>0.02</v>
      </c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1</v>
      </c>
      <c r="AO68" s="275">
        <f>P!AK70</f>
        <v>5727.272727272727</v>
      </c>
      <c r="AP68" s="276">
        <f t="shared" si="10"/>
        <v>0.15571428571000001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2</v>
      </c>
      <c r="G69" s="267">
        <f t="shared" si="11"/>
        <v>2.3099999999999996</v>
      </c>
      <c r="H69" s="300">
        <v>0.02</v>
      </c>
      <c r="I69" s="301">
        <v>0.02</v>
      </c>
      <c r="J69" s="300">
        <v>0.02</v>
      </c>
      <c r="K69" s="301">
        <v>0.02</v>
      </c>
      <c r="L69" s="331">
        <v>0.05</v>
      </c>
      <c r="M69" s="332">
        <v>0.05</v>
      </c>
      <c r="N69" s="331">
        <v>0.02</v>
      </c>
      <c r="O69" s="332">
        <v>0.02</v>
      </c>
      <c r="P69" s="331"/>
      <c r="Q69" s="332"/>
      <c r="R69" s="331">
        <v>0.02</v>
      </c>
      <c r="S69" s="332">
        <v>0.02</v>
      </c>
      <c r="T69" s="331">
        <v>0.02</v>
      </c>
      <c r="U69" s="332">
        <v>0.02</v>
      </c>
      <c r="V69" s="331">
        <v>2</v>
      </c>
      <c r="W69" s="332">
        <v>1.6</v>
      </c>
      <c r="X69" s="331"/>
      <c r="Y69" s="332"/>
      <c r="Z69" s="331">
        <v>0.04</v>
      </c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1.75</v>
      </c>
      <c r="AO69" s="275">
        <f>P!AK71</f>
        <v>590</v>
      </c>
      <c r="AP69" s="276">
        <f t="shared" si="10"/>
        <v>0.55999999999999961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0.75</v>
      </c>
      <c r="G70" s="267">
        <f t="shared" si="11"/>
        <v>0.87</v>
      </c>
      <c r="H70" s="300"/>
      <c r="I70" s="301"/>
      <c r="J70" s="300"/>
      <c r="K70" s="301"/>
      <c r="L70" s="331">
        <v>0.01</v>
      </c>
      <c r="M70" s="332">
        <v>0.01</v>
      </c>
      <c r="N70" s="331"/>
      <c r="O70" s="332"/>
      <c r="P70" s="331"/>
      <c r="Q70" s="332"/>
      <c r="R70" s="331"/>
      <c r="S70" s="332"/>
      <c r="T70" s="331"/>
      <c r="U70" s="332"/>
      <c r="V70" s="331">
        <v>0.7</v>
      </c>
      <c r="W70" s="332">
        <v>0.5</v>
      </c>
      <c r="X70" s="331"/>
      <c r="Y70" s="332"/>
      <c r="Z70" s="331">
        <v>0.01</v>
      </c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0.51</v>
      </c>
      <c r="AO70" s="275">
        <f>P!AK72</f>
        <v>1706.6666666666667</v>
      </c>
      <c r="AP70" s="276">
        <f t="shared" si="10"/>
        <v>0.36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40</v>
      </c>
      <c r="G71" s="267">
        <f t="shared" si="11"/>
        <v>42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>
        <v>40</v>
      </c>
      <c r="W71" s="332">
        <v>20</v>
      </c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20</v>
      </c>
      <c r="AO71" s="275">
        <f>P!AK73</f>
        <v>8</v>
      </c>
      <c r="AP71" s="276">
        <f t="shared" si="10"/>
        <v>22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10</v>
      </c>
      <c r="G72" s="267">
        <f t="shared" si="11"/>
        <v>10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>
        <v>10</v>
      </c>
      <c r="W72" s="332">
        <v>10</v>
      </c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10</v>
      </c>
      <c r="AO72" s="275">
        <f>P!AK74</f>
        <v>710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10</v>
      </c>
      <c r="G73" s="267">
        <f t="shared" si="11"/>
        <v>10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>
        <v>10</v>
      </c>
      <c r="W73" s="332">
        <v>10</v>
      </c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10</v>
      </c>
      <c r="AO73" s="275">
        <f>P!AK75</f>
        <v>640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13.7</v>
      </c>
      <c r="G75" s="267">
        <f t="shared" si="11"/>
        <v>13.7</v>
      </c>
      <c r="H75" s="300"/>
      <c r="I75" s="301"/>
      <c r="J75" s="300"/>
      <c r="K75" s="301"/>
      <c r="L75" s="331">
        <v>0.2</v>
      </c>
      <c r="M75" s="332">
        <v>0.2</v>
      </c>
      <c r="N75" s="331"/>
      <c r="O75" s="332"/>
      <c r="P75" s="331"/>
      <c r="Q75" s="332"/>
      <c r="R75" s="331"/>
      <c r="S75" s="332"/>
      <c r="T75" s="331"/>
      <c r="U75" s="332"/>
      <c r="V75" s="331">
        <v>15</v>
      </c>
      <c r="W75" s="332">
        <v>13</v>
      </c>
      <c r="X75" s="331"/>
      <c r="Y75" s="332"/>
      <c r="Z75" s="331">
        <v>0.2</v>
      </c>
      <c r="AA75" s="332">
        <v>0.25</v>
      </c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13.45</v>
      </c>
      <c r="AO75" s="275">
        <f>P!AK77</f>
        <v>1691.9708029197081</v>
      </c>
      <c r="AP75" s="276">
        <f t="shared" si="10"/>
        <v>0.25</v>
      </c>
      <c r="AQ75" s="87" t="str">
        <f t="shared" si="13"/>
        <v>NZ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0.5</v>
      </c>
      <c r="G77" s="267">
        <f t="shared" si="11"/>
        <v>0.53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>
        <v>0.5</v>
      </c>
      <c r="W77" s="332">
        <v>0.5</v>
      </c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0.5</v>
      </c>
      <c r="AO77" s="275">
        <f>P!AK79</f>
        <v>3400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0.4</v>
      </c>
      <c r="G78" s="267">
        <f t="shared" si="11"/>
        <v>0.48</v>
      </c>
      <c r="H78" s="300"/>
      <c r="I78" s="301"/>
      <c r="J78" s="300">
        <v>0.1</v>
      </c>
      <c r="K78" s="301">
        <v>0.1</v>
      </c>
      <c r="L78" s="331">
        <v>0.1</v>
      </c>
      <c r="M78" s="332">
        <v>0.1</v>
      </c>
      <c r="N78" s="331">
        <v>0.1</v>
      </c>
      <c r="O78" s="332">
        <v>0.1</v>
      </c>
      <c r="P78" s="331"/>
      <c r="Q78" s="332"/>
      <c r="R78" s="331">
        <v>0.1</v>
      </c>
      <c r="S78" s="332">
        <v>0.1</v>
      </c>
      <c r="T78" s="331">
        <v>0.1</v>
      </c>
      <c r="U78" s="332"/>
      <c r="V78" s="331">
        <v>0.2</v>
      </c>
      <c r="W78" s="332">
        <v>0.2</v>
      </c>
      <c r="X78" s="331"/>
      <c r="Y78" s="332"/>
      <c r="Z78" s="331">
        <v>0.1</v>
      </c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0.60000000000000009</v>
      </c>
      <c r="AO78" s="275">
        <f>P!AK80</f>
        <v>575</v>
      </c>
      <c r="AP78" s="276">
        <f t="shared" si="10"/>
        <v>-0.12000000000000011</v>
      </c>
      <c r="AQ78" s="87" t="str">
        <f>IF(AND(AP78&gt;=0, AP78&lt;1),IF(AP78=0,"০","NZ")," ")</f>
        <v xml:space="preserve"> 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0.2</v>
      </c>
      <c r="G79" s="267">
        <f t="shared" si="11"/>
        <v>0.2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>
        <v>0.2</v>
      </c>
      <c r="W79" s="332">
        <v>0.2</v>
      </c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0.2</v>
      </c>
      <c r="AO79" s="275">
        <f>P!AK81</f>
        <v>300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25.5</v>
      </c>
      <c r="G80" s="267">
        <f t="shared" si="11"/>
        <v>26.15</v>
      </c>
      <c r="H80" s="300">
        <v>0.5</v>
      </c>
      <c r="I80" s="301">
        <v>0.5</v>
      </c>
      <c r="J80" s="300">
        <v>0.5</v>
      </c>
      <c r="K80" s="301">
        <v>0.5</v>
      </c>
      <c r="L80" s="331">
        <v>0.5</v>
      </c>
      <c r="M80" s="332">
        <v>0.5</v>
      </c>
      <c r="N80" s="331">
        <v>0.5</v>
      </c>
      <c r="O80" s="332">
        <v>0.5</v>
      </c>
      <c r="P80" s="331">
        <v>0.5</v>
      </c>
      <c r="Q80" s="332">
        <v>0.5</v>
      </c>
      <c r="R80" s="331">
        <v>0.5</v>
      </c>
      <c r="S80" s="332">
        <v>0.5</v>
      </c>
      <c r="T80" s="331">
        <v>0.5</v>
      </c>
      <c r="U80" s="332"/>
      <c r="V80" s="331">
        <v>25</v>
      </c>
      <c r="W80" s="332">
        <v>19</v>
      </c>
      <c r="X80" s="331">
        <v>0.5</v>
      </c>
      <c r="Y80" s="332">
        <v>0.5</v>
      </c>
      <c r="Z80" s="331">
        <v>0.5</v>
      </c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22.5</v>
      </c>
      <c r="AO80" s="275">
        <f>P!AK82</f>
        <v>170.58823529411765</v>
      </c>
      <c r="AP80" s="276">
        <f t="shared" si="10"/>
        <v>3.6499999999999986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0.4</v>
      </c>
      <c r="G84" s="267">
        <f t="shared" si="11"/>
        <v>0.5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>
        <v>0.4</v>
      </c>
      <c r="W84" s="332">
        <v>0.4</v>
      </c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0.4</v>
      </c>
      <c r="AO84" s="275">
        <f>P!AK86</f>
        <v>3000</v>
      </c>
      <c r="AP84" s="276">
        <f t="shared" si="10"/>
        <v>9.9999999999999978E-2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0.7</v>
      </c>
      <c r="G86" s="267">
        <f t="shared" si="11"/>
        <v>0.90000000000000013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>
        <v>0.7</v>
      </c>
      <c r="W86" s="332">
        <v>0.22</v>
      </c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0.22</v>
      </c>
      <c r="AO86" s="275">
        <f>P!AK88</f>
        <v>1800.0000000000002</v>
      </c>
      <c r="AP86" s="277">
        <f t="shared" si="10"/>
        <v>0.68000000000000016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72</v>
      </c>
      <c r="G87" s="267">
        <f t="shared" si="11"/>
        <v>79</v>
      </c>
      <c r="H87" s="300"/>
      <c r="I87" s="301"/>
      <c r="J87" s="300"/>
      <c r="K87" s="301"/>
      <c r="L87" s="331">
        <v>3</v>
      </c>
      <c r="M87" s="332"/>
      <c r="N87" s="331"/>
      <c r="O87" s="332"/>
      <c r="P87" s="331"/>
      <c r="Q87" s="332"/>
      <c r="R87" s="331"/>
      <c r="S87" s="332">
        <v>2</v>
      </c>
      <c r="T87" s="331"/>
      <c r="U87" s="332"/>
      <c r="V87" s="331">
        <v>34</v>
      </c>
      <c r="W87" s="332">
        <v>40</v>
      </c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42</v>
      </c>
      <c r="AO87" s="275">
        <f>P!AK89</f>
        <v>67</v>
      </c>
      <c r="AP87" s="276">
        <f t="shared" si="10"/>
        <v>37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>
        <v>1</v>
      </c>
      <c r="I88" s="301">
        <v>0.5</v>
      </c>
      <c r="J88" s="300">
        <v>1</v>
      </c>
      <c r="K88" s="301">
        <v>1</v>
      </c>
      <c r="L88" s="331">
        <v>1</v>
      </c>
      <c r="M88" s="332">
        <v>1</v>
      </c>
      <c r="N88" s="331">
        <v>1</v>
      </c>
      <c r="O88" s="332">
        <v>0.5</v>
      </c>
      <c r="P88" s="331">
        <v>1</v>
      </c>
      <c r="Q88" s="332">
        <v>1</v>
      </c>
      <c r="R88" s="331">
        <v>1</v>
      </c>
      <c r="S88" s="332">
        <v>2.5</v>
      </c>
      <c r="T88" s="331">
        <v>1</v>
      </c>
      <c r="U88" s="332">
        <v>2.5</v>
      </c>
      <c r="V88" s="331">
        <v>4</v>
      </c>
      <c r="W88" s="332">
        <v>4</v>
      </c>
      <c r="X88" s="331">
        <v>1</v>
      </c>
      <c r="Y88" s="332">
        <v>1</v>
      </c>
      <c r="Z88" s="331">
        <v>1</v>
      </c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14</v>
      </c>
      <c r="AO88" s="275">
        <f>P!AK90</f>
        <v>115</v>
      </c>
      <c r="AP88" s="276">
        <f t="shared" si="10"/>
        <v>8.9999999999999893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828</v>
      </c>
      <c r="G89" s="267">
        <f t="shared" si="11"/>
        <v>828</v>
      </c>
      <c r="H89" s="300">
        <v>40</v>
      </c>
      <c r="I89" s="301">
        <v>30</v>
      </c>
      <c r="J89" s="300">
        <v>40</v>
      </c>
      <c r="K89" s="301">
        <v>46</v>
      </c>
      <c r="L89" s="331">
        <v>50</v>
      </c>
      <c r="M89" s="332">
        <v>43</v>
      </c>
      <c r="N89" s="331">
        <v>70</v>
      </c>
      <c r="O89" s="332">
        <v>62</v>
      </c>
      <c r="P89" s="331">
        <v>40</v>
      </c>
      <c r="Q89" s="332">
        <v>28</v>
      </c>
      <c r="R89" s="331">
        <v>40</v>
      </c>
      <c r="S89" s="332">
        <v>58</v>
      </c>
      <c r="T89" s="331">
        <v>40</v>
      </c>
      <c r="U89" s="332">
        <v>46</v>
      </c>
      <c r="V89" s="331">
        <v>450</v>
      </c>
      <c r="W89" s="332">
        <v>450</v>
      </c>
      <c r="X89" s="331">
        <v>40</v>
      </c>
      <c r="Y89" s="332">
        <v>20</v>
      </c>
      <c r="Z89" s="331">
        <v>40</v>
      </c>
      <c r="AA89" s="332">
        <v>30</v>
      </c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813</v>
      </c>
      <c r="AO89" s="275">
        <f>P!AK91</f>
        <v>11.252415458937199</v>
      </c>
      <c r="AP89" s="276">
        <f t="shared" si="10"/>
        <v>15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3</v>
      </c>
      <c r="G92" s="267">
        <f t="shared" si="11"/>
        <v>3</v>
      </c>
      <c r="H92" s="300"/>
      <c r="I92" s="301"/>
      <c r="J92" s="300"/>
      <c r="K92" s="301"/>
      <c r="L92" s="331">
        <v>1</v>
      </c>
      <c r="M92" s="332">
        <v>1</v>
      </c>
      <c r="N92" s="331"/>
      <c r="O92" s="332"/>
      <c r="P92" s="331"/>
      <c r="Q92" s="332"/>
      <c r="R92" s="331"/>
      <c r="S92" s="332"/>
      <c r="T92" s="331"/>
      <c r="U92" s="332"/>
      <c r="V92" s="331">
        <v>2</v>
      </c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1</v>
      </c>
      <c r="AO92" s="275">
        <f>P!AK94</f>
        <v>220</v>
      </c>
      <c r="AP92" s="276">
        <f t="shared" si="10"/>
        <v>2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>
        <v>1</v>
      </c>
      <c r="S94" s="332">
        <v>0.5</v>
      </c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0.5</v>
      </c>
      <c r="AO94" s="275">
        <f>P!AK96</f>
        <v>100</v>
      </c>
      <c r="AP94" s="276">
        <f t="shared" si="10"/>
        <v>-0.5</v>
      </c>
      <c r="AQ94" s="87" t="str">
        <f t="shared" si="13"/>
        <v xml:space="preserve"> 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11</v>
      </c>
      <c r="G95" s="267">
        <f t="shared" si="11"/>
        <v>12.5</v>
      </c>
      <c r="H95" s="300">
        <v>1</v>
      </c>
      <c r="I95" s="301">
        <v>0.5</v>
      </c>
      <c r="J95" s="300">
        <v>1</v>
      </c>
      <c r="K95" s="301">
        <v>1</v>
      </c>
      <c r="L95" s="331">
        <v>2</v>
      </c>
      <c r="M95" s="332">
        <v>2</v>
      </c>
      <c r="N95" s="331">
        <v>1</v>
      </c>
      <c r="O95" s="332">
        <v>0.5</v>
      </c>
      <c r="P95" s="331">
        <v>1</v>
      </c>
      <c r="Q95" s="332">
        <v>0.5</v>
      </c>
      <c r="R95" s="331"/>
      <c r="S95" s="332"/>
      <c r="T95" s="331">
        <v>1</v>
      </c>
      <c r="U95" s="332">
        <v>1.5</v>
      </c>
      <c r="V95" s="331">
        <v>4</v>
      </c>
      <c r="W95" s="332">
        <v>2</v>
      </c>
      <c r="X95" s="331">
        <v>1</v>
      </c>
      <c r="Y95" s="332">
        <v>0.5</v>
      </c>
      <c r="Z95" s="331">
        <v>1</v>
      </c>
      <c r="AA95" s="332">
        <v>1</v>
      </c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9.5</v>
      </c>
      <c r="AO95" s="275">
        <f>P!AK97</f>
        <v>84.545454545454547</v>
      </c>
      <c r="AP95" s="276">
        <f t="shared" si="10"/>
        <v>3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0.5</v>
      </c>
      <c r="G97" s="267">
        <f t="shared" si="11"/>
        <v>0.5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>
        <v>0.5</v>
      </c>
      <c r="W97" s="332">
        <v>0.5</v>
      </c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0.5</v>
      </c>
      <c r="AO97" s="275">
        <f>P!AK99</f>
        <v>520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7</v>
      </c>
      <c r="G98" s="267">
        <f t="shared" si="11"/>
        <v>9</v>
      </c>
      <c r="H98" s="300"/>
      <c r="I98" s="301"/>
      <c r="J98" s="300"/>
      <c r="K98" s="301"/>
      <c r="L98" s="331">
        <v>1</v>
      </c>
      <c r="M98" s="332">
        <v>1</v>
      </c>
      <c r="N98" s="331"/>
      <c r="O98" s="332"/>
      <c r="P98" s="331"/>
      <c r="Q98" s="332"/>
      <c r="R98" s="331"/>
      <c r="S98" s="332"/>
      <c r="T98" s="331"/>
      <c r="U98" s="332"/>
      <c r="V98" s="331">
        <v>3</v>
      </c>
      <c r="W98" s="332">
        <v>2</v>
      </c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3</v>
      </c>
      <c r="AO98" s="275">
        <f>P!AK100</f>
        <v>167.14285714285714</v>
      </c>
      <c r="AP98" s="276">
        <f t="shared" si="10"/>
        <v>6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14</v>
      </c>
      <c r="G104" s="267">
        <f t="shared" si="11"/>
        <v>17</v>
      </c>
      <c r="H104" s="300"/>
      <c r="I104" s="301"/>
      <c r="J104" s="300"/>
      <c r="K104" s="301"/>
      <c r="L104" s="331">
        <v>3</v>
      </c>
      <c r="M104" s="332">
        <v>3</v>
      </c>
      <c r="N104" s="331"/>
      <c r="O104" s="332"/>
      <c r="P104" s="331"/>
      <c r="Q104" s="332"/>
      <c r="R104" s="331"/>
      <c r="S104" s="332"/>
      <c r="T104" s="331"/>
      <c r="U104" s="332"/>
      <c r="V104" s="331">
        <v>12</v>
      </c>
      <c r="W104" s="332">
        <v>12</v>
      </c>
      <c r="X104" s="331"/>
      <c r="Y104" s="332"/>
      <c r="Z104" s="331">
        <v>2</v>
      </c>
      <c r="AA104" s="332">
        <v>3</v>
      </c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18</v>
      </c>
      <c r="AO104" s="275">
        <f>P!AK106</f>
        <v>160.71428571428572</v>
      </c>
      <c r="AP104" s="276">
        <f t="shared" si="10"/>
        <v>-1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>
        <v>4</v>
      </c>
      <c r="W106" s="332">
        <v>2</v>
      </c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2</v>
      </c>
      <c r="AO106" s="275">
        <f>P!AK108</f>
        <v>180</v>
      </c>
      <c r="AP106" s="276">
        <f t="shared" si="10"/>
        <v>-2</v>
      </c>
      <c r="AQ106" s="87" t="str">
        <f t="shared" si="13"/>
        <v xml:space="preserve"> 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2</v>
      </c>
      <c r="G109" s="267">
        <f t="shared" si="11"/>
        <v>3</v>
      </c>
      <c r="H109" s="300"/>
      <c r="I109" s="301"/>
      <c r="J109" s="300"/>
      <c r="K109" s="301"/>
      <c r="L109" s="331">
        <v>1</v>
      </c>
      <c r="M109" s="332">
        <v>1</v>
      </c>
      <c r="N109" s="331"/>
      <c r="O109" s="332"/>
      <c r="P109" s="331"/>
      <c r="Q109" s="332"/>
      <c r="R109" s="331"/>
      <c r="S109" s="332"/>
      <c r="T109" s="331"/>
      <c r="U109" s="332"/>
      <c r="V109" s="331">
        <v>2</v>
      </c>
      <c r="W109" s="332">
        <v>1</v>
      </c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2</v>
      </c>
      <c r="AO109" s="275">
        <f>P!AK111</f>
        <v>270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449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2.25</v>
      </c>
      <c r="G112" s="267">
        <f t="shared" si="11"/>
        <v>2.25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>
        <v>1</v>
      </c>
      <c r="W112" s="301">
        <v>1</v>
      </c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1</v>
      </c>
      <c r="AO112" s="275">
        <f>P!AK114</f>
        <v>2242.2222222222222</v>
      </c>
      <c r="AP112" s="276">
        <f t="shared" si="10"/>
        <v>1.25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>
        <v>10</v>
      </c>
      <c r="R116" s="331"/>
      <c r="S116" s="332"/>
      <c r="T116" s="331"/>
      <c r="U116" s="332">
        <v>19</v>
      </c>
      <c r="V116" s="331"/>
      <c r="W116" s="332">
        <v>7</v>
      </c>
      <c r="X116" s="331"/>
      <c r="Y116" s="332">
        <v>12</v>
      </c>
      <c r="Z116" s="331"/>
      <c r="AA116" s="332">
        <v>76</v>
      </c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124</v>
      </c>
      <c r="AO116" s="275">
        <f>P!AK118</f>
        <v>8.75</v>
      </c>
      <c r="AP116" s="276">
        <f t="shared" si="10"/>
        <v>50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325</v>
      </c>
      <c r="G124" s="267">
        <f t="shared" si="11"/>
        <v>325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41</v>
      </c>
      <c r="V124" s="344">
        <v>30</v>
      </c>
      <c r="W124" s="343">
        <f>P!R126</f>
        <v>26</v>
      </c>
      <c r="X124" s="344">
        <v>30</v>
      </c>
      <c r="Y124" s="343">
        <f>P!T126</f>
        <v>25</v>
      </c>
      <c r="Z124" s="344">
        <v>30</v>
      </c>
      <c r="AA124" s="343">
        <f>P!V126</f>
        <v>26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325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12.5</v>
      </c>
      <c r="G126" s="267">
        <f t="shared" si="11"/>
        <v>12.5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>
        <v>10</v>
      </c>
      <c r="W126" s="343">
        <f>P!R128</f>
        <v>10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12.5</v>
      </c>
      <c r="AO126" s="351">
        <f>P!AK128</f>
        <v>120.96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31.549999999999997</v>
      </c>
      <c r="G132" s="267">
        <f t="shared" si="11"/>
        <v>31.549999999999997</v>
      </c>
      <c r="H132" s="344"/>
      <c r="I132" s="343">
        <f>P!D134</f>
        <v>0</v>
      </c>
      <c r="J132" s="344"/>
      <c r="K132" s="343">
        <f>P!F134</f>
        <v>7.4</v>
      </c>
      <c r="L132" s="344">
        <v>12</v>
      </c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>
        <v>10</v>
      </c>
      <c r="W132" s="343">
        <f>P!R134</f>
        <v>10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31.549999999999997</v>
      </c>
      <c r="AO132" s="351">
        <f>P!AK134</f>
        <v>187.35340729001587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5</v>
      </c>
      <c r="G133" s="267">
        <f t="shared" si="11"/>
        <v>5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>
        <v>5</v>
      </c>
      <c r="W133" s="343">
        <f>P!R135</f>
        <v>5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5</v>
      </c>
      <c r="AO133" s="351">
        <f>P!AK135</f>
        <v>180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1584</v>
      </c>
      <c r="G141" s="267">
        <f t="shared" si="17"/>
        <v>1591</v>
      </c>
      <c r="H141" s="300">
        <v>30</v>
      </c>
      <c r="I141" s="301">
        <v>30</v>
      </c>
      <c r="J141" s="331"/>
      <c r="K141" s="301"/>
      <c r="L141" s="331"/>
      <c r="M141" s="301"/>
      <c r="N141" s="331"/>
      <c r="O141" s="301">
        <v>15</v>
      </c>
      <c r="P141" s="331"/>
      <c r="Q141" s="301"/>
      <c r="R141" s="331"/>
      <c r="S141" s="301"/>
      <c r="T141" s="331"/>
      <c r="U141" s="332"/>
      <c r="V141" s="331">
        <v>1540</v>
      </c>
      <c r="W141" s="332">
        <v>1540</v>
      </c>
      <c r="X141" s="331"/>
      <c r="Y141" s="332">
        <v>5</v>
      </c>
      <c r="Z141" s="331"/>
      <c r="AA141" s="332">
        <v>15</v>
      </c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1605</v>
      </c>
      <c r="AO141" s="275">
        <f>P!AK143</f>
        <v>18.23169191919192</v>
      </c>
      <c r="AP141" s="276">
        <f t="shared" si="14"/>
        <v>-14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316</v>
      </c>
      <c r="G143" s="267">
        <f t="shared" si="17"/>
        <v>316</v>
      </c>
      <c r="H143" s="300"/>
      <c r="I143" s="301"/>
      <c r="J143" s="331"/>
      <c r="K143" s="301">
        <v>6</v>
      </c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>
        <v>310</v>
      </c>
      <c r="W143" s="301">
        <v>310</v>
      </c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316</v>
      </c>
      <c r="AO143" s="275">
        <f>P!AK145</f>
        <v>1100.9493670886077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>
        <v>1</v>
      </c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1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28</v>
      </c>
      <c r="G146" s="267">
        <f t="shared" si="17"/>
        <v>28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>
        <v>30</v>
      </c>
      <c r="W146" s="332">
        <v>28</v>
      </c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28</v>
      </c>
      <c r="AO146" s="275">
        <f>P!AK148</f>
        <v>1200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98</v>
      </c>
      <c r="G150" s="324">
        <f t="shared" si="17"/>
        <v>104.99000000000024</v>
      </c>
      <c r="H150" s="433">
        <v>8</v>
      </c>
      <c r="I150" s="332">
        <v>8.5</v>
      </c>
      <c r="J150" s="331">
        <v>8</v>
      </c>
      <c r="K150" s="332">
        <v>5.5</v>
      </c>
      <c r="L150" s="331">
        <v>14</v>
      </c>
      <c r="M150" s="332">
        <v>11</v>
      </c>
      <c r="N150" s="331">
        <v>4</v>
      </c>
      <c r="O150" s="332">
        <v>4</v>
      </c>
      <c r="P150" s="331">
        <v>8</v>
      </c>
      <c r="Q150" s="332">
        <v>7</v>
      </c>
      <c r="R150" s="331">
        <v>8</v>
      </c>
      <c r="S150" s="332">
        <v>11</v>
      </c>
      <c r="T150" s="331">
        <v>13</v>
      </c>
      <c r="U150" s="332">
        <v>10</v>
      </c>
      <c r="V150" s="331">
        <v>10</v>
      </c>
      <c r="W150" s="332">
        <v>4.5</v>
      </c>
      <c r="X150" s="331">
        <v>8</v>
      </c>
      <c r="Y150" s="332">
        <v>5.5</v>
      </c>
      <c r="Z150" s="331">
        <v>13</v>
      </c>
      <c r="AA150" s="332">
        <v>9.5</v>
      </c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76.5</v>
      </c>
      <c r="AO150" s="274">
        <f>P!AK152</f>
        <v>270.64285714285717</v>
      </c>
      <c r="AP150" s="434">
        <f t="shared" si="14"/>
        <v>28.490000000000236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>
        <v>2.5</v>
      </c>
      <c r="M152" s="301">
        <v>2.4</v>
      </c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2.4</v>
      </c>
      <c r="AO152" s="275">
        <f>P!AK154</f>
        <v>160</v>
      </c>
      <c r="AP152" s="276">
        <f t="shared" si="14"/>
        <v>2.3999999999999848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45.2</v>
      </c>
      <c r="G153" s="267">
        <f t="shared" si="17"/>
        <v>52.400000000000034</v>
      </c>
      <c r="H153" s="300"/>
      <c r="I153" s="301"/>
      <c r="J153" s="331">
        <v>5</v>
      </c>
      <c r="K153" s="301">
        <v>7.6</v>
      </c>
      <c r="L153" s="331"/>
      <c r="M153" s="301"/>
      <c r="N153" s="331">
        <v>5</v>
      </c>
      <c r="O153" s="301">
        <v>5</v>
      </c>
      <c r="P153" s="331">
        <v>5</v>
      </c>
      <c r="Q153" s="301">
        <v>4.3</v>
      </c>
      <c r="R153" s="331"/>
      <c r="S153" s="301"/>
      <c r="T153" s="331">
        <v>5</v>
      </c>
      <c r="U153" s="301">
        <v>2.9</v>
      </c>
      <c r="V153" s="331">
        <v>25</v>
      </c>
      <c r="W153" s="301">
        <v>22.2</v>
      </c>
      <c r="X153" s="331">
        <v>5</v>
      </c>
      <c r="Y153" s="332">
        <v>3.42</v>
      </c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45.42</v>
      </c>
      <c r="AO153" s="275">
        <f>P!AK155</f>
        <v>404.51327433628313</v>
      </c>
      <c r="AP153" s="276">
        <f t="shared" si="14"/>
        <v>6.9800000000000324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11.2</v>
      </c>
      <c r="G154" s="267">
        <f t="shared" si="17"/>
        <v>11.2</v>
      </c>
      <c r="H154" s="300"/>
      <c r="I154" s="332"/>
      <c r="J154" s="331"/>
      <c r="K154" s="332"/>
      <c r="L154" s="331">
        <v>5</v>
      </c>
      <c r="M154" s="332">
        <v>5.3</v>
      </c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>
        <v>5</v>
      </c>
      <c r="AA154" s="332">
        <v>3</v>
      </c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8.3000000000000007</v>
      </c>
      <c r="AO154" s="275">
        <f>P!AK156</f>
        <v>424.28571428571433</v>
      </c>
      <c r="AP154" s="276">
        <f t="shared" si="14"/>
        <v>2.8999999999999986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700</v>
      </c>
      <c r="AP160" s="276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>
        <v>0.5</v>
      </c>
      <c r="L161" s="331"/>
      <c r="M161" s="332"/>
      <c r="N161" s="331"/>
      <c r="O161" s="332"/>
      <c r="P161" s="331">
        <v>0.5</v>
      </c>
      <c r="Q161" s="332">
        <v>0.5</v>
      </c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1</v>
      </c>
      <c r="AO161" s="275">
        <f>P!AK163</f>
        <v>700</v>
      </c>
      <c r="AP161" s="276">
        <f t="shared" si="14"/>
        <v>-0.5</v>
      </c>
      <c r="AQ161" s="87" t="str">
        <f t="shared" si="16"/>
        <v xml:space="preserve"> 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>
        <v>3</v>
      </c>
      <c r="I168" s="332">
        <v>3</v>
      </c>
      <c r="J168" s="331"/>
      <c r="K168" s="332"/>
      <c r="L168" s="331"/>
      <c r="M168" s="332"/>
      <c r="N168" s="331"/>
      <c r="O168" s="332"/>
      <c r="P168" s="331"/>
      <c r="Q168" s="332"/>
      <c r="R168" s="331"/>
      <c r="S168" s="332">
        <v>2</v>
      </c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5</v>
      </c>
      <c r="AO168" s="275">
        <f>P!AK170</f>
        <v>780</v>
      </c>
      <c r="AP168" s="276">
        <f t="shared" si="14"/>
        <v>-1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>
        <v>5</v>
      </c>
      <c r="S169" s="301">
        <v>5</v>
      </c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5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173</v>
      </c>
      <c r="G177" s="315">
        <f t="shared" si="17"/>
        <v>173</v>
      </c>
      <c r="H177" s="338"/>
      <c r="I177" s="343">
        <f>P!D179</f>
        <v>0</v>
      </c>
      <c r="J177" s="344">
        <v>6</v>
      </c>
      <c r="K177" s="343">
        <f>P!F179</f>
        <v>6</v>
      </c>
      <c r="L177" s="344">
        <v>3</v>
      </c>
      <c r="M177" s="343">
        <f>P!H179</f>
        <v>3</v>
      </c>
      <c r="N177" s="344">
        <v>2</v>
      </c>
      <c r="O177" s="343">
        <f>P!J179</f>
        <v>2</v>
      </c>
      <c r="P177" s="344">
        <v>5</v>
      </c>
      <c r="Q177" s="343">
        <f>P!L179</f>
        <v>5</v>
      </c>
      <c r="R177" s="344"/>
      <c r="S177" s="343">
        <f>P!N179</f>
        <v>0</v>
      </c>
      <c r="T177" s="344">
        <v>7</v>
      </c>
      <c r="U177" s="343">
        <f>P!P179</f>
        <v>7</v>
      </c>
      <c r="V177" s="344">
        <v>150</v>
      </c>
      <c r="W177" s="343">
        <f>P!R179</f>
        <v>150</v>
      </c>
      <c r="X177" s="344">
        <v>5</v>
      </c>
      <c r="Y177" s="343">
        <f>P!T179</f>
        <v>0</v>
      </c>
      <c r="Z177" s="344">
        <v>10</v>
      </c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173</v>
      </c>
      <c r="AO177" s="351">
        <f>P!AK179</f>
        <v>22.398843930635838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110</v>
      </c>
      <c r="G178" s="315">
        <f t="shared" si="17"/>
        <v>110</v>
      </c>
      <c r="H178" s="338">
        <v>3</v>
      </c>
      <c r="I178" s="343">
        <f>P!D180</f>
        <v>3</v>
      </c>
      <c r="J178" s="344">
        <v>4</v>
      </c>
      <c r="K178" s="343">
        <f>P!F180</f>
        <v>4</v>
      </c>
      <c r="L178" s="344">
        <v>5</v>
      </c>
      <c r="M178" s="343">
        <f>P!H180</f>
        <v>5</v>
      </c>
      <c r="N178" s="344">
        <v>4</v>
      </c>
      <c r="O178" s="343">
        <f>P!J180</f>
        <v>4</v>
      </c>
      <c r="P178" s="344">
        <v>4</v>
      </c>
      <c r="Q178" s="343">
        <f>P!L180</f>
        <v>4</v>
      </c>
      <c r="R178" s="344">
        <v>5</v>
      </c>
      <c r="S178" s="343">
        <f>P!N180</f>
        <v>5</v>
      </c>
      <c r="T178" s="344">
        <v>5</v>
      </c>
      <c r="U178" s="343">
        <f>P!P180</f>
        <v>5</v>
      </c>
      <c r="V178" s="344">
        <v>80</v>
      </c>
      <c r="W178" s="343">
        <f>P!R180</f>
        <v>80</v>
      </c>
      <c r="X178" s="344">
        <v>4</v>
      </c>
      <c r="Y178" s="343">
        <f>P!T180</f>
        <v>0</v>
      </c>
      <c r="Z178" s="344">
        <v>5</v>
      </c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110</v>
      </c>
      <c r="AO178" s="351">
        <f>P!AK180</f>
        <v>75.154545454545456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23.5</v>
      </c>
      <c r="G179" s="315">
        <f t="shared" si="17"/>
        <v>23.5</v>
      </c>
      <c r="H179" s="338">
        <v>0.5</v>
      </c>
      <c r="I179" s="343">
        <f>P!D181</f>
        <v>0.5</v>
      </c>
      <c r="J179" s="344">
        <v>0.5</v>
      </c>
      <c r="K179" s="343">
        <f>P!F181</f>
        <v>0.5</v>
      </c>
      <c r="L179" s="344">
        <v>0.5</v>
      </c>
      <c r="M179" s="343">
        <f>P!H181</f>
        <v>0.5</v>
      </c>
      <c r="N179" s="344">
        <v>0.5</v>
      </c>
      <c r="O179" s="343">
        <f>P!J181</f>
        <v>0.5</v>
      </c>
      <c r="P179" s="344">
        <v>0.5</v>
      </c>
      <c r="Q179" s="343">
        <f>P!L181</f>
        <v>0.5</v>
      </c>
      <c r="R179" s="344">
        <v>0.5</v>
      </c>
      <c r="S179" s="343">
        <f>P!N181</f>
        <v>0.5</v>
      </c>
      <c r="T179" s="344">
        <v>0.5</v>
      </c>
      <c r="U179" s="343">
        <f>P!P181</f>
        <v>0.5</v>
      </c>
      <c r="V179" s="344">
        <v>20</v>
      </c>
      <c r="W179" s="343">
        <f>P!R181</f>
        <v>20</v>
      </c>
      <c r="X179" s="344">
        <v>0.5</v>
      </c>
      <c r="Y179" s="343">
        <f>P!T181</f>
        <v>0</v>
      </c>
      <c r="Z179" s="344">
        <v>0.5</v>
      </c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23.5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19.8</v>
      </c>
      <c r="G180" s="315">
        <f t="shared" si="17"/>
        <v>19.8</v>
      </c>
      <c r="H180" s="338">
        <v>0.5</v>
      </c>
      <c r="I180" s="343">
        <f>P!D182</f>
        <v>0.5</v>
      </c>
      <c r="J180" s="344">
        <v>0.5</v>
      </c>
      <c r="K180" s="343">
        <f>P!F182</f>
        <v>0.5</v>
      </c>
      <c r="L180" s="344">
        <v>7</v>
      </c>
      <c r="M180" s="343">
        <f>P!H182</f>
        <v>7</v>
      </c>
      <c r="N180" s="344">
        <v>0.5</v>
      </c>
      <c r="O180" s="343">
        <f>P!J182</f>
        <v>0.5</v>
      </c>
      <c r="P180" s="344">
        <v>0.3</v>
      </c>
      <c r="Q180" s="343">
        <f>P!L182</f>
        <v>0.3</v>
      </c>
      <c r="R180" s="344">
        <v>0.5</v>
      </c>
      <c r="S180" s="343">
        <f>P!N182</f>
        <v>0.5</v>
      </c>
      <c r="T180" s="344">
        <v>0.5</v>
      </c>
      <c r="U180" s="343">
        <f>P!P182</f>
        <v>0.5</v>
      </c>
      <c r="V180" s="344">
        <v>10</v>
      </c>
      <c r="W180" s="343">
        <f>P!R182</f>
        <v>10</v>
      </c>
      <c r="X180" s="344">
        <v>0.5</v>
      </c>
      <c r="Y180" s="343">
        <f>P!T182</f>
        <v>0</v>
      </c>
      <c r="Z180" s="344">
        <v>0.5</v>
      </c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19.8</v>
      </c>
      <c r="AO180" s="351">
        <f>P!AK182</f>
        <v>175.75757575757575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25</v>
      </c>
      <c r="G181" s="315">
        <f t="shared" si="17"/>
        <v>25</v>
      </c>
      <c r="H181" s="338">
        <v>0.5</v>
      </c>
      <c r="I181" s="343">
        <f>P!D183</f>
        <v>0.5</v>
      </c>
      <c r="J181" s="344">
        <v>0.5</v>
      </c>
      <c r="K181" s="343">
        <f>P!F183</f>
        <v>1</v>
      </c>
      <c r="L181" s="344">
        <v>1</v>
      </c>
      <c r="M181" s="343">
        <f>P!H183</f>
        <v>1</v>
      </c>
      <c r="N181" s="344">
        <v>0.5</v>
      </c>
      <c r="O181" s="343">
        <f>P!J183</f>
        <v>0.5</v>
      </c>
      <c r="P181" s="344">
        <v>0.5</v>
      </c>
      <c r="Q181" s="343">
        <f>P!L183</f>
        <v>0.5</v>
      </c>
      <c r="R181" s="344">
        <v>0.5</v>
      </c>
      <c r="S181" s="343">
        <f>P!N183</f>
        <v>0.5</v>
      </c>
      <c r="T181" s="344">
        <v>1</v>
      </c>
      <c r="U181" s="343">
        <f>P!P183</f>
        <v>1</v>
      </c>
      <c r="V181" s="344">
        <v>20</v>
      </c>
      <c r="W181" s="343">
        <f>P!R183</f>
        <v>20</v>
      </c>
      <c r="X181" s="344">
        <v>0.5</v>
      </c>
      <c r="Y181" s="343">
        <f>P!T183</f>
        <v>0</v>
      </c>
      <c r="Z181" s="344">
        <v>0.5</v>
      </c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25</v>
      </c>
      <c r="AO181" s="351">
        <f>P!AK183</f>
        <v>164.4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382</v>
      </c>
      <c r="G182" s="315">
        <f t="shared" si="17"/>
        <v>382</v>
      </c>
      <c r="H182" s="338">
        <v>8</v>
      </c>
      <c r="I182" s="343">
        <f>P!D184</f>
        <v>8</v>
      </c>
      <c r="J182" s="344">
        <v>8</v>
      </c>
      <c r="K182" s="343">
        <f>P!F184</f>
        <v>8</v>
      </c>
      <c r="L182" s="344">
        <v>16</v>
      </c>
      <c r="M182" s="343">
        <f>P!H184</f>
        <v>16</v>
      </c>
      <c r="N182" s="344">
        <v>10</v>
      </c>
      <c r="O182" s="343">
        <f>P!J184</f>
        <v>10</v>
      </c>
      <c r="P182" s="344">
        <v>10</v>
      </c>
      <c r="Q182" s="343">
        <f>P!L184</f>
        <v>10</v>
      </c>
      <c r="R182" s="344">
        <v>15</v>
      </c>
      <c r="S182" s="343">
        <f>P!N184</f>
        <v>15</v>
      </c>
      <c r="T182" s="344">
        <v>15</v>
      </c>
      <c r="U182" s="343">
        <f>P!P184</f>
        <v>15</v>
      </c>
      <c r="V182" s="344">
        <v>300</v>
      </c>
      <c r="W182" s="343">
        <f>P!R184</f>
        <v>300</v>
      </c>
      <c r="X182" s="344">
        <v>12</v>
      </c>
      <c r="Y182" s="343">
        <f>P!T184</f>
        <v>0</v>
      </c>
      <c r="Z182" s="344">
        <v>15</v>
      </c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382</v>
      </c>
      <c r="AO182" s="351">
        <f>P!AK184</f>
        <v>6.1335078534031418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75</v>
      </c>
      <c r="G183" s="315">
        <f t="shared" si="17"/>
        <v>75</v>
      </c>
      <c r="H183" s="338">
        <v>2</v>
      </c>
      <c r="I183" s="343">
        <f>P!D185</f>
        <v>2</v>
      </c>
      <c r="J183" s="344">
        <v>2</v>
      </c>
      <c r="K183" s="343">
        <f>P!F185</f>
        <v>4</v>
      </c>
      <c r="L183" s="344">
        <v>3</v>
      </c>
      <c r="M183" s="343">
        <f>P!H185</f>
        <v>3</v>
      </c>
      <c r="N183" s="344">
        <v>2</v>
      </c>
      <c r="O183" s="343">
        <f>P!J185</f>
        <v>2</v>
      </c>
      <c r="P183" s="344">
        <v>2</v>
      </c>
      <c r="Q183" s="343">
        <f>P!L185</f>
        <v>2</v>
      </c>
      <c r="R183" s="344">
        <v>3</v>
      </c>
      <c r="S183" s="343">
        <f>P!N185</f>
        <v>3</v>
      </c>
      <c r="T183" s="344">
        <v>4</v>
      </c>
      <c r="U183" s="343">
        <f>P!P185</f>
        <v>4</v>
      </c>
      <c r="V183" s="344">
        <v>50</v>
      </c>
      <c r="W183" s="343">
        <f>P!R185</f>
        <v>50</v>
      </c>
      <c r="X183" s="344">
        <v>2</v>
      </c>
      <c r="Y183" s="343">
        <f>P!T185</f>
        <v>2</v>
      </c>
      <c r="Z183" s="344">
        <v>3</v>
      </c>
      <c r="AA183" s="343">
        <f>P!V185</f>
        <v>3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75</v>
      </c>
      <c r="AO183" s="351">
        <f>P!AK185</f>
        <v>62.96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25</v>
      </c>
      <c r="G184" s="315">
        <f t="shared" si="17"/>
        <v>25</v>
      </c>
      <c r="H184" s="338">
        <v>1</v>
      </c>
      <c r="I184" s="343">
        <f>P!D186</f>
        <v>1</v>
      </c>
      <c r="J184" s="344">
        <v>1</v>
      </c>
      <c r="K184" s="343">
        <f>P!F186</f>
        <v>2</v>
      </c>
      <c r="L184" s="344">
        <v>1</v>
      </c>
      <c r="M184" s="343">
        <f>P!H186</f>
        <v>1</v>
      </c>
      <c r="N184" s="344">
        <v>1</v>
      </c>
      <c r="O184" s="343">
        <f>P!J186</f>
        <v>1</v>
      </c>
      <c r="P184" s="344">
        <v>1</v>
      </c>
      <c r="Q184" s="343">
        <f>P!L186</f>
        <v>1</v>
      </c>
      <c r="R184" s="344">
        <v>1</v>
      </c>
      <c r="S184" s="343">
        <f>P!N186</f>
        <v>1</v>
      </c>
      <c r="T184" s="344">
        <v>1</v>
      </c>
      <c r="U184" s="343">
        <f>P!P186</f>
        <v>1</v>
      </c>
      <c r="V184" s="344">
        <v>15</v>
      </c>
      <c r="W184" s="343">
        <f>P!R186</f>
        <v>15</v>
      </c>
      <c r="X184" s="344">
        <v>1</v>
      </c>
      <c r="Y184" s="343">
        <f>P!T186</f>
        <v>1</v>
      </c>
      <c r="Z184" s="344">
        <v>1</v>
      </c>
      <c r="AA184" s="343">
        <f>P!V186</f>
        <v>1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25</v>
      </c>
      <c r="AO184" s="351">
        <f>P!AK186</f>
        <v>84.8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6</v>
      </c>
      <c r="G185" s="315">
        <f t="shared" si="17"/>
        <v>6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>
        <v>3</v>
      </c>
      <c r="W185" s="343">
        <f>P!R187</f>
        <v>3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6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33</v>
      </c>
      <c r="G186" s="315">
        <f t="shared" si="17"/>
        <v>33</v>
      </c>
      <c r="H186" s="338">
        <v>3</v>
      </c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7</v>
      </c>
      <c r="T186" s="344"/>
      <c r="U186" s="343">
        <f>P!P188</f>
        <v>0</v>
      </c>
      <c r="V186" s="344">
        <v>20</v>
      </c>
      <c r="W186" s="343">
        <f>P!R188</f>
        <v>20</v>
      </c>
      <c r="X186" s="344">
        <v>3</v>
      </c>
      <c r="Y186" s="343">
        <f>P!T188</f>
        <v>3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33</v>
      </c>
      <c r="AO186" s="351">
        <f>P!AK188</f>
        <v>135.60606060606059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34</v>
      </c>
      <c r="G187" s="315">
        <f t="shared" si="17"/>
        <v>34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15</v>
      </c>
      <c r="N187" s="344"/>
      <c r="O187" s="343">
        <f>P!J189</f>
        <v>0</v>
      </c>
      <c r="P187" s="344">
        <v>7</v>
      </c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>
        <v>12</v>
      </c>
      <c r="AA187" s="343">
        <f>P!V189</f>
        <v>12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34</v>
      </c>
      <c r="AO187" s="351">
        <f>P!AK189</f>
        <v>57.5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144</v>
      </c>
      <c r="G188" s="315">
        <f t="shared" si="17"/>
        <v>144</v>
      </c>
      <c r="H188" s="338">
        <v>32</v>
      </c>
      <c r="I188" s="343">
        <f>P!D190</f>
        <v>32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32</v>
      </c>
      <c r="P188" s="344"/>
      <c r="Q188" s="343">
        <f>P!L190</f>
        <v>0</v>
      </c>
      <c r="R188" s="344">
        <v>50</v>
      </c>
      <c r="S188" s="343">
        <f>P!N190</f>
        <v>50</v>
      </c>
      <c r="T188" s="344"/>
      <c r="U188" s="343">
        <f>P!P190</f>
        <v>0</v>
      </c>
      <c r="V188" s="344">
        <v>30</v>
      </c>
      <c r="W188" s="343">
        <f>P!R190</f>
        <v>30</v>
      </c>
      <c r="X188" s="344">
        <v>25</v>
      </c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144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>
        <v>10</v>
      </c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24</v>
      </c>
      <c r="G193" s="315">
        <f t="shared" si="17"/>
        <v>24</v>
      </c>
      <c r="H193" s="338">
        <v>8</v>
      </c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>
        <v>8</v>
      </c>
      <c r="W193" s="343">
        <f>P!R195</f>
        <v>8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24</v>
      </c>
      <c r="AO193" s="351">
        <f>P!AK195</f>
        <v>41.666666666666664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>
        <v>2</v>
      </c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19</v>
      </c>
      <c r="G195" s="315">
        <f t="shared" si="17"/>
        <v>19</v>
      </c>
      <c r="H195" s="338"/>
      <c r="I195" s="343">
        <f>P!D197</f>
        <v>0</v>
      </c>
      <c r="J195" s="344">
        <v>5</v>
      </c>
      <c r="K195" s="343">
        <f>P!F197</f>
        <v>5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3</v>
      </c>
      <c r="T195" s="344">
        <v>6</v>
      </c>
      <c r="U195" s="343">
        <f>P!P197</f>
        <v>6</v>
      </c>
      <c r="V195" s="344"/>
      <c r="W195" s="343">
        <f>P!R197</f>
        <v>0</v>
      </c>
      <c r="X195" s="344">
        <v>5</v>
      </c>
      <c r="Y195" s="343">
        <f>P!T197</f>
        <v>5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19</v>
      </c>
      <c r="AO195" s="351">
        <f>P!AK197</f>
        <v>24.210526315789473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11</v>
      </c>
      <c r="G197" s="315">
        <f t="shared" ref="G197:G252" si="21">E197+F197</f>
        <v>11</v>
      </c>
      <c r="H197" s="338">
        <v>0.5</v>
      </c>
      <c r="I197" s="343">
        <f>P!D199</f>
        <v>0.5</v>
      </c>
      <c r="J197" s="344">
        <v>1</v>
      </c>
      <c r="K197" s="343">
        <f>P!F199</f>
        <v>2</v>
      </c>
      <c r="L197" s="344">
        <v>1</v>
      </c>
      <c r="M197" s="343">
        <f>P!H199</f>
        <v>1</v>
      </c>
      <c r="N197" s="344">
        <v>1</v>
      </c>
      <c r="O197" s="343">
        <f>P!J199</f>
        <v>1</v>
      </c>
      <c r="P197" s="344">
        <v>0.5</v>
      </c>
      <c r="Q197" s="343">
        <f>P!L199</f>
        <v>0.5</v>
      </c>
      <c r="R197" s="344">
        <v>1</v>
      </c>
      <c r="S197" s="343">
        <f>P!N199</f>
        <v>1</v>
      </c>
      <c r="T197" s="344">
        <v>1</v>
      </c>
      <c r="U197" s="343">
        <f>P!P199</f>
        <v>1</v>
      </c>
      <c r="V197" s="344">
        <v>2</v>
      </c>
      <c r="W197" s="343">
        <f>P!R199</f>
        <v>2</v>
      </c>
      <c r="X197" s="344">
        <v>0.5</v>
      </c>
      <c r="Y197" s="343">
        <f>P!T199</f>
        <v>1</v>
      </c>
      <c r="Z197" s="344">
        <v>1</v>
      </c>
      <c r="AA197" s="343">
        <f>P!V199</f>
        <v>1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11</v>
      </c>
      <c r="AO197" s="351">
        <f>P!AK199</f>
        <v>147.27272727272728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14.4</v>
      </c>
      <c r="G198" s="315">
        <f t="shared" si="21"/>
        <v>14.4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0.5</v>
      </c>
      <c r="M198" s="343">
        <f>P!H200</f>
        <v>0.5</v>
      </c>
      <c r="N198" s="344">
        <v>0.5</v>
      </c>
      <c r="O198" s="343">
        <f>P!J200</f>
        <v>0.4</v>
      </c>
      <c r="P198" s="344">
        <v>0.5</v>
      </c>
      <c r="Q198" s="343">
        <f>P!L200</f>
        <v>0.5</v>
      </c>
      <c r="R198" s="344">
        <v>0.5</v>
      </c>
      <c r="S198" s="343">
        <f>P!N200</f>
        <v>0.5</v>
      </c>
      <c r="T198" s="344">
        <v>0.5</v>
      </c>
      <c r="U198" s="343">
        <f>P!P200</f>
        <v>0.5</v>
      </c>
      <c r="V198" s="344">
        <v>6</v>
      </c>
      <c r="W198" s="343">
        <f>P!R200</f>
        <v>10</v>
      </c>
      <c r="X198" s="344">
        <v>0.5</v>
      </c>
      <c r="Y198" s="343">
        <f>P!T200</f>
        <v>0.5</v>
      </c>
      <c r="Z198" s="344">
        <v>0.5</v>
      </c>
      <c r="AA198" s="343">
        <f>P!V200</f>
        <v>0.5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14.4</v>
      </c>
      <c r="AO198" s="351">
        <f>P!AK200</f>
        <v>73.611111111111114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5</v>
      </c>
      <c r="G199" s="315">
        <f t="shared" si="21"/>
        <v>5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>
        <v>3</v>
      </c>
      <c r="W199" s="343">
        <f>P!R201</f>
        <v>5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5</v>
      </c>
      <c r="AO199" s="351">
        <f>P!AK201</f>
        <v>250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9</v>
      </c>
      <c r="G203" s="315">
        <f t="shared" si="21"/>
        <v>9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3</v>
      </c>
      <c r="N203" s="344"/>
      <c r="O203" s="343">
        <f>P!J205</f>
        <v>0</v>
      </c>
      <c r="P203" s="344">
        <v>3</v>
      </c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>
        <v>3</v>
      </c>
      <c r="AA203" s="343">
        <f>P!V205</f>
        <v>3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9</v>
      </c>
      <c r="AO203" s="351">
        <f>P!AK205</f>
        <v>43.333333333333336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12</v>
      </c>
      <c r="G206" s="315">
        <f t="shared" si="21"/>
        <v>12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>
        <v>2</v>
      </c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>
        <v>5</v>
      </c>
      <c r="U206" s="343">
        <f>P!P208</f>
        <v>5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12</v>
      </c>
      <c r="AO206" s="351">
        <f>P!AK208</f>
        <v>51.666666666666664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7</v>
      </c>
      <c r="G207" s="315">
        <f t="shared" si="21"/>
        <v>7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>
        <v>7</v>
      </c>
      <c r="U207" s="343">
        <f>P!P209</f>
        <v>7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7</v>
      </c>
      <c r="AO207" s="351">
        <f>P!AK209</f>
        <v>80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15</v>
      </c>
      <c r="G211" s="315">
        <f t="shared" si="21"/>
        <v>15</v>
      </c>
      <c r="H211" s="338"/>
      <c r="I211" s="343">
        <f>P!D213</f>
        <v>0</v>
      </c>
      <c r="J211" s="344">
        <v>5</v>
      </c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>
        <v>5</v>
      </c>
      <c r="Y211" s="343">
        <f>P!T213</f>
        <v>5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15</v>
      </c>
      <c r="AO211" s="351">
        <f>P!AK213</f>
        <v>50.333333333333336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35</v>
      </c>
      <c r="G214" s="267">
        <f t="shared" si="21"/>
        <v>35</v>
      </c>
      <c r="H214" s="300"/>
      <c r="I214" s="332"/>
      <c r="J214" s="331"/>
      <c r="K214" s="332"/>
      <c r="L214" s="331">
        <v>3</v>
      </c>
      <c r="M214" s="332">
        <v>3</v>
      </c>
      <c r="N214" s="331"/>
      <c r="O214" s="332"/>
      <c r="P214" s="331"/>
      <c r="Q214" s="332"/>
      <c r="R214" s="331"/>
      <c r="S214" s="332"/>
      <c r="T214" s="331"/>
      <c r="U214" s="332"/>
      <c r="V214" s="331">
        <v>30</v>
      </c>
      <c r="W214" s="332">
        <v>30</v>
      </c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33</v>
      </c>
      <c r="AO214" s="341">
        <f>P!AK216</f>
        <v>75.48571428571428</v>
      </c>
      <c r="AP214" s="342">
        <f t="shared" si="18"/>
        <v>2</v>
      </c>
      <c r="AQ214" s="87" t="str">
        <f t="shared" si="20"/>
        <v xml:space="preserve"> 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>
        <v>3000</v>
      </c>
      <c r="W215" s="332">
        <v>3000</v>
      </c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3000</v>
      </c>
      <c r="AO215" s="275">
        <f>P!AK217</f>
        <v>291.76923076923077</v>
      </c>
      <c r="AP215" s="276">
        <f t="shared" si="18"/>
        <v>-3000</v>
      </c>
      <c r="AQ215" s="87" t="str">
        <f t="shared" si="20"/>
        <v xml:space="preserve"> 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>
        <v>70</v>
      </c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10.35</v>
      </c>
      <c r="G229" s="267">
        <f t="shared" si="21"/>
        <v>10.35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>
        <v>72</v>
      </c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>
        <v>3.2</v>
      </c>
      <c r="W229" s="343">
        <f>P!R231</f>
        <v>3.2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10.350000000000001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36</v>
      </c>
      <c r="G230" s="267">
        <f>E230+F230</f>
        <v>71.949999999999989</v>
      </c>
      <c r="H230" s="300">
        <v>0.5</v>
      </c>
      <c r="I230" s="332">
        <v>0.5</v>
      </c>
      <c r="J230" s="331">
        <v>0.5</v>
      </c>
      <c r="K230" s="332">
        <v>2</v>
      </c>
      <c r="L230" s="331">
        <v>2</v>
      </c>
      <c r="M230" s="332">
        <v>1.5</v>
      </c>
      <c r="N230" s="331">
        <v>0.5</v>
      </c>
      <c r="O230" s="332">
        <v>1.5</v>
      </c>
      <c r="P230" s="331">
        <v>0.5</v>
      </c>
      <c r="Q230" s="332">
        <v>0.5</v>
      </c>
      <c r="R230" s="331">
        <v>0.5</v>
      </c>
      <c r="S230" s="332">
        <v>0.5</v>
      </c>
      <c r="T230" s="331">
        <v>0.5</v>
      </c>
      <c r="U230" s="332">
        <v>1.5</v>
      </c>
      <c r="V230" s="331">
        <v>32</v>
      </c>
      <c r="W230" s="332">
        <v>17.5</v>
      </c>
      <c r="X230" s="331">
        <v>0.5</v>
      </c>
      <c r="Y230" s="332">
        <v>0.5</v>
      </c>
      <c r="Z230" s="331">
        <v>0.5</v>
      </c>
      <c r="AA230" s="332">
        <v>3.5</v>
      </c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29.5</v>
      </c>
      <c r="AO230" s="341">
        <f>P!AK232</f>
        <v>950</v>
      </c>
      <c r="AP230" s="342">
        <f t="shared" si="18"/>
        <v>42.449999999999989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4000</v>
      </c>
      <c r="G231" s="267">
        <f>E231+F231</f>
        <v>6370</v>
      </c>
      <c r="H231" s="300">
        <v>30</v>
      </c>
      <c r="I231" s="332">
        <v>0.3</v>
      </c>
      <c r="J231" s="331">
        <v>30</v>
      </c>
      <c r="K231" s="332">
        <v>120</v>
      </c>
      <c r="L231" s="331">
        <v>100</v>
      </c>
      <c r="M231" s="332">
        <v>90</v>
      </c>
      <c r="N231" s="331">
        <v>30</v>
      </c>
      <c r="O231" s="332">
        <v>80</v>
      </c>
      <c r="P231" s="331">
        <v>30</v>
      </c>
      <c r="Q231" s="332">
        <v>40</v>
      </c>
      <c r="R231" s="331">
        <v>30</v>
      </c>
      <c r="S231" s="332">
        <v>40</v>
      </c>
      <c r="T231" s="331">
        <v>30</v>
      </c>
      <c r="U231" s="332">
        <v>260</v>
      </c>
      <c r="V231" s="331">
        <v>1600</v>
      </c>
      <c r="W231" s="332">
        <v>1480</v>
      </c>
      <c r="X231" s="331">
        <v>30</v>
      </c>
      <c r="Y231" s="332">
        <v>25</v>
      </c>
      <c r="Z231" s="331">
        <v>30</v>
      </c>
      <c r="AA231" s="332">
        <v>80</v>
      </c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2215.3000000000002</v>
      </c>
      <c r="AO231" s="275">
        <f>P!AK233</f>
        <v>1.4</v>
      </c>
      <c r="AP231" s="276">
        <f t="shared" si="18"/>
        <v>4154.7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131</v>
      </c>
      <c r="G232" s="267">
        <f t="shared" si="21"/>
        <v>156</v>
      </c>
      <c r="H232" s="300"/>
      <c r="I232" s="332"/>
      <c r="J232" s="331">
        <v>30</v>
      </c>
      <c r="K232" s="332">
        <v>64</v>
      </c>
      <c r="L232" s="331">
        <v>30</v>
      </c>
      <c r="M232" s="332">
        <v>22</v>
      </c>
      <c r="N232" s="331">
        <v>30</v>
      </c>
      <c r="O232" s="332">
        <v>30</v>
      </c>
      <c r="P232" s="331"/>
      <c r="Q232" s="332"/>
      <c r="R232" s="331">
        <v>30</v>
      </c>
      <c r="S232" s="332">
        <v>31</v>
      </c>
      <c r="T232" s="331"/>
      <c r="U232" s="332"/>
      <c r="V232" s="331"/>
      <c r="W232" s="332"/>
      <c r="X232" s="331">
        <v>30</v>
      </c>
      <c r="Y232" s="332">
        <v>16</v>
      </c>
      <c r="Z232" s="331">
        <v>30</v>
      </c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163</v>
      </c>
      <c r="AO232" s="275">
        <f>P!AK234</f>
        <v>26.564885496183205</v>
      </c>
      <c r="AP232" s="276">
        <f t="shared" si="18"/>
        <v>-7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>
        <v>5</v>
      </c>
      <c r="W235" s="332">
        <v>5</v>
      </c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5</v>
      </c>
      <c r="AO235" s="275">
        <f>P!AK237</f>
        <v>480</v>
      </c>
      <c r="AP235" s="276">
        <f t="shared" si="18"/>
        <v>-5</v>
      </c>
      <c r="AQ235" s="87" t="str">
        <f t="shared" si="20"/>
        <v xml:space="preserve"> 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54</v>
      </c>
      <c r="G239" s="267">
        <f t="shared" si="21"/>
        <v>54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>
        <v>60</v>
      </c>
      <c r="W239" s="332">
        <v>54</v>
      </c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54</v>
      </c>
      <c r="AO239" s="275">
        <f>P!AK241</f>
        <v>380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>
        <v>80</v>
      </c>
      <c r="W241" s="332">
        <v>80</v>
      </c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80</v>
      </c>
      <c r="AO241" s="275">
        <f>P!AK243</f>
        <v>0</v>
      </c>
      <c r="AP241" s="276">
        <f t="shared" si="18"/>
        <v>-80</v>
      </c>
      <c r="AQ241" s="87" t="str">
        <f t="shared" si="20"/>
        <v xml:space="preserve"> 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2</v>
      </c>
      <c r="G242" s="267">
        <f t="shared" si="21"/>
        <v>2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>
        <v>2</v>
      </c>
      <c r="W242" s="332">
        <v>2</v>
      </c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2</v>
      </c>
      <c r="AO242" s="339">
        <f>P!AK244</f>
        <v>280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615</v>
      </c>
      <c r="G243" s="320">
        <f t="shared" si="21"/>
        <v>615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106</v>
      </c>
      <c r="V243" s="344"/>
      <c r="W243" s="343">
        <f>P!R245</f>
        <v>70</v>
      </c>
      <c r="X243" s="344"/>
      <c r="Y243" s="343">
        <f>P!T245</f>
        <v>43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615</v>
      </c>
      <c r="AO243" s="349">
        <f>P!AK245</f>
        <v>9.4471544715447155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>
        <v>0.5</v>
      </c>
      <c r="L245" s="331"/>
      <c r="M245" s="332">
        <v>1</v>
      </c>
      <c r="N245" s="331"/>
      <c r="O245" s="332"/>
      <c r="P245" s="331"/>
      <c r="Q245" s="332"/>
      <c r="R245" s="331"/>
      <c r="S245" s="332">
        <v>1</v>
      </c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2.5</v>
      </c>
      <c r="AO245" s="341">
        <f>P!AK247</f>
        <v>349.9988311274123</v>
      </c>
      <c r="AP245" s="342">
        <f t="shared" si="18"/>
        <v>6.75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1500</v>
      </c>
      <c r="G246" s="320">
        <f>E246+F246</f>
        <v>1500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1500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1500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44530</v>
      </c>
      <c r="G247" s="325">
        <f t="shared" si="21"/>
        <v>44530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4260</v>
      </c>
      <c r="V247" s="344"/>
      <c r="W247" s="343">
        <f>P!R249</f>
        <v>36360</v>
      </c>
      <c r="X247" s="344"/>
      <c r="Y247" s="343">
        <f>P!T249</f>
        <v>850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44530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880</v>
      </c>
      <c r="G248" s="315">
        <f t="shared" si="21"/>
        <v>880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800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37000</v>
      </c>
      <c r="G249" s="315">
        <f t="shared" si="21"/>
        <v>37000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37000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37000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820</v>
      </c>
      <c r="G250" s="315">
        <f t="shared" si="21"/>
        <v>820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50</v>
      </c>
      <c r="V250" s="344"/>
      <c r="W250" s="343">
        <f>P!R252</f>
        <v>300</v>
      </c>
      <c r="X250" s="344"/>
      <c r="Y250" s="343">
        <f>P!T252</f>
        <v>50</v>
      </c>
      <c r="Z250" s="344"/>
      <c r="AA250" s="343">
        <f>P!V252</f>
        <v>50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820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5330</v>
      </c>
      <c r="G251" s="315">
        <f t="shared" si="21"/>
        <v>5330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250</v>
      </c>
      <c r="P251" s="344"/>
      <c r="Q251" s="343">
        <f>P!L253</f>
        <v>200</v>
      </c>
      <c r="R251" s="344"/>
      <c r="S251" s="343">
        <f>P!N253</f>
        <v>300</v>
      </c>
      <c r="T251" s="344"/>
      <c r="U251" s="343">
        <f>P!P253</f>
        <v>500</v>
      </c>
      <c r="V251" s="344"/>
      <c r="W251" s="343">
        <f>P!R253</f>
        <v>2800</v>
      </c>
      <c r="X251" s="344"/>
      <c r="Y251" s="343">
        <f>P!T253</f>
        <v>120</v>
      </c>
      <c r="Z251" s="344"/>
      <c r="AA251" s="343">
        <f>P!V253</f>
        <v>270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5330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46600</v>
      </c>
      <c r="G252" s="315">
        <f t="shared" si="21"/>
        <v>46600</v>
      </c>
      <c r="H252" s="338"/>
      <c r="I252" s="343">
        <f>P!D254</f>
        <v>1400</v>
      </c>
      <c r="J252" s="344"/>
      <c r="K252" s="343">
        <f>P!F254</f>
        <v>2800</v>
      </c>
      <c r="L252" s="344"/>
      <c r="M252" s="343">
        <f>P!H254</f>
        <v>4700</v>
      </c>
      <c r="N252" s="344"/>
      <c r="O252" s="343">
        <f>P!J254</f>
        <v>7600</v>
      </c>
      <c r="P252" s="344"/>
      <c r="Q252" s="343">
        <f>P!L254</f>
        <v>2800</v>
      </c>
      <c r="R252" s="344"/>
      <c r="S252" s="343">
        <f>P!N254</f>
        <v>4100</v>
      </c>
      <c r="T252" s="344"/>
      <c r="U252" s="343">
        <f>P!P254</f>
        <v>5000</v>
      </c>
      <c r="V252" s="344"/>
      <c r="W252" s="343">
        <f>P!R254</f>
        <v>10700</v>
      </c>
      <c r="X252" s="344"/>
      <c r="Y252" s="343">
        <f>P!T254</f>
        <v>3000</v>
      </c>
      <c r="Z252" s="344"/>
      <c r="AA252" s="343">
        <f>P!V254</f>
        <v>4500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46600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9" activePane="bottomRight" state="frozen"/>
      <selection pane="topRight" activeCell="L1" sqref="L1"/>
      <selection pane="bottomLeft" activeCell="A3" sqref="A3"/>
      <selection pane="bottomRight" activeCell="E83" sqref="E8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44530</v>
      </c>
    </row>
    <row r="2" spans="1:29">
      <c r="D2" s="511" t="s">
        <v>481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480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451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483</v>
      </c>
      <c r="C74" s="16">
        <v>2560</v>
      </c>
      <c r="D74"/>
      <c r="E74"/>
      <c r="F74"/>
      <c r="G74"/>
      <c r="H74"/>
    </row>
    <row r="75" spans="1:8">
      <c r="A75" s="21">
        <v>2</v>
      </c>
      <c r="B75" s="11" t="s">
        <v>480</v>
      </c>
      <c r="C75" s="16">
        <v>1700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4260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499</v>
      </c>
      <c r="C88" s="16">
        <v>1550</v>
      </c>
      <c r="D88"/>
      <c r="E88"/>
      <c r="F88"/>
      <c r="G88"/>
      <c r="H88"/>
    </row>
    <row r="89" spans="1:8">
      <c r="A89" s="21">
        <v>2</v>
      </c>
      <c r="B89" s="11" t="s">
        <v>493</v>
      </c>
      <c r="C89" s="16">
        <v>10550</v>
      </c>
      <c r="D89"/>
      <c r="E89"/>
      <c r="F89"/>
      <c r="G89"/>
      <c r="H89"/>
    </row>
    <row r="90" spans="1:8">
      <c r="A90" s="21">
        <v>3</v>
      </c>
      <c r="B90" s="11" t="s">
        <v>501</v>
      </c>
      <c r="C90" s="16">
        <v>1220</v>
      </c>
      <c r="D90"/>
      <c r="E90"/>
      <c r="F90"/>
      <c r="G90"/>
      <c r="H90"/>
    </row>
    <row r="91" spans="1:8">
      <c r="A91" s="21">
        <v>4</v>
      </c>
      <c r="B91" s="11" t="s">
        <v>495</v>
      </c>
      <c r="C91" s="16">
        <v>23040</v>
      </c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36360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480</v>
      </c>
      <c r="C104" s="16">
        <v>850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850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462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472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475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473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474</v>
      </c>
      <c r="C8" s="190">
        <v>1400</v>
      </c>
      <c r="D8" s="151">
        <f t="shared" si="0"/>
        <v>1400</v>
      </c>
      <c r="E8" s="153">
        <f>SUM($D$3:D8)</f>
        <v>11154</v>
      </c>
      <c r="F8" s="154">
        <f t="shared" si="1"/>
        <v>5</v>
      </c>
    </row>
    <row r="9" spans="1:8" hidden="1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11154</v>
      </c>
      <c r="F9" s="154">
        <f t="shared" si="1"/>
        <v>5</v>
      </c>
    </row>
    <row r="10" spans="1:8" hidden="1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11154</v>
      </c>
      <c r="F10" s="154">
        <f t="shared" si="1"/>
        <v>5</v>
      </c>
    </row>
    <row r="11" spans="1:8" hidden="1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11154</v>
      </c>
      <c r="F11" s="154">
        <f t="shared" si="1"/>
        <v>5</v>
      </c>
    </row>
    <row r="12" spans="1:8" hidden="1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11154</v>
      </c>
      <c r="F12" s="154">
        <f t="shared" si="1"/>
        <v>5</v>
      </c>
    </row>
    <row r="13" spans="1:8" hidden="1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11154</v>
      </c>
      <c r="F13" s="154">
        <f t="shared" si="1"/>
        <v>5</v>
      </c>
    </row>
    <row r="14" spans="1:8" hidden="1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11154</v>
      </c>
      <c r="F14" s="154">
        <f t="shared" si="1"/>
        <v>5</v>
      </c>
    </row>
    <row r="15" spans="1:8" hidden="1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11154</v>
      </c>
      <c r="F15" s="154">
        <f t="shared" si="1"/>
        <v>5</v>
      </c>
    </row>
    <row r="16" spans="1:8" hidden="1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11154</v>
      </c>
      <c r="F16" s="154">
        <f t="shared" si="1"/>
        <v>5</v>
      </c>
    </row>
    <row r="17" spans="1:6" hidden="1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11154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11154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11154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11154</v>
      </c>
      <c r="F20" s="154">
        <f t="shared" si="1"/>
        <v>5</v>
      </c>
    </row>
    <row r="21" spans="1:6" hidden="1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11154</v>
      </c>
      <c r="F21" s="154">
        <f t="shared" si="1"/>
        <v>5</v>
      </c>
    </row>
    <row r="22" spans="1:6" hidden="1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11154</v>
      </c>
      <c r="F22" s="154">
        <f t="shared" si="1"/>
        <v>5</v>
      </c>
    </row>
    <row r="23" spans="1:6" hidden="1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11154</v>
      </c>
      <c r="F23" s="154">
        <f t="shared" si="1"/>
        <v>5</v>
      </c>
    </row>
    <row r="24" spans="1:6" hidden="1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11154</v>
      </c>
      <c r="F24" s="154">
        <f t="shared" si="1"/>
        <v>5</v>
      </c>
    </row>
    <row r="25" spans="1:6" hidden="1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11154</v>
      </c>
      <c r="F25" s="154">
        <f t="shared" si="1"/>
        <v>5</v>
      </c>
    </row>
    <row r="26" spans="1:6" hidden="1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11154</v>
      </c>
      <c r="F26" s="154">
        <f t="shared" si="1"/>
        <v>5</v>
      </c>
    </row>
    <row r="27" spans="1:6" hidden="1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11154</v>
      </c>
      <c r="F27" s="154">
        <f t="shared" si="1"/>
        <v>5</v>
      </c>
    </row>
    <row r="28" spans="1:6" hidden="1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11154</v>
      </c>
      <c r="F28" s="154">
        <f t="shared" si="1"/>
        <v>5</v>
      </c>
    </row>
    <row r="29" spans="1:6" hidden="1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11154</v>
      </c>
      <c r="F29" s="154">
        <f t="shared" si="1"/>
        <v>5</v>
      </c>
    </row>
    <row r="30" spans="1:6" hidden="1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11154</v>
      </c>
      <c r="F30" s="154">
        <f t="shared" si="1"/>
        <v>5</v>
      </c>
    </row>
    <row r="31" spans="1:6" hidden="1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11154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11154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11154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11154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11154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11154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11154</v>
      </c>
      <c r="F37" s="154">
        <f t="shared" si="1"/>
        <v>5</v>
      </c>
    </row>
    <row r="38" spans="1:6" hidden="1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11154</v>
      </c>
      <c r="F38" s="154">
        <f t="shared" si="1"/>
        <v>5</v>
      </c>
    </row>
    <row r="39" spans="1:6" hidden="1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11154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11154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11154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11154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11154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11154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11154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11154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11154</v>
      </c>
      <c r="F47" s="154">
        <f t="shared" si="1"/>
        <v>5</v>
      </c>
    </row>
    <row r="48" spans="1:6" hidden="1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11154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11154</v>
      </c>
      <c r="D49" s="158"/>
      <c r="E49" s="159"/>
    </row>
    <row r="50" spans="1:5">
      <c r="A50" s="516" t="s">
        <v>504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2025-08-14T13:27:54Z</cp:lastPrinted>
  <dcterms:created xsi:type="dcterms:W3CDTF">2024-07-22T13:09:54Z</dcterms:created>
  <dcterms:modified xsi:type="dcterms:W3CDTF">2025-08-17T10:33:39Z</dcterms:modified>
</cp:coreProperties>
</file>