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196D65FD-EB74-4881-8633-CAD27D83A008}" xr6:coauthVersionLast="43" xr6:coauthVersionMax="43" xr10:uidLastSave="{00000000-0000-0000-0000-000000000000}"/>
  <bookViews>
    <workbookView xWindow="-120" yWindow="-120" windowWidth="20730" windowHeight="11310" tabRatio="917" activeTab="2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0" i="1" l="1"/>
  <c r="AM40" i="1"/>
  <c r="AK40" i="1"/>
  <c r="AI40" i="1"/>
  <c r="AG40" i="1"/>
  <c r="AE40" i="1"/>
  <c r="AC40" i="1"/>
  <c r="AM39" i="1"/>
  <c r="AK39" i="1"/>
  <c r="AI39" i="1"/>
  <c r="AG39" i="1"/>
  <c r="AE39" i="1"/>
  <c r="AC39" i="1"/>
  <c r="AA39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247" i="1"/>
  <c r="AM248" i="1"/>
  <c r="AM249" i="1"/>
  <c r="AM250" i="1"/>
  <c r="AM251" i="1"/>
  <c r="AM252" i="1"/>
  <c r="AK247" i="1"/>
  <c r="AK248" i="1"/>
  <c r="AK249" i="1"/>
  <c r="AK250" i="1"/>
  <c r="AK251" i="1"/>
  <c r="AK252" i="1"/>
  <c r="AI247" i="1"/>
  <c r="AI248" i="1"/>
  <c r="AI249" i="1"/>
  <c r="AI250" i="1"/>
  <c r="AI251" i="1"/>
  <c r="AI252" i="1"/>
  <c r="AG247" i="1"/>
  <c r="AG248" i="1"/>
  <c r="AG249" i="1"/>
  <c r="AG250" i="1"/>
  <c r="AG251" i="1"/>
  <c r="AG252" i="1"/>
  <c r="AE247" i="1"/>
  <c r="AE248" i="1"/>
  <c r="AE249" i="1"/>
  <c r="AE250" i="1"/>
  <c r="AE251" i="1"/>
  <c r="AE252" i="1"/>
  <c r="AC247" i="1"/>
  <c r="AC248" i="1"/>
  <c r="AC249" i="1"/>
  <c r="AC250" i="1"/>
  <c r="AC251" i="1"/>
  <c r="AC252" i="1"/>
  <c r="AA247" i="1"/>
  <c r="AA248" i="1"/>
  <c r="AA249" i="1"/>
  <c r="AA250" i="1"/>
  <c r="AA251" i="1"/>
  <c r="AA252" i="1"/>
  <c r="Y247" i="1"/>
  <c r="Y248" i="1"/>
  <c r="Y249" i="1"/>
  <c r="Y250" i="1"/>
  <c r="Y251" i="1"/>
  <c r="Y252" i="1"/>
  <c r="W247" i="1"/>
  <c r="W248" i="1"/>
  <c r="W249" i="1"/>
  <c r="W250" i="1"/>
  <c r="W251" i="1"/>
  <c r="W252" i="1"/>
  <c r="U247" i="1"/>
  <c r="U248" i="1"/>
  <c r="U249" i="1"/>
  <c r="U250" i="1"/>
  <c r="U251" i="1"/>
  <c r="U252" i="1"/>
  <c r="S247" i="1"/>
  <c r="S248" i="1"/>
  <c r="S249" i="1"/>
  <c r="S250" i="1"/>
  <c r="S251" i="1"/>
  <c r="S252" i="1"/>
  <c r="Q247" i="1"/>
  <c r="Q248" i="1"/>
  <c r="Q249" i="1"/>
  <c r="Q250" i="1"/>
  <c r="Q251" i="1"/>
  <c r="Q252" i="1"/>
  <c r="O247" i="1"/>
  <c r="O248" i="1"/>
  <c r="O249" i="1"/>
  <c r="O250" i="1"/>
  <c r="O251" i="1"/>
  <c r="O252" i="1"/>
  <c r="M247" i="1"/>
  <c r="M248" i="1"/>
  <c r="M249" i="1"/>
  <c r="M250" i="1"/>
  <c r="M251" i="1"/>
  <c r="M252" i="1"/>
  <c r="K247" i="1"/>
  <c r="K248" i="1"/>
  <c r="K249" i="1"/>
  <c r="K250" i="1"/>
  <c r="K251" i="1"/>
  <c r="K252" i="1"/>
  <c r="I247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B249" i="2" s="1"/>
  <c r="AC249" i="2" s="1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42" i="54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D40" i="53"/>
  <c r="A40" i="53"/>
  <c r="F40" i="5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D35" i="53"/>
  <c r="A35" i="53"/>
  <c r="F35" i="53" s="1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E41" i="53" l="1"/>
  <c r="D19" i="33"/>
  <c r="AF1" i="2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E41" i="52" l="1"/>
  <c r="D16" i="33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F6" i="49" s="1"/>
  <c r="D7" i="49"/>
  <c r="D8" i="49"/>
  <c r="G8" i="49" s="1"/>
  <c r="D9" i="49"/>
  <c r="D10" i="49"/>
  <c r="D11" i="49"/>
  <c r="D12" i="49"/>
  <c r="G12" i="49" s="1"/>
  <c r="D13" i="49"/>
  <c r="D14" i="49"/>
  <c r="F14" i="49" s="1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F78" i="49" s="1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F180" i="47" s="1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41" i="46" l="1"/>
  <c r="G137" i="46"/>
  <c r="G133" i="46"/>
  <c r="G129" i="46"/>
  <c r="G125" i="46"/>
  <c r="G121" i="46"/>
  <c r="G117" i="46"/>
  <c r="G113" i="46"/>
  <c r="G109" i="46"/>
  <c r="G105" i="46"/>
  <c r="G101" i="46"/>
  <c r="G97" i="46"/>
  <c r="G93" i="46"/>
  <c r="G89" i="46"/>
  <c r="G85" i="46"/>
  <c r="G81" i="46"/>
  <c r="G77" i="46"/>
  <c r="G73" i="46"/>
  <c r="G69" i="46"/>
  <c r="G65" i="46"/>
  <c r="G61" i="46"/>
  <c r="G57" i="46"/>
  <c r="G53" i="46"/>
  <c r="G49" i="46"/>
  <c r="G45" i="46"/>
  <c r="G41" i="46"/>
  <c r="G37" i="46"/>
  <c r="G33" i="46"/>
  <c r="G29" i="46"/>
  <c r="G25" i="46"/>
  <c r="G21" i="46"/>
  <c r="G17" i="46"/>
  <c r="G13" i="46"/>
  <c r="G9" i="46"/>
  <c r="F69" i="45"/>
  <c r="F124" i="48"/>
  <c r="F88" i="47"/>
  <c r="F80" i="47"/>
  <c r="F64" i="47"/>
  <c r="F20" i="47"/>
  <c r="F12" i="47"/>
  <c r="F185" i="46"/>
  <c r="F177" i="46"/>
  <c r="F61" i="46"/>
  <c r="F13" i="46"/>
  <c r="F198" i="45"/>
  <c r="F89" i="45"/>
  <c r="F61" i="45"/>
  <c r="F13" i="45"/>
  <c r="F168" i="44"/>
  <c r="F9" i="44"/>
  <c r="G252" i="49"/>
  <c r="G248" i="49"/>
  <c r="G5" i="46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Z249" i="2" s="1"/>
  <c r="AA249" i="2" l="1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V249" i="2" s="1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W249" i="2" l="1"/>
  <c r="W1" i="2" s="1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C34" i="23"/>
  <c r="H249" i="2" s="1"/>
  <c r="C47" i="23"/>
  <c r="J249" i="2" s="1"/>
  <c r="K249" i="2" s="1"/>
  <c r="C58" i="23"/>
  <c r="C69" i="23"/>
  <c r="C83" i="23"/>
  <c r="C99" i="23"/>
  <c r="R249" i="2" s="1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S249" i="2" l="1"/>
  <c r="S1" i="2" s="1"/>
  <c r="R1" i="2" s="1"/>
  <c r="E247" i="47"/>
  <c r="L248" i="20"/>
  <c r="I249" i="2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F247" i="47"/>
  <c r="G247" i="47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137" i="15" l="1"/>
  <c r="P137" i="15" s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AH3" i="2"/>
  <c r="S3" i="20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<sst xmlns="http://schemas.openxmlformats.org/spreadsheetml/2006/main" count="2121" uniqueCount="529">
  <si>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</si>
  <si>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</si>
  <si>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</si>
  <si>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</si>
  <si>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</si>
  <si>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</si>
  <si>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</si>
  <si>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</si>
  <si>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</si>
  <si>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</si>
  <si>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</si>
  <si>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</si>
  <si>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</si>
  <si>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</si>
  <si>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</si>
  <si>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</si>
  <si>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</si>
  <si>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</si>
  <si>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</si>
  <si>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</si>
  <si>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</si>
  <si>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</si>
  <si>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</si>
  <si>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</si>
  <si>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</si>
  <si>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</si>
  <si>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</si>
  <si>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</si>
  <si>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</si>
  <si>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</si>
  <si>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</si>
  <si>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</si>
  <si>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</si>
  <si>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</si>
  <si>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</si>
  <si>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</si>
  <si>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</si>
  <si>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</si>
  <si>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</si>
  <si>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</si>
  <si>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</si>
  <si>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</si>
  <si>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</si>
  <si>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</si>
  <si>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</si>
  <si>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</si>
  <si>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</si>
  <si>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</si>
  <si>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</si>
  <si>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</si>
  <si>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</si>
  <si>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</si>
  <si>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</si>
  <si>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</si>
  <si>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</si>
  <si>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</si>
  <si>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</si>
  <si>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</si>
  <si>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</si>
  <si>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</si>
  <si>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</si>
  <si>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</si>
  <si>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</si>
  <si>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</si>
  <si>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</si>
  <si>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</si>
  <si>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</si>
  <si>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</si>
  <si>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</si>
  <si>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</si>
  <si>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</si>
  <si>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</si>
  <si>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</si>
  <si>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</si>
  <si>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</si>
  <si>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</si>
  <si>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</si>
  <si>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</si>
  <si>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</si>
  <si>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</si>
  <si>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</si>
  <si>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</si>
  <si>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</si>
  <si>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</si>
  <si>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</si>
  <si>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</si>
  <si>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</si>
  <si>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</si>
  <si>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</si>
  <si>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</si>
  <si>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</si>
  <si>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</si>
  <si>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</si>
  <si>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</si>
  <si>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</si>
  <si>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</si>
  <si>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</si>
  <si>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</si>
  <si>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</si>
  <si>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</si>
  <si>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</si>
  <si>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</si>
  <si>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</si>
  <si>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</si>
  <si>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</si>
  <si>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</si>
  <si>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</si>
  <si>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</si>
  <si>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</si>
  <si>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</si>
  <si>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</si>
  <si>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</si>
  <si>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</si>
  <si>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</si>
  <si>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</si>
  <si>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</si>
  <si>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</si>
  <si>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</si>
  <si>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</si>
  <si>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</si>
  <si>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</si>
  <si>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</si>
  <si>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</si>
  <si>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</si>
  <si>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</si>
  <si>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</si>
  <si>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</si>
  <si>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</si>
  <si>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</si>
  <si>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</si>
  <si>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</si>
  <si>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</si>
  <si>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</si>
  <si>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</si>
  <si>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</si>
  <si>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</si>
  <si>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</si>
  <si>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</si>
  <si>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</si>
  <si>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</si>
  <si>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</si>
  <si>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</si>
  <si>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</si>
  <si>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</si>
  <si>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</si>
  <si>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</si>
  <si>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</si>
  <si>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</si>
  <si>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</si>
  <si>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</si>
  <si>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</si>
  <si>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</si>
  <si>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</si>
  <si>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</si>
  <si>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</si>
  <si>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</si>
  <si>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</si>
  <si>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</si>
  <si>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</si>
  <si>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</si>
  <si>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</si>
  <si>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</si>
  <si>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</si>
  <si>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</si>
  <si>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</si>
  <si>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</si>
  <si>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</si>
  <si>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</si>
  <si>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</si>
  <si>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</si>
  <si>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</si>
  <si>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</si>
  <si>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</si>
  <si>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</si>
  <si>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</si>
  <si>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</si>
  <si>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</si>
  <si>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</si>
  <si>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</si>
  <si>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</si>
  <si>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</si>
  <si>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</si>
  <si>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</si>
  <si>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</si>
  <si>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</si>
  <si>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</si>
  <si>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</si>
  <si>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</si>
  <si>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</si>
  <si>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</si>
  <si>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</si>
  <si>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</si>
  <si>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</si>
  <si>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</si>
  <si>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</si>
  <si>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</si>
  <si>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</si>
  <si>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</si>
  <si>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</si>
  <si>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</si>
  <si>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</si>
  <si>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</si>
  <si>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</si>
  <si>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</si>
  <si>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</si>
  <si>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</si>
  <si>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</si>
  <si>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</si>
  <si>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</si>
  <si>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</si>
  <si>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</si>
  <si>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</si>
  <si>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</si>
  <si>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</si>
  <si>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</si>
  <si>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</si>
  <si>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</si>
  <si>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</si>
  <si>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</si>
  <si>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</si>
  <si>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</si>
  <si>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</si>
  <si>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</si>
  <si>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</si>
  <si>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</si>
  <si>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</si>
  <si>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</si>
  <si>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</si>
  <si>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</si>
  <si>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</si>
  <si>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</si>
  <si>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</si>
  <si>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</si>
  <si>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</si>
  <si>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</si>
  <si>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</si>
  <si>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</si>
  <si>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</si>
  <si>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</si>
  <si>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</si>
  <si>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</si>
  <si>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</si>
  <si>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</si>
  <si>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</si>
  <si>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</si>
  <si>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</si>
  <si>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</si>
  <si>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</si>
  <si>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</si>
  <si>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</si>
  <si>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</si>
  <si>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</si>
  <si>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</si>
  <si>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</si>
  <si>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</si>
  <si>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</si>
  <si>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</si>
  <si>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</si>
  <si>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</si>
  <si>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</si>
  <si>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</si>
  <si>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</si>
  <si>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</si>
  <si>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</si>
  <si>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</si>
  <si>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</si>
  <si>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</si>
  <si>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</si>
  <si>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</si>
  <si>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</si>
  <si>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</si>
  <si>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</si>
  <si>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</si>
  <si>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</si>
  <si>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</si>
  <si>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</si>
  <si>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</si>
  <si>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</si>
  <si>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</si>
  <si>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</si>
  <si>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</si>
  <si>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</si>
  <si>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</si>
  <si>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</si>
  <si>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</si>
  <si>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</si>
  <si>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</si>
  <si>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</si>
  <si>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</si>
  <si>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</si>
  <si>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</si>
  <si>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</si>
  <si>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</si>
  <si>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</si>
  <si>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</si>
  <si>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</si>
  <si>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</si>
  <si>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</si>
  <si>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</si>
  <si>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</si>
  <si>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</si>
  <si>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</si>
  <si>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</si>
  <si>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</si>
  <si>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</si>
  <si>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</si>
  <si>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</si>
  <si>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</si>
  <si>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</si>
  <si>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</si>
  <si>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</si>
  <si>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</si>
  <si>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</si>
  <si>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</si>
  <si>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</si>
  <si>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</si>
  <si>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</si>
  <si>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</si>
  <si>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</si>
  <si>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</si>
  <si>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</si>
  <si>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</si>
  <si>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</si>
  <si>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</si>
  <si>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</si>
  <si>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</si>
  <si>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</si>
  <si>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</si>
  <si>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</si>
  <si>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</si>
  <si>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</si>
  <si>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</si>
  <si>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</si>
  <si>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</si>
  <si>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</si>
  <si>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</si>
  <si>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</si>
  <si>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</si>
  <si>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</si>
  <si>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</si>
  <si>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</si>
  <si>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</si>
  <si>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</si>
  <si>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</si>
  <si>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</si>
  <si>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</si>
  <si>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</si>
  <si>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</si>
  <si>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</si>
  <si>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</si>
  <si>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</si>
  <si>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</si>
  <si>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</si>
  <si>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</si>
  <si>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</si>
  <si>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</si>
  <si>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</si>
  <si>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</si>
  <si>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</si>
  <si>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</si>
  <si>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</si>
  <si>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</si>
  <si>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</si>
  <si>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</si>
  <si>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</si>
  <si>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</si>
  <si>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</si>
  <si>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</si>
  <si>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</si>
  <si>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</si>
  <si>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</si>
  <si>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</si>
  <si>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</si>
  <si>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</si>
  <si>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</si>
  <si>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</si>
  <si>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</si>
  <si>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</si>
  <si>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</si>
  <si>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</si>
  <si>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</si>
  <si>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</si>
  <si>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</si>
  <si>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</si>
  <si>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</si>
  <si>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</si>
  <si>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</si>
  <si>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</si>
  <si>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</si>
  <si>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</si>
  <si>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</si>
  <si>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</si>
  <si>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</si>
  <si>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</si>
  <si>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</si>
  <si>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</si>
  <si>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</si>
  <si>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</si>
  <si>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</si>
  <si>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</si>
  <si>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</si>
  <si>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</si>
  <si>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</si>
  <si>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</si>
  <si>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</si>
  <si>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</si>
  <si>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</si>
  <si>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</si>
  <si>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</si>
  <si>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</si>
  <si>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</si>
  <si>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</si>
  <si>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</si>
  <si>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</si>
  <si>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</si>
  <si>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</si>
  <si>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</si>
  <si>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</si>
  <si>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</si>
  <si>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</si>
  <si>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</si>
  <si>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</si>
  <si>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</si>
  <si>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</si>
  <si>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</si>
  <si>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</si>
  <si>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</si>
  <si>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</si>
  <si>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</si>
  <si>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</si>
  <si>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</si>
  <si>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</si>
  <si>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</si>
  <si>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</si>
  <si>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</si>
  <si>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</si>
  <si>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</si>
  <si>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</si>
  <si>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</si>
  <si>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</si>
  <si>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</si>
  <si>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</si>
  <si>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</si>
  <si>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</si>
  <si>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</si>
  <si>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</si>
  <si>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</si>
  <si>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</si>
  <si>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</si>
  <si>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জুলাই  2025 হোস্টেল অতিথি ও প্রত্যাশি প্রতিষ্ঠানের জন্য ক্রয়কৃত মালামালের ভাউচার সমূহের টপশীট </t>
  </si>
  <si>
    <t>03 জুলাই 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</si>
  <si>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</si>
  <si>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</si>
  <si>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</si>
  <si>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</si>
  <si>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</si>
  <si>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</si>
  <si>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ওকে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</si>
  <si>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</si>
  <si>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</si>
  <si>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</si>
  <si>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</si>
  <si>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</si>
  <si>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কাঁচাবাজার</t>
  </si>
  <si>
    <t>মুরগী ক্রয়</t>
  </si>
  <si>
    <t>মরিয়ম খেজুর</t>
  </si>
  <si>
    <t>কাপদই</t>
  </si>
  <si>
    <t>বেকারি বিস্কুট</t>
  </si>
  <si>
    <t>বালুসাই মিস্টি ক্রয়</t>
  </si>
  <si>
    <t>পরোটা</t>
  </si>
  <si>
    <t>অতিরিক্ত জনবল</t>
  </si>
  <si>
    <t xml:space="preserve">খেজুর (মরিয়ম/নরমাল) </t>
  </si>
  <si>
    <t>খাসির রেজালা</t>
  </si>
  <si>
    <t>মুরগী ক্রয় (ব্রয়লার)</t>
  </si>
  <si>
    <t>ফয়েল বক্স</t>
  </si>
  <si>
    <t>লবনের পট</t>
  </si>
  <si>
    <t>চার কোনা প্যাকেট + ব্যাগ</t>
  </si>
  <si>
    <t>ডেকোরেটর বিল</t>
  </si>
  <si>
    <t>মিস্টার টুইস্ট</t>
  </si>
  <si>
    <t>পাস্তা</t>
  </si>
  <si>
    <t>রুটি</t>
  </si>
  <si>
    <t>পলিব্যাগ</t>
  </si>
  <si>
    <t xml:space="preserve">কথায়: আটচল্লিশ হাজার সাতশত ছাপ্পান্ন টাকা মাত্র </t>
  </si>
  <si>
    <t>কথায়ঃ তের হাজার পাঁচশত আটাত্তর টাকা মাত্র</t>
  </si>
  <si>
    <t>কথায়ঃ ছিয়াত্তর হাজার একশত তেষট্টি টাকা মাত্র</t>
  </si>
  <si>
    <t>কথায়ঃ সাত হাজার আটশত সাতাশি টাকা মাত্র।</t>
  </si>
  <si>
    <t>কথায়: আট হাজার সাতশত সতের টাকা মাত্র।</t>
  </si>
  <si>
    <t>কথায়: তের হাজার পাঁচ টাকা মাত্র</t>
  </si>
  <si>
    <t xml:space="preserve">কথায়ঃ ঊনিশ হাজার দুইশত আট টাকা মাত্র </t>
  </si>
  <si>
    <t>কয়লা</t>
  </si>
  <si>
    <t>খাসির মাংশ ও কিমা</t>
  </si>
  <si>
    <t>এপ্রন ও পলিব্যাগ</t>
  </si>
  <si>
    <t xml:space="preserve">টকদই ও মালাই </t>
  </si>
  <si>
    <t xml:space="preserve">কথায়ঃ দুই লক্ষ ছত্রিশ হাজার নয়শত চুয়ান্ন টাকা মাত্র </t>
  </si>
  <si>
    <t>খাসির কলিজা</t>
  </si>
  <si>
    <t xml:space="preserve">কথায়ঃ বাইশ হাজার একশত একাত্তর টাকা মাত্র </t>
  </si>
  <si>
    <t>দই ও মাওয়া</t>
  </si>
  <si>
    <t>খাসির মাংশ</t>
  </si>
  <si>
    <t>কাজু বাদাম ১ কৌটা</t>
  </si>
  <si>
    <t>ব্রয়লার মুরগী</t>
  </si>
  <si>
    <t>ছানা সন্দেশ ও লাড্ডু</t>
  </si>
  <si>
    <t>পাইপ ক্রয়</t>
  </si>
  <si>
    <t xml:space="preserve">কথায়ঃ ঊনত্রিশ হাজার তেতাল্লিশ টাকা মাত্র </t>
  </si>
  <si>
    <t xml:space="preserve">সবুজ আপেল </t>
  </si>
  <si>
    <t>চমচম</t>
  </si>
  <si>
    <t xml:space="preserve">কথায়ঃ তেত্রিশ হাজার দুইশত আঠারো টাকা মাত্র </t>
  </si>
  <si>
    <t>খাসীর মাংশ</t>
  </si>
  <si>
    <t>থাই স্যুপ ও অন্থন</t>
  </si>
  <si>
    <t>কফি ও কফিকাপ</t>
  </si>
  <si>
    <t xml:space="preserve">কথায়ঃ আশি হাজার দুইশত ছেষট্টি টাকা মাত্র </t>
  </si>
  <si>
    <t>কাজু বাদাম</t>
  </si>
  <si>
    <t>রসমালাই ও সরমালাই</t>
  </si>
  <si>
    <t>ফল ক্রয়</t>
  </si>
  <si>
    <t xml:space="preserve">কথায়ঃ তিপ্পান্ন হাজার সাতশত ছিয়ানব্বই টাকা মাত্র </t>
  </si>
  <si>
    <t xml:space="preserve">কথায়: ছয় লক্ষ বিয়াল্লিশ হাজার সাতশত বাষট্টি টাকা মাত্র  </t>
  </si>
  <si>
    <t>01/০7/২০২৫ তারিখ হতে 13/০7/২০২৫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</si>
  <si>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কয়েল</t>
  </si>
  <si>
    <t>ওয়ানটাইম মাস্ক</t>
  </si>
  <si>
    <t>ওয়ানটাইম এপ্রন ও পলিব্যাগ</t>
  </si>
  <si>
    <t>বরফ</t>
  </si>
  <si>
    <t>পলি ব্যাগ (০২কেজি ও ০৫ কেজি সাইজ)</t>
  </si>
  <si>
    <t>সরমালাই</t>
  </si>
  <si>
    <r>
      <t>তরমুজ/</t>
    </r>
    <r>
      <rPr>
        <b/>
        <sz val="11"/>
        <color theme="1"/>
        <rFont val="Noto Sans Bengali"/>
      </rPr>
      <t>ডাব</t>
    </r>
    <r>
      <rPr>
        <sz val="11"/>
        <color theme="1"/>
        <rFont val="Noto Sans Bengali"/>
      </rPr>
      <t>/ছবেদা/বরই</t>
    </r>
  </si>
  <si>
    <t>হোস্টেল অতিথি এবং প্রত্যাশি প্রতিষ্ঠান এর  (01-13 জুলাই-২০২5) পর্যন্ত বাজার তালিকা</t>
  </si>
  <si>
    <t xml:space="preserve">হোস্টেল অতিথি এবং প্রত্যাশি প্রতিষ্ঠানের (01-13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</si>
  <si>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(01-13 জুলাই-২০২5) তারিখ 
পর্যন্ত ক্রয়কৃত মালামালের ব্যয় এবং বর্তমান মজুদ হিসাব </t>
  </si>
  <si>
    <t>13 দিনে মোট ক্রয় (একক)</t>
  </si>
  <si>
    <t xml:space="preserve">13 দিনে মোট ক্রয় (টাকায়) </t>
  </si>
  <si>
    <t>ডিজি স্যারের দপ্তর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</si>
</sst>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87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9384857-0878-4773-99C4-0D4F94B4FDEC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BBEE5F0-2590-46A4-B4C1-DD979C60568B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DD95186-C1F3-4ADD-8404-07FE49CC761E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FDDF60-9EA5-4943-AF06-555000D03298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F5B5E1-EAA5-4801-B00B-33987B0AC1FD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807AD3-F5B6-45BE-B68B-6405B60C0BEF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DC5AFFB-3B20-496F-9EF1-69C6C69CA1C5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815822-81DB-4F6E-A0E2-61FABB4F81F0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8F5C63-BCC8-4D00-A662-2EF552A57A2F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762BE3-AA48-472D-A65E-7D8699B0006A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473FA1E-4268-44A5-B3EE-940291E796A1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8F10EA-1764-4218-8D4E-4E3E72A325C2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6545D4-BE83-4C61-B385-D4E3B56C75E0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90E80E-26C5-42D3-A3CF-4079A646F141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45839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100</v>
      </c>
      <c r="E5" s="256">
        <f t="shared" si="0"/>
        <v>5.0282236037158867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122</v>
      </c>
      <c r="E6" s="256">
        <f t="shared" si="0"/>
        <v>8.1399845152631656E-2</v>
      </c>
      <c r="F6" s="263" t="str">
        <f t="shared" si="1"/>
        <v>+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135</v>
      </c>
      <c r="E10" s="256">
        <f t="shared" si="0"/>
        <v>1.1076413017775621E-2</v>
      </c>
      <c r="F10" s="263" t="str">
        <f t="shared" si="1"/>
        <v>+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95</v>
      </c>
      <c r="E11" s="256">
        <f t="shared" si="0"/>
        <v>95</v>
      </c>
      <c r="F11" s="263" t="str">
        <f t="shared" si="1"/>
        <v>+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60</v>
      </c>
      <c r="E12" s="256">
        <f t="shared" si="0"/>
        <v>10</v>
      </c>
      <c r="F12" s="263" t="str">
        <f t="shared" si="1"/>
        <v>-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177.35433070866142</v>
      </c>
      <c r="E13" s="256">
        <f t="shared" si="0"/>
        <v>0.38558070866142202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40</v>
      </c>
      <c r="E15" s="256">
        <f t="shared" si="0"/>
        <v>1.950555676728527E-3</v>
      </c>
      <c r="F15" s="263" t="str">
        <f t="shared" si="1"/>
        <v>+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360</v>
      </c>
      <c r="E17" s="256">
        <f t="shared" si="0"/>
        <v>80</v>
      </c>
      <c r="F17" s="263" t="str">
        <f t="shared" si="1"/>
        <v>-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190</v>
      </c>
      <c r="E18" s="256">
        <f t="shared" si="0"/>
        <v>10</v>
      </c>
      <c r="F18" s="263" t="str">
        <f t="shared" si="1"/>
        <v>+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905.76923076923072</v>
      </c>
      <c r="E20" s="256">
        <f t="shared" si="0"/>
        <v>13.176638176638107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188</v>
      </c>
      <c r="E21" s="256">
        <f t="shared" si="0"/>
        <v>48.666666666666657</v>
      </c>
      <c r="F21" s="263" t="str">
        <f t="shared" si="1"/>
        <v>-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2.7351351351351352</v>
      </c>
      <c r="E22" s="256">
        <f t="shared" si="0"/>
        <v>6.372611564993802E-2</v>
      </c>
      <c r="F22" s="263" t="str">
        <f t="shared" si="1"/>
        <v>-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300000</v>
      </c>
      <c r="E29" s="256">
        <f t="shared" si="0"/>
        <v>5.8207660913467407E-11</v>
      </c>
      <c r="F29" s="263" t="str">
        <f t="shared" si="1"/>
        <v>+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294.11764705882354</v>
      </c>
      <c r="E36" s="256">
        <f t="shared" si="0"/>
        <v>105.88235294117646</v>
      </c>
      <c r="F36" s="263" t="str">
        <f t="shared" si="1"/>
        <v>-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240</v>
      </c>
      <c r="E38" s="256">
        <f t="shared" si="0"/>
        <v>120</v>
      </c>
      <c r="F38" s="263" t="str">
        <f t="shared" si="1"/>
        <v>+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79.900497512437809</v>
      </c>
      <c r="E39" s="256">
        <f t="shared" si="0"/>
        <v>0.81378820184789902</v>
      </c>
      <c r="F39" s="263" t="str">
        <f t="shared" si="1"/>
        <v>-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90</v>
      </c>
      <c r="E40" s="256">
        <f t="shared" si="0"/>
        <v>33.333333333333329</v>
      </c>
      <c r="F40" s="263" t="str">
        <f t="shared" si="1"/>
        <v>-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30</v>
      </c>
      <c r="E52" s="256">
        <f t="shared" si="0"/>
        <v>15</v>
      </c>
      <c r="F52" s="263" t="str">
        <f t="shared" si="1"/>
        <v>-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0.9</v>
      </c>
      <c r="E53" s="256">
        <f t="shared" si="0"/>
        <v>0.29999999999999993</v>
      </c>
      <c r="F53" s="263" t="str">
        <f t="shared" si="1"/>
        <v>-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0.8</v>
      </c>
      <c r="E54" s="256">
        <f t="shared" si="0"/>
        <v>6.4502164502164616E-2</v>
      </c>
      <c r="F54" s="263" t="str">
        <f t="shared" si="1"/>
        <v>+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0.25</v>
      </c>
      <c r="E55" s="256">
        <f t="shared" si="0"/>
        <v>8.1249999999999989E-2</v>
      </c>
      <c r="F55" s="263" t="str">
        <f t="shared" si="1"/>
        <v>-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18.591549295774648</v>
      </c>
      <c r="E56" s="256">
        <f t="shared" si="0"/>
        <v>1.408450704225352</v>
      </c>
      <c r="F56" s="263" t="str">
        <f t="shared" si="1"/>
        <v>-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150</v>
      </c>
      <c r="E59" s="256">
        <f t="shared" si="0"/>
        <v>30</v>
      </c>
      <c r="F59" s="263" t="str">
        <f t="shared" si="1"/>
        <v>+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110</v>
      </c>
      <c r="E60" s="256">
        <f t="shared" si="0"/>
        <v>3.0742310467669682</v>
      </c>
      <c r="F60" s="263" t="str">
        <f t="shared" si="1"/>
        <v>-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626.66666666666663</v>
      </c>
      <c r="E61" s="256">
        <f t="shared" si="0"/>
        <v>3.7037037037036953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642.85714285714289</v>
      </c>
      <c r="E62" s="256">
        <f t="shared" si="0"/>
        <v>76.283335867790584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500</v>
      </c>
      <c r="E63" s="256">
        <f t="shared" si="0"/>
        <v>18.518518518518533</v>
      </c>
      <c r="F63" s="263" t="str">
        <f t="shared" si="1"/>
        <v>+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240</v>
      </c>
      <c r="E64" s="256">
        <f t="shared" si="0"/>
        <v>318.57142857142867</v>
      </c>
      <c r="F64" s="263" t="str">
        <f t="shared" si="1"/>
        <v>-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873.33333333333303</v>
      </c>
      <c r="E65" s="256">
        <f t="shared" si="0"/>
        <v>12.380952380952635</v>
      </c>
      <c r="F65" s="263" t="str">
        <f t="shared" si="1"/>
        <v>-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5775</v>
      </c>
      <c r="E68" s="256">
        <f t="shared" ref="E68:E131" si="2">ABS(C68-D68)</f>
        <v>58.33333333333303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580</v>
      </c>
      <c r="E69" s="256">
        <f t="shared" si="2"/>
        <v>9.4700365773240947</v>
      </c>
      <c r="F69" s="263" t="str">
        <f t="shared" si="3"/>
        <v>-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1828.5714285714284</v>
      </c>
      <c r="E70" s="256">
        <f t="shared" si="2"/>
        <v>71.581906440544572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722.72727272727263</v>
      </c>
      <c r="E72" s="256">
        <f t="shared" si="2"/>
        <v>42.272727272727366</v>
      </c>
      <c r="F72" s="263" t="str">
        <f t="shared" si="3"/>
        <v>-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660</v>
      </c>
      <c r="E73" s="256">
        <f t="shared" si="2"/>
        <v>66</v>
      </c>
      <c r="F73" s="263" t="str">
        <f t="shared" si="3"/>
        <v>-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1889.1891891891892</v>
      </c>
      <c r="E75" s="256">
        <f t="shared" si="2"/>
        <v>188.09028809028791</v>
      </c>
      <c r="F75" s="263" t="str">
        <f t="shared" si="3"/>
        <v>+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3600</v>
      </c>
      <c r="E77" s="256">
        <f t="shared" si="2"/>
        <v>84.967016783196414</v>
      </c>
      <c r="F77" s="263" t="str">
        <f t="shared" si="3"/>
        <v>+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300</v>
      </c>
      <c r="E79" s="256">
        <f t="shared" si="2"/>
        <v>30.578512396694123</v>
      </c>
      <c r="F79" s="263" t="str">
        <f t="shared" si="3"/>
        <v>-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2800</v>
      </c>
      <c r="E84" s="256">
        <f t="shared" si="2"/>
        <v>229.6755433119074</v>
      </c>
      <c r="F84" s="263" t="str">
        <f t="shared" si="3"/>
        <v>+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225</v>
      </c>
      <c r="E85" s="256">
        <f t="shared" si="2"/>
        <v>74.714285714285722</v>
      </c>
      <c r="F85" s="263" t="str">
        <f t="shared" si="3"/>
        <v>-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1800</v>
      </c>
      <c r="E86" s="256">
        <f t="shared" si="2"/>
        <v>56.795634121623607</v>
      </c>
      <c r="F86" s="263" t="str">
        <f t="shared" si="3"/>
        <v>+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67</v>
      </c>
      <c r="E87" s="256">
        <f t="shared" si="2"/>
        <v>2.1050159872970653E-4</v>
      </c>
      <c r="F87" s="263" t="str">
        <f t="shared" si="3"/>
        <v>+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115</v>
      </c>
      <c r="E88" s="256">
        <f t="shared" si="2"/>
        <v>4.3050611879646397</v>
      </c>
      <c r="F88" s="263" t="str">
        <f t="shared" si="3"/>
        <v>-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220</v>
      </c>
      <c r="E92" s="256">
        <f t="shared" si="2"/>
        <v>0.13636363636365445</v>
      </c>
      <c r="F92" s="263" t="str">
        <f t="shared" si="3"/>
        <v>+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93.733333333333334</v>
      </c>
      <c r="E95" s="256">
        <f t="shared" si="2"/>
        <v>15.0498590213424</v>
      </c>
      <c r="F95" s="263" t="str">
        <f t="shared" si="3"/>
        <v>+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210</v>
      </c>
      <c r="E98" s="256">
        <f t="shared" si="2"/>
        <v>90</v>
      </c>
      <c r="F98" s="263" t="str">
        <f t="shared" si="3"/>
        <v>+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577.77777777777771</v>
      </c>
      <c r="E99" s="256">
        <f t="shared" si="2"/>
        <v>106.41486970489188</v>
      </c>
      <c r="F99" s="263" t="str">
        <f t="shared" si="3"/>
        <v>+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180</v>
      </c>
      <c r="E106" s="256">
        <f t="shared" si="2"/>
        <v>60</v>
      </c>
      <c r="F106" s="263" t="str">
        <f t="shared" si="3"/>
        <v>+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220</v>
      </c>
      <c r="E109" s="256">
        <f t="shared" si="2"/>
        <v>55</v>
      </c>
      <c r="F109" s="263" t="str">
        <f t="shared" si="3"/>
        <v>-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1170</v>
      </c>
      <c r="E112" s="256">
        <f t="shared" si="2"/>
        <v>646</v>
      </c>
      <c r="F112" s="263" t="str">
        <f t="shared" si="3"/>
        <v>-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8.8586956521739122</v>
      </c>
      <c r="E116" s="256">
        <f t="shared" si="2"/>
        <v>0.72536231884057933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658</v>
      </c>
      <c r="E123" s="256">
        <f t="shared" si="2"/>
        <v>642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393.39805825242718</v>
      </c>
      <c r="E127" s="256">
        <f t="shared" si="2"/>
        <v>101.68088653525547</v>
      </c>
      <c r="F127" s="263" t="str">
        <f t="shared" si="3"/>
        <v>+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120</v>
      </c>
      <c r="E130" s="256">
        <f t="shared" si="2"/>
        <v>22.5</v>
      </c>
      <c r="F130" s="263" t="str">
        <f t="shared" si="3"/>
        <v>+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160</v>
      </c>
      <c r="E131" s="256">
        <f t="shared" si="2"/>
        <v>90.412698412698418</v>
      </c>
      <c r="F131" s="263" t="str">
        <f t="shared" si="3"/>
        <v>+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109.2</v>
      </c>
      <c r="E132" s="256">
        <f t="shared" ref="E132:E195" si="4">ABS(C132-D132)</f>
        <v>4.002846975088957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150</v>
      </c>
      <c r="E133" s="256">
        <f t="shared" si="4"/>
        <v>21.666666666666657</v>
      </c>
      <c r="F133" s="263" t="str">
        <f t="shared" si="5"/>
        <v>-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250</v>
      </c>
      <c r="E135" s="256">
        <f t="shared" si="4"/>
        <v>70</v>
      </c>
      <c r="F135" s="263" t="str">
        <f t="shared" si="5"/>
        <v>+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120</v>
      </c>
      <c r="E136" s="256">
        <f t="shared" si="4"/>
        <v>340</v>
      </c>
      <c r="F136" s="263" t="str">
        <f t="shared" si="5"/>
        <v>-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300</v>
      </c>
      <c r="E144" s="256">
        <f t="shared" si="4"/>
        <v>0</v>
      </c>
      <c r="F144" s="263" t="str">
        <f t="shared" si="5"/>
        <v>×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900</v>
      </c>
      <c r="E145" s="256">
        <f t="shared" si="4"/>
        <v>150</v>
      </c>
      <c r="F145" s="263" t="str">
        <f t="shared" si="5"/>
        <v>+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1150</v>
      </c>
      <c r="E146" s="256">
        <f t="shared" si="4"/>
        <v>37.5</v>
      </c>
      <c r="F146" s="263" t="str">
        <f t="shared" si="5"/>
        <v>-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245.32231404958677</v>
      </c>
      <c r="E150" s="256">
        <f t="shared" si="4"/>
        <v>6.6286483517628483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154.58015267175574</v>
      </c>
      <c r="E152" s="256">
        <f t="shared" si="4"/>
        <v>13.604900709027163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370.53465346534654</v>
      </c>
      <c r="E153" s="256">
        <f t="shared" si="4"/>
        <v>15.088844479297677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310.76923076923077</v>
      </c>
      <c r="E154" s="256">
        <f t="shared" si="4"/>
        <v>34.950326426341178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880</v>
      </c>
      <c r="E162" s="256">
        <f t="shared" si="4"/>
        <v>0</v>
      </c>
      <c r="F162" s="263" t="str">
        <f t="shared" si="5"/>
        <v>×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278.33333333333331</v>
      </c>
      <c r="E167" s="256">
        <f t="shared" si="4"/>
        <v>121.66666666666669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666.92307692307691</v>
      </c>
      <c r="E168" s="256">
        <f t="shared" si="4"/>
        <v>156.15384615384619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370</v>
      </c>
      <c r="E169" s="256">
        <f t="shared" si="4"/>
        <v>22.857142857142833</v>
      </c>
      <c r="F169" s="263" t="str">
        <f t="shared" si="5"/>
        <v>+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55.153153153153156</v>
      </c>
      <c r="E178" s="256">
        <f t="shared" si="4"/>
        <v>5.0121361030451936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186.92307692307693</v>
      </c>
      <c r="E179" s="256">
        <f t="shared" si="4"/>
        <v>6.6200466200466224</v>
      </c>
      <c r="F179" s="263" t="str">
        <f t="shared" si="5"/>
        <v>+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132.72727272727272</v>
      </c>
      <c r="E181" s="256">
        <f t="shared" si="4"/>
        <v>72.22727272727272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5.1374570446735399</v>
      </c>
      <c r="E182" s="256">
        <f t="shared" si="4"/>
        <v>0.13745704467353992</v>
      </c>
      <c r="F182" s="263" t="str">
        <f t="shared" si="5"/>
        <v>+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50.416666666666664</v>
      </c>
      <c r="E183" s="256">
        <f t="shared" si="4"/>
        <v>5.3533755274261594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71.785714285714292</v>
      </c>
      <c r="E184" s="256">
        <f t="shared" si="4"/>
        <v>4.5982142857142918</v>
      </c>
      <c r="F184" s="263" t="str">
        <f t="shared" si="5"/>
        <v>+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51.666666666666664</v>
      </c>
      <c r="E185" s="256">
        <f t="shared" si="4"/>
        <v>23.333333333333336</v>
      </c>
      <c r="F185" s="263" t="str">
        <f t="shared" si="5"/>
        <v>-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61.212121212121211</v>
      </c>
      <c r="E186" s="256">
        <f t="shared" si="4"/>
        <v>7.8787878787878753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45.555555555555557</v>
      </c>
      <c r="E187" s="256">
        <f t="shared" si="4"/>
        <v>17.973856209150327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6.041666666666667</v>
      </c>
      <c r="E188" s="256">
        <f t="shared" si="4"/>
        <v>1.041666666666667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41.666666666666664</v>
      </c>
      <c r="E193" s="256">
        <f t="shared" si="4"/>
        <v>4.7435897435897445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23.212560386473431</v>
      </c>
      <c r="E194" s="256">
        <f t="shared" si="4"/>
        <v>3.2874396135265691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26.29032258064516</v>
      </c>
      <c r="E195" s="256">
        <f t="shared" si="4"/>
        <v>0.50454921422663546</v>
      </c>
      <c r="F195" s="263" t="str">
        <f t="shared" si="5"/>
        <v>-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93.714285714285708</v>
      </c>
      <c r="E197" s="256">
        <f t="shared" si="6"/>
        <v>23.714285714285708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161.88118811881185</v>
      </c>
      <c r="E198" s="256">
        <f t="shared" si="6"/>
        <v>23.888042650418924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150</v>
      </c>
      <c r="E199" s="256">
        <f t="shared" si="6"/>
        <v>50</v>
      </c>
      <c r="F199" s="263" t="str">
        <f t="shared" si="7"/>
        <v>-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39.375</v>
      </c>
      <c r="E204" s="256">
        <f t="shared" si="6"/>
        <v>9.375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36.666666666666664</v>
      </c>
      <c r="E206" s="256">
        <f t="shared" si="6"/>
        <v>8.1981981981981988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45</v>
      </c>
      <c r="E207" s="256">
        <f t="shared" si="6"/>
        <v>13.333333333333336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58.666666666666664</v>
      </c>
      <c r="E214" s="256">
        <f t="shared" si="6"/>
        <v>4.3010752688175558E-2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400</v>
      </c>
      <c r="E228" s="256">
        <f t="shared" si="6"/>
        <v>10.740740740740705</v>
      </c>
      <c r="F228" s="263" t="str">
        <f t="shared" si="7"/>
        <v>-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680</v>
      </c>
      <c r="E229" s="256">
        <f t="shared" si="6"/>
        <v>2.4554370475016185E-4</v>
      </c>
      <c r="F229" s="263" t="str">
        <f t="shared" si="7"/>
        <v>+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830</v>
      </c>
      <c r="E230" s="256">
        <f t="shared" si="6"/>
        <v>23.850419884574308</v>
      </c>
      <c r="F230" s="263" t="str">
        <f t="shared" si="7"/>
        <v>+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</v>
      </c>
      <c r="E231" s="256">
        <f t="shared" si="6"/>
        <v>5.6952747525373937E-5</v>
      </c>
      <c r="F231" s="263" t="str">
        <f t="shared" si="7"/>
        <v>-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24.375</v>
      </c>
      <c r="E232" s="256">
        <f t="shared" si="6"/>
        <v>4.9591677096370468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500</v>
      </c>
      <c r="E233" s="256">
        <f t="shared" si="6"/>
        <v>150</v>
      </c>
      <c r="F233" s="263" t="str">
        <f t="shared" si="7"/>
        <v>+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9.5784313725490193</v>
      </c>
      <c r="E243" s="256">
        <f t="shared" si="6"/>
        <v>1.4142576345932412E-3</v>
      </c>
      <c r="F243" s="263" t="str">
        <f t="shared" si="7"/>
        <v>+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338.66666666666669</v>
      </c>
      <c r="E244" s="256">
        <f t="shared" si="6"/>
        <v>176.33333333333331</v>
      </c>
      <c r="F244" s="263" t="str">
        <f t="shared" si="7"/>
        <v>-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350</v>
      </c>
      <c r="E245" s="256">
        <f t="shared" si="6"/>
        <v>1.4730639730714756E-2</v>
      </c>
      <c r="F245" s="263" t="str">
        <f t="shared" si="7"/>
        <v>+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86" priority="1" operator="equal">
      <formula>"মূল্য হ্রাস"</formula>
    </cfRule>
    <cfRule type="cellIs" dxfId="285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topLeftCell="A4" zoomScaleNormal="100" workbookViewId="0">
      <selection activeCell="A61" sqref="A6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45840</v>
      </c>
    </row>
    <row r="2" spans="1:8" ht="31.5" customHeight="1">
      <c r="A2" s="483" t="s">
        <v>449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5" t="s">
        <v>229</v>
      </c>
      <c r="C4" s="203">
        <v>5560</v>
      </c>
      <c r="D4" s="212">
        <f>C4</f>
        <v>5560</v>
      </c>
      <c r="E4" s="203">
        <f>SUM($D$3:D4)</f>
        <v>5560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5" t="s">
        <v>228</v>
      </c>
      <c r="C5" s="203">
        <v>5878</v>
      </c>
      <c r="D5" s="212">
        <f t="shared" ref="D5:D58" si="0">C5</f>
        <v>5878</v>
      </c>
      <c r="E5" s="203">
        <f>SUM($D$3:D5)</f>
        <v>11438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5" t="s">
        <v>469</v>
      </c>
      <c r="C6" s="203">
        <v>640</v>
      </c>
      <c r="D6" s="212">
        <f t="shared" si="0"/>
        <v>640</v>
      </c>
      <c r="E6" s="203">
        <f>SUM($D$3:D6)</f>
        <v>12078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5" t="s">
        <v>470</v>
      </c>
      <c r="C7" s="203">
        <v>1500</v>
      </c>
      <c r="D7" s="212">
        <f t="shared" si="0"/>
        <v>1500</v>
      </c>
      <c r="E7" s="203">
        <f>SUM($D$3:D7)</f>
        <v>13578</v>
      </c>
      <c r="F7" s="167">
        <f t="shared" si="1"/>
        <v>4</v>
      </c>
      <c r="G7"/>
      <c r="H7"/>
    </row>
    <row r="8" spans="1:8" ht="19.5" hidden="1">
      <c r="A8" s="187">
        <f>SUBTOTAL(103,B$4:B8)</f>
        <v>4</v>
      </c>
      <c r="B8" s="315"/>
      <c r="C8" s="203"/>
      <c r="D8" s="212">
        <f t="shared" si="0"/>
        <v>0</v>
      </c>
      <c r="E8" s="203">
        <f>SUM($D$3:D8)</f>
        <v>13578</v>
      </c>
      <c r="F8" s="167"/>
      <c r="G8"/>
      <c r="H8"/>
    </row>
    <row r="9" spans="1:8" ht="19.5" hidden="1">
      <c r="A9" s="187">
        <f>SUBTOTAL(103,B$4:B9)</f>
        <v>4</v>
      </c>
      <c r="B9" s="315"/>
      <c r="C9" s="203"/>
      <c r="D9" s="212">
        <f t="shared" si="0"/>
        <v>0</v>
      </c>
      <c r="E9" s="203">
        <f>SUM($D$3:D9)</f>
        <v>13578</v>
      </c>
      <c r="F9" s="167">
        <f t="shared" si="1"/>
        <v>4</v>
      </c>
      <c r="G9"/>
      <c r="H9"/>
    </row>
    <row r="10" spans="1:8" ht="19.5" hidden="1">
      <c r="A10" s="187">
        <f>SUBTOTAL(103,B$4:B10)</f>
        <v>4</v>
      </c>
      <c r="B10" s="315"/>
      <c r="C10" s="203"/>
      <c r="D10" s="212">
        <f t="shared" si="0"/>
        <v>0</v>
      </c>
      <c r="E10" s="203">
        <f>SUM($D$3:D10)</f>
        <v>13578</v>
      </c>
      <c r="F10" s="167">
        <f t="shared" si="1"/>
        <v>4</v>
      </c>
      <c r="G10"/>
      <c r="H10"/>
    </row>
    <row r="11" spans="1:8" ht="19.5" hidden="1">
      <c r="A11" s="187">
        <f>SUBTOTAL(103,B$4:B11)</f>
        <v>4</v>
      </c>
      <c r="B11" s="294"/>
      <c r="C11" s="203"/>
      <c r="D11" s="212">
        <f t="shared" si="0"/>
        <v>0</v>
      </c>
      <c r="E11" s="203">
        <f>SUM($D$3:D11)</f>
        <v>13578</v>
      </c>
      <c r="F11" s="167">
        <f t="shared" si="1"/>
        <v>4</v>
      </c>
    </row>
    <row r="12" spans="1:8" ht="19.5" hidden="1">
      <c r="A12" s="187">
        <f>SUBTOTAL(103,B$4:B12)</f>
        <v>4</v>
      </c>
      <c r="B12" s="294"/>
      <c r="C12" s="203"/>
      <c r="D12" s="212">
        <f t="shared" si="0"/>
        <v>0</v>
      </c>
      <c r="E12" s="203">
        <f>SUM($D$3:D12)</f>
        <v>13578</v>
      </c>
      <c r="F12" s="167">
        <f t="shared" si="1"/>
        <v>4</v>
      </c>
    </row>
    <row r="13" spans="1:8" ht="19.5" hidden="1">
      <c r="A13" s="187">
        <f>SUBTOTAL(103,B$4:B13)</f>
        <v>4</v>
      </c>
      <c r="B13" s="294"/>
      <c r="C13" s="203"/>
      <c r="D13" s="212">
        <f t="shared" si="0"/>
        <v>0</v>
      </c>
      <c r="E13" s="203">
        <f>SUM($D$3:D13)</f>
        <v>13578</v>
      </c>
      <c r="F13" s="167">
        <f t="shared" si="1"/>
        <v>4</v>
      </c>
    </row>
    <row r="14" spans="1:8" ht="19.5" hidden="1">
      <c r="A14" s="187">
        <f>SUBTOTAL(103,B$4:B14)</f>
        <v>4</v>
      </c>
      <c r="B14" s="205"/>
      <c r="C14" s="203"/>
      <c r="D14" s="212">
        <f t="shared" si="0"/>
        <v>0</v>
      </c>
      <c r="E14" s="203">
        <f>SUM($D$3:D14)</f>
        <v>13578</v>
      </c>
      <c r="F14" s="167">
        <f t="shared" si="1"/>
        <v>4</v>
      </c>
    </row>
    <row r="15" spans="1:8" ht="19.5" hidden="1">
      <c r="A15" s="187">
        <f>SUBTOTAL(103,B$4:B15)</f>
        <v>4</v>
      </c>
      <c r="B15" s="205"/>
      <c r="C15" s="203"/>
      <c r="D15" s="212">
        <f t="shared" si="0"/>
        <v>0</v>
      </c>
      <c r="E15" s="203">
        <f>SUM($D$3:D15)</f>
        <v>13578</v>
      </c>
      <c r="F15" s="167">
        <f t="shared" si="1"/>
        <v>4</v>
      </c>
    </row>
    <row r="16" spans="1:8" ht="19.5" hidden="1">
      <c r="A16" s="187">
        <f>SUBTOTAL(103,B$4:B16)</f>
        <v>4</v>
      </c>
      <c r="B16" s="205"/>
      <c r="C16" s="203"/>
      <c r="D16" s="212">
        <f t="shared" si="0"/>
        <v>0</v>
      </c>
      <c r="E16" s="203">
        <f>SUM($D$3:D16)</f>
        <v>13578</v>
      </c>
      <c r="F16" s="167">
        <f t="shared" si="1"/>
        <v>4</v>
      </c>
    </row>
    <row r="17" spans="1:6" ht="19.5" hidden="1">
      <c r="A17" s="187">
        <f>SUBTOTAL(103,B$4:B17)</f>
        <v>4</v>
      </c>
      <c r="B17" s="205"/>
      <c r="C17" s="203"/>
      <c r="D17" s="212">
        <f t="shared" si="0"/>
        <v>0</v>
      </c>
      <c r="E17" s="203">
        <f>SUM($D$3:D17)</f>
        <v>13578</v>
      </c>
      <c r="F17" s="167">
        <f t="shared" si="1"/>
        <v>4</v>
      </c>
    </row>
    <row r="18" spans="1:6" ht="19.5" hidden="1">
      <c r="A18" s="187">
        <f>SUBTOTAL(103,B$4:B18)</f>
        <v>4</v>
      </c>
      <c r="B18" s="203"/>
      <c r="C18" s="203"/>
      <c r="D18" s="212">
        <f t="shared" si="0"/>
        <v>0</v>
      </c>
      <c r="E18" s="203">
        <f>SUM($D$3:D18)</f>
        <v>13578</v>
      </c>
      <c r="F18" s="167">
        <f t="shared" si="1"/>
        <v>4</v>
      </c>
    </row>
    <row r="19" spans="1:6" ht="19.5" hidden="1">
      <c r="A19" s="187">
        <f>SUBTOTAL(103,B$4:B19)</f>
        <v>4</v>
      </c>
      <c r="B19" s="205"/>
      <c r="C19" s="203"/>
      <c r="D19" s="212">
        <f t="shared" si="0"/>
        <v>0</v>
      </c>
      <c r="E19" s="203">
        <f>SUM($D$3:D19)</f>
        <v>13578</v>
      </c>
      <c r="F19" s="167">
        <f t="shared" si="1"/>
        <v>4</v>
      </c>
    </row>
    <row r="20" spans="1:6" ht="19.5" hidden="1">
      <c r="A20" s="187">
        <f>SUBTOTAL(103,B$4:B20)</f>
        <v>4</v>
      </c>
      <c r="B20" s="199"/>
      <c r="C20" s="203"/>
      <c r="D20" s="212">
        <f t="shared" si="0"/>
        <v>0</v>
      </c>
      <c r="E20" s="203">
        <f>SUM($D$3:D20)</f>
        <v>13578</v>
      </c>
      <c r="F20" s="167">
        <f t="shared" si="1"/>
        <v>4</v>
      </c>
    </row>
    <row r="21" spans="1:6" ht="19.5" hidden="1">
      <c r="A21" s="187">
        <f>SUBTOTAL(103,B$4:B21)</f>
        <v>4</v>
      </c>
      <c r="B21" s="205"/>
      <c r="C21" s="203"/>
      <c r="D21" s="212">
        <f t="shared" si="0"/>
        <v>0</v>
      </c>
      <c r="E21" s="203">
        <f>SUM($D$3:D21)</f>
        <v>13578</v>
      </c>
      <c r="F21" s="167">
        <f t="shared" si="1"/>
        <v>4</v>
      </c>
    </row>
    <row r="22" spans="1:6" ht="19.5" hidden="1">
      <c r="A22" s="187">
        <f>SUBTOTAL(103,B$4:B22)</f>
        <v>4</v>
      </c>
      <c r="B22" s="205"/>
      <c r="C22" s="203"/>
      <c r="D22" s="212">
        <f t="shared" si="0"/>
        <v>0</v>
      </c>
      <c r="E22" s="203">
        <f>SUM($D$3:D22)</f>
        <v>13578</v>
      </c>
      <c r="F22" s="167">
        <f t="shared" si="1"/>
        <v>4</v>
      </c>
    </row>
    <row r="23" spans="1:6" ht="19.5" hidden="1">
      <c r="A23" s="187">
        <f>SUBTOTAL(103,B$4:B23)</f>
        <v>4</v>
      </c>
      <c r="B23" s="205"/>
      <c r="C23" s="203"/>
      <c r="D23" s="212">
        <f t="shared" si="0"/>
        <v>0</v>
      </c>
      <c r="E23" s="203">
        <f>SUM($D$3:D23)</f>
        <v>13578</v>
      </c>
      <c r="F23" s="167">
        <f t="shared" si="1"/>
        <v>4</v>
      </c>
    </row>
    <row r="24" spans="1:6" ht="19.5" hidden="1">
      <c r="A24" s="187">
        <f>SUBTOTAL(103,B$4:B24)</f>
        <v>4</v>
      </c>
      <c r="B24" s="205"/>
      <c r="C24" s="203"/>
      <c r="D24" s="212">
        <f t="shared" si="0"/>
        <v>0</v>
      </c>
      <c r="E24" s="203">
        <f>SUM($D$3:D24)</f>
        <v>13578</v>
      </c>
      <c r="F24" s="167">
        <f t="shared" si="1"/>
        <v>4</v>
      </c>
    </row>
    <row r="25" spans="1:6" ht="19.5" hidden="1">
      <c r="A25" s="187">
        <f>SUBTOTAL(103,B$4:B25)</f>
        <v>4</v>
      </c>
      <c r="B25" s="205"/>
      <c r="C25" s="203"/>
      <c r="D25" s="212">
        <f t="shared" si="0"/>
        <v>0</v>
      </c>
      <c r="E25" s="203">
        <f>SUM($D$3:D25)</f>
        <v>13578</v>
      </c>
      <c r="F25" s="167"/>
    </row>
    <row r="26" spans="1:6" ht="19.5" hidden="1">
      <c r="A26" s="187">
        <f>SUBTOTAL(103,B$4:B26)</f>
        <v>4</v>
      </c>
      <c r="B26" s="205"/>
      <c r="C26" s="203"/>
      <c r="D26" s="212">
        <f t="shared" si="0"/>
        <v>0</v>
      </c>
      <c r="E26" s="203">
        <f>SUM($D$3:D26)</f>
        <v>13578</v>
      </c>
      <c r="F26" s="167"/>
    </row>
    <row r="27" spans="1:6" ht="19.5" hidden="1">
      <c r="A27" s="187">
        <f>SUBTOTAL(103,B$4:B27)</f>
        <v>4</v>
      </c>
      <c r="B27" s="205"/>
      <c r="C27" s="203"/>
      <c r="D27" s="212">
        <f t="shared" si="0"/>
        <v>0</v>
      </c>
      <c r="E27" s="203">
        <f>SUM($D$3:D27)</f>
        <v>13578</v>
      </c>
      <c r="F27" s="167"/>
    </row>
    <row r="28" spans="1:6" ht="19.5" hidden="1">
      <c r="A28" s="187">
        <f>SUBTOTAL(103,B$4:B28)</f>
        <v>4</v>
      </c>
      <c r="B28" s="205"/>
      <c r="C28" s="203"/>
      <c r="D28" s="212">
        <f t="shared" si="0"/>
        <v>0</v>
      </c>
      <c r="E28" s="203">
        <f>SUM($D$3:D28)</f>
        <v>13578</v>
      </c>
      <c r="F28" s="167"/>
    </row>
    <row r="29" spans="1:6" ht="19.5" hidden="1">
      <c r="A29" s="187">
        <f>SUBTOTAL(103,B$4:B29)</f>
        <v>4</v>
      </c>
      <c r="B29" s="205"/>
      <c r="C29" s="203"/>
      <c r="D29" s="212">
        <f t="shared" si="0"/>
        <v>0</v>
      </c>
      <c r="E29" s="203">
        <f>SUM($D$3:D29)</f>
        <v>13578</v>
      </c>
      <c r="F29" s="167"/>
    </row>
    <row r="30" spans="1:6" ht="19.5" hidden="1">
      <c r="A30" s="187">
        <f>SUBTOTAL(103,B$4:B30)</f>
        <v>4</v>
      </c>
      <c r="B30" s="205"/>
      <c r="C30" s="203"/>
      <c r="D30" s="212">
        <f t="shared" si="0"/>
        <v>0</v>
      </c>
      <c r="E30" s="203">
        <f>SUM($D$3:D30)</f>
        <v>13578</v>
      </c>
      <c r="F30" s="167"/>
    </row>
    <row r="31" spans="1:6" ht="19.5" hidden="1">
      <c r="A31" s="187">
        <f>SUBTOTAL(103,B$4:B31)</f>
        <v>4</v>
      </c>
      <c r="B31" s="205"/>
      <c r="C31" s="203"/>
      <c r="D31" s="212">
        <f t="shared" si="0"/>
        <v>0</v>
      </c>
      <c r="E31" s="203">
        <f>SUM($D$3:D31)</f>
        <v>13578</v>
      </c>
      <c r="F31" s="167"/>
    </row>
    <row r="32" spans="1:6" ht="19.5" hidden="1">
      <c r="A32" s="187">
        <f>SUBTOTAL(103,B$4:B32)</f>
        <v>4</v>
      </c>
      <c r="B32" s="205"/>
      <c r="C32" s="203"/>
      <c r="D32" s="212">
        <f t="shared" si="0"/>
        <v>0</v>
      </c>
      <c r="E32" s="203">
        <f>SUM($D$3:D32)</f>
        <v>13578</v>
      </c>
      <c r="F32" s="167"/>
    </row>
    <row r="33" spans="1:6" ht="19.5" hidden="1">
      <c r="A33" s="187">
        <f>SUBTOTAL(103,B$4:B33)</f>
        <v>4</v>
      </c>
      <c r="B33" s="205"/>
      <c r="C33" s="203"/>
      <c r="D33" s="212">
        <f t="shared" si="0"/>
        <v>0</v>
      </c>
      <c r="E33" s="203">
        <f>SUM($D$3:D33)</f>
        <v>13578</v>
      </c>
      <c r="F33" s="167"/>
    </row>
    <row r="34" spans="1:6" ht="19.5" hidden="1">
      <c r="A34" s="187">
        <f>SUBTOTAL(103,B$4:B34)</f>
        <v>4</v>
      </c>
      <c r="B34" s="205"/>
      <c r="C34" s="203"/>
      <c r="D34" s="212">
        <f t="shared" si="0"/>
        <v>0</v>
      </c>
      <c r="E34" s="203">
        <f>SUM($D$3:D34)</f>
        <v>13578</v>
      </c>
      <c r="F34" s="167"/>
    </row>
    <row r="35" spans="1:6" ht="19.5" hidden="1">
      <c r="A35" s="187">
        <f>SUBTOTAL(103,B$4:B35)</f>
        <v>4</v>
      </c>
      <c r="B35" s="205"/>
      <c r="C35" s="203"/>
      <c r="D35" s="212">
        <f t="shared" si="0"/>
        <v>0</v>
      </c>
      <c r="E35" s="203">
        <f>SUM($D$3:D35)</f>
        <v>13578</v>
      </c>
      <c r="F35" s="167"/>
    </row>
    <row r="36" spans="1:6" ht="19.5" hidden="1">
      <c r="A36" s="187">
        <f>SUBTOTAL(103,B$4:B36)</f>
        <v>4</v>
      </c>
      <c r="B36" s="205"/>
      <c r="C36" s="203"/>
      <c r="D36" s="212">
        <f t="shared" si="0"/>
        <v>0</v>
      </c>
      <c r="E36" s="203">
        <f>SUM($D$3:D36)</f>
        <v>13578</v>
      </c>
      <c r="F36" s="167"/>
    </row>
    <row r="37" spans="1:6" ht="19.5" hidden="1">
      <c r="A37" s="187">
        <f>SUBTOTAL(103,B$4:B37)</f>
        <v>4</v>
      </c>
      <c r="B37" s="205"/>
      <c r="C37" s="203"/>
      <c r="D37" s="212">
        <f t="shared" si="0"/>
        <v>0</v>
      </c>
      <c r="E37" s="203">
        <f>SUM($D$3:D37)</f>
        <v>13578</v>
      </c>
      <c r="F37" s="167"/>
    </row>
    <row r="38" spans="1:6" ht="19.5" hidden="1">
      <c r="A38" s="187">
        <f>SUBTOTAL(103,B$4:B38)</f>
        <v>4</v>
      </c>
      <c r="B38" s="205"/>
      <c r="C38" s="203"/>
      <c r="D38" s="212">
        <f t="shared" si="0"/>
        <v>0</v>
      </c>
      <c r="E38" s="203">
        <f>SUM($D$3:D38)</f>
        <v>13578</v>
      </c>
      <c r="F38" s="167"/>
    </row>
    <row r="39" spans="1:6" ht="19.5" hidden="1">
      <c r="A39" s="187">
        <f>SUBTOTAL(103,B$4:B39)</f>
        <v>4</v>
      </c>
      <c r="B39" s="205"/>
      <c r="C39" s="203"/>
      <c r="D39" s="212">
        <f t="shared" si="0"/>
        <v>0</v>
      </c>
      <c r="E39" s="203">
        <f>SUM($D$3:D39)</f>
        <v>13578</v>
      </c>
      <c r="F39" s="167"/>
    </row>
    <row r="40" spans="1:6" ht="19.5" hidden="1">
      <c r="A40" s="187">
        <f>SUBTOTAL(103,B$4:B40)</f>
        <v>4</v>
      </c>
      <c r="B40" s="205"/>
      <c r="C40" s="203"/>
      <c r="D40" s="212">
        <f t="shared" si="0"/>
        <v>0</v>
      </c>
      <c r="E40" s="203">
        <f>SUM($D$3:D40)</f>
        <v>13578</v>
      </c>
      <c r="F40" s="167"/>
    </row>
    <row r="41" spans="1:6" ht="19.5" hidden="1">
      <c r="A41" s="187">
        <f>SUBTOTAL(103,B$4:B41)</f>
        <v>4</v>
      </c>
      <c r="B41" s="205"/>
      <c r="C41" s="203"/>
      <c r="D41" s="212">
        <f t="shared" si="0"/>
        <v>0</v>
      </c>
      <c r="E41" s="203">
        <f>SUM($D$3:D41)</f>
        <v>13578</v>
      </c>
      <c r="F41" s="167"/>
    </row>
    <row r="42" spans="1:6" ht="19.5" hidden="1">
      <c r="A42" s="187">
        <f>SUBTOTAL(103,B$4:B42)</f>
        <v>4</v>
      </c>
      <c r="B42" s="205"/>
      <c r="C42" s="203"/>
      <c r="D42" s="212">
        <f t="shared" si="0"/>
        <v>0</v>
      </c>
      <c r="E42" s="203">
        <f>SUM($D$3:D42)</f>
        <v>13578</v>
      </c>
      <c r="F42" s="167"/>
    </row>
    <row r="43" spans="1:6" ht="19.5" hidden="1">
      <c r="A43" s="187">
        <f>SUBTOTAL(103,B$4:B43)</f>
        <v>4</v>
      </c>
      <c r="B43" s="205"/>
      <c r="C43" s="203"/>
      <c r="D43" s="212">
        <f t="shared" si="0"/>
        <v>0</v>
      </c>
      <c r="E43" s="203">
        <f>SUM($D$3:D43)</f>
        <v>13578</v>
      </c>
      <c r="F43" s="167"/>
    </row>
    <row r="44" spans="1:6" ht="19.5" hidden="1">
      <c r="A44" s="187">
        <f>SUBTOTAL(103,B$4:B44)</f>
        <v>4</v>
      </c>
      <c r="B44" s="205"/>
      <c r="C44" s="203"/>
      <c r="D44" s="212">
        <f t="shared" si="0"/>
        <v>0</v>
      </c>
      <c r="E44" s="203">
        <f>SUM($D$3:D44)</f>
        <v>13578</v>
      </c>
      <c r="F44" s="167"/>
    </row>
    <row r="45" spans="1:6" ht="19.5" hidden="1">
      <c r="A45" s="187">
        <f>SUBTOTAL(103,B$4:B45)</f>
        <v>4</v>
      </c>
      <c r="B45" s="205"/>
      <c r="C45" s="203"/>
      <c r="D45" s="212">
        <f t="shared" si="0"/>
        <v>0</v>
      </c>
      <c r="E45" s="203">
        <f>SUM($D$3:D45)</f>
        <v>13578</v>
      </c>
      <c r="F45" s="167"/>
    </row>
    <row r="46" spans="1:6" ht="19.5" hidden="1">
      <c r="A46" s="187">
        <f>SUBTOTAL(103,B$4:B46)</f>
        <v>4</v>
      </c>
      <c r="B46" s="205"/>
      <c r="C46" s="203"/>
      <c r="D46" s="212">
        <f t="shared" si="0"/>
        <v>0</v>
      </c>
      <c r="E46" s="203">
        <f>SUM($D$3:D46)</f>
        <v>13578</v>
      </c>
      <c r="F46" s="167"/>
    </row>
    <row r="47" spans="1:6" ht="19.5" hidden="1">
      <c r="A47" s="187">
        <f>SUBTOTAL(103,B$4:B47)</f>
        <v>4</v>
      </c>
      <c r="B47" s="205"/>
      <c r="C47" s="203"/>
      <c r="D47" s="212">
        <f t="shared" si="0"/>
        <v>0</v>
      </c>
      <c r="E47" s="203">
        <f>SUM($D$3:D47)</f>
        <v>13578</v>
      </c>
      <c r="F47" s="167"/>
    </row>
    <row r="48" spans="1:6" ht="19.5" hidden="1">
      <c r="A48" s="187">
        <f>SUBTOTAL(103,B$4:B48)</f>
        <v>4</v>
      </c>
      <c r="B48" s="205"/>
      <c r="C48" s="203"/>
      <c r="D48" s="212">
        <f t="shared" si="0"/>
        <v>0</v>
      </c>
      <c r="E48" s="203">
        <f>SUM($D$3:D48)</f>
        <v>13578</v>
      </c>
      <c r="F48" s="167"/>
    </row>
    <row r="49" spans="1:6" ht="19.5" hidden="1">
      <c r="A49" s="187">
        <f>SUBTOTAL(103,B$4:B49)</f>
        <v>4</v>
      </c>
      <c r="B49" s="205"/>
      <c r="C49" s="203"/>
      <c r="D49" s="212">
        <f t="shared" si="0"/>
        <v>0</v>
      </c>
      <c r="E49" s="203">
        <f>SUM($D$3:D49)</f>
        <v>13578</v>
      </c>
      <c r="F49" s="167"/>
    </row>
    <row r="50" spans="1:6" ht="19.5" hidden="1">
      <c r="A50" s="187">
        <f>SUBTOTAL(103,B$4:B50)</f>
        <v>4</v>
      </c>
      <c r="B50" s="205"/>
      <c r="C50" s="203"/>
      <c r="D50" s="212">
        <f t="shared" si="0"/>
        <v>0</v>
      </c>
      <c r="E50" s="203">
        <f>SUM($D$3:D50)</f>
        <v>13578</v>
      </c>
      <c r="F50" s="167"/>
    </row>
    <row r="51" spans="1:6" ht="19.5" hidden="1">
      <c r="A51" s="187">
        <f>SUBTOTAL(103,B$4:B51)</f>
        <v>4</v>
      </c>
      <c r="B51" s="205"/>
      <c r="C51" s="203"/>
      <c r="D51" s="212">
        <f t="shared" si="0"/>
        <v>0</v>
      </c>
      <c r="E51" s="203">
        <f>SUM($D$3:D51)</f>
        <v>13578</v>
      </c>
      <c r="F51" s="167">
        <f t="shared" si="1"/>
        <v>4</v>
      </c>
    </row>
    <row r="52" spans="1:6" ht="19.5" hidden="1">
      <c r="A52" s="187">
        <f>SUBTOTAL(103,B$4:B52)</f>
        <v>4</v>
      </c>
      <c r="B52" s="205"/>
      <c r="C52" s="203"/>
      <c r="D52" s="212">
        <f t="shared" si="0"/>
        <v>0</v>
      </c>
      <c r="E52" s="203">
        <f>SUM($D$3:D52)</f>
        <v>13578</v>
      </c>
      <c r="F52" s="167">
        <f t="shared" si="1"/>
        <v>4</v>
      </c>
    </row>
    <row r="53" spans="1:6" ht="19.5" hidden="1">
      <c r="A53" s="187">
        <f>SUBTOTAL(103,B$4:B53)</f>
        <v>4</v>
      </c>
      <c r="B53" s="205"/>
      <c r="C53" s="203"/>
      <c r="D53" s="212">
        <f t="shared" si="0"/>
        <v>0</v>
      </c>
      <c r="E53" s="203">
        <f>SUM($D$3:D53)</f>
        <v>13578</v>
      </c>
      <c r="F53" s="167">
        <f t="shared" si="1"/>
        <v>4</v>
      </c>
    </row>
    <row r="54" spans="1:6" ht="19.5" hidden="1">
      <c r="A54" s="187">
        <f>SUBTOTAL(103,B$4:B54)</f>
        <v>4</v>
      </c>
      <c r="B54" s="205"/>
      <c r="C54" s="203"/>
      <c r="D54" s="212">
        <f t="shared" si="0"/>
        <v>0</v>
      </c>
      <c r="E54" s="203">
        <f>SUM($D$3:D54)</f>
        <v>13578</v>
      </c>
      <c r="F54" s="167"/>
    </row>
    <row r="55" spans="1:6" ht="19.5" hidden="1">
      <c r="A55" s="187">
        <f>SUBTOTAL(103,B$4:B55)</f>
        <v>4</v>
      </c>
      <c r="B55" s="205"/>
      <c r="C55" s="203"/>
      <c r="D55" s="212">
        <f t="shared" si="0"/>
        <v>0</v>
      </c>
      <c r="E55" s="203">
        <f>SUM($D$3:D55)</f>
        <v>13578</v>
      </c>
      <c r="F55" s="167"/>
    </row>
    <row r="56" spans="1:6" ht="19.5" hidden="1">
      <c r="A56" s="187">
        <f>SUBTOTAL(103,B$4:B56)</f>
        <v>4</v>
      </c>
      <c r="B56" s="205"/>
      <c r="C56" s="203"/>
      <c r="D56" s="212">
        <f t="shared" si="0"/>
        <v>0</v>
      </c>
      <c r="E56" s="203">
        <f>SUM($D$3:D56)</f>
        <v>13578</v>
      </c>
      <c r="F56" s="167"/>
    </row>
    <row r="57" spans="1:6" ht="19.5" hidden="1">
      <c r="A57" s="187">
        <f>SUBTOTAL(103,B$4:B57)</f>
        <v>4</v>
      </c>
      <c r="B57" s="205"/>
      <c r="C57" s="203"/>
      <c r="D57" s="212">
        <f t="shared" si="0"/>
        <v>0</v>
      </c>
      <c r="E57" s="203">
        <f>SUM($D$3:D57)</f>
        <v>13578</v>
      </c>
      <c r="F57" s="167"/>
    </row>
    <row r="58" spans="1:6" ht="19.5" hidden="1">
      <c r="A58" s="187">
        <f>SUBTOTAL(103,B$4:B58)</f>
        <v>4</v>
      </c>
      <c r="B58" s="205"/>
      <c r="C58" s="203"/>
      <c r="D58" s="212">
        <f t="shared" si="0"/>
        <v>0</v>
      </c>
      <c r="E58" s="203">
        <f>SUM($D$3:D58)</f>
        <v>13578</v>
      </c>
      <c r="F58" s="167"/>
    </row>
    <row r="59" spans="1:6" ht="19.5">
      <c r="A59" s="178"/>
      <c r="B59" s="169" t="s">
        <v>243</v>
      </c>
      <c r="C59" s="170">
        <f>SUM(C4:C58)</f>
        <v>13578</v>
      </c>
      <c r="D59" s="213"/>
      <c r="E59" s="209"/>
    </row>
    <row r="60" spans="1:6" ht="19.5">
      <c r="A60" s="484" t="s">
        <v>483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5" zoomScaleNormal="100" workbookViewId="0">
      <selection activeCell="A29" sqref="A2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45841</v>
      </c>
    </row>
    <row r="2" spans="1:6" ht="31.5" customHeight="1">
      <c r="A2" s="483" t="s">
        <v>450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472</v>
      </c>
      <c r="C4" s="203">
        <v>12650</v>
      </c>
      <c r="D4" s="163">
        <f>C4</f>
        <v>12650</v>
      </c>
      <c r="E4" s="177">
        <f>SUM($D$3:D4)</f>
        <v>12650</v>
      </c>
      <c r="F4" s="167">
        <f>A4</f>
        <v>1</v>
      </c>
    </row>
    <row r="5" spans="1:6">
      <c r="A5" s="187">
        <f>SUBTOTAL(103,B$4:B5)</f>
        <v>2</v>
      </c>
      <c r="B5" s="315" t="s">
        <v>466</v>
      </c>
      <c r="C5" s="203">
        <v>3942</v>
      </c>
      <c r="D5" s="163">
        <f t="shared" ref="D5:D26" si="0">C5</f>
        <v>3942</v>
      </c>
      <c r="E5" s="177">
        <f>SUM($D$3:D5)</f>
        <v>16592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464</v>
      </c>
      <c r="C6" s="203">
        <v>7112</v>
      </c>
      <c r="D6" s="163">
        <f t="shared" si="0"/>
        <v>7112</v>
      </c>
      <c r="E6" s="177">
        <f>SUM($D$3:D6)</f>
        <v>23704</v>
      </c>
      <c r="F6" s="167">
        <f t="shared" si="1"/>
        <v>3</v>
      </c>
    </row>
    <row r="7" spans="1:6">
      <c r="A7" s="187">
        <f>SUBTOTAL(103,B$4:B7)</f>
        <v>4</v>
      </c>
      <c r="B7" s="315" t="s">
        <v>473</v>
      </c>
      <c r="C7" s="203">
        <v>330</v>
      </c>
      <c r="D7" s="163">
        <f t="shared" si="0"/>
        <v>330</v>
      </c>
      <c r="E7" s="177">
        <f>SUM($D$3:D7)</f>
        <v>24034</v>
      </c>
      <c r="F7" s="167">
        <f t="shared" si="1"/>
        <v>4</v>
      </c>
    </row>
    <row r="8" spans="1:6">
      <c r="A8" s="187">
        <f>SUBTOTAL(103,B$4:B8)</f>
        <v>5</v>
      </c>
      <c r="B8" s="315" t="s">
        <v>474</v>
      </c>
      <c r="C8" s="203">
        <v>505</v>
      </c>
      <c r="D8" s="163">
        <f t="shared" si="0"/>
        <v>505</v>
      </c>
      <c r="E8" s="177">
        <f>SUM($D$3:D8)</f>
        <v>24539</v>
      </c>
      <c r="F8" s="167">
        <f t="shared" si="1"/>
        <v>5</v>
      </c>
    </row>
    <row r="9" spans="1:6">
      <c r="A9" s="187">
        <f>SUBTOTAL(103,B$4:B9)</f>
        <v>6</v>
      </c>
      <c r="B9" s="315" t="s">
        <v>475</v>
      </c>
      <c r="C9" s="203">
        <v>1220</v>
      </c>
      <c r="D9" s="163">
        <f t="shared" si="0"/>
        <v>1220</v>
      </c>
      <c r="E9" s="177">
        <f>SUM($D$3:D9)</f>
        <v>25759</v>
      </c>
      <c r="F9" s="167">
        <f t="shared" si="1"/>
        <v>6</v>
      </c>
    </row>
    <row r="10" spans="1:6">
      <c r="A10" s="187">
        <f>SUBTOTAL(103,B$4:B10)</f>
        <v>7</v>
      </c>
      <c r="B10" s="315" t="s">
        <v>229</v>
      </c>
      <c r="C10" s="203">
        <v>14058</v>
      </c>
      <c r="D10" s="163">
        <f t="shared" si="0"/>
        <v>14058</v>
      </c>
      <c r="E10" s="177">
        <f>SUM($D$3:D10)</f>
        <v>39817</v>
      </c>
      <c r="F10" s="167">
        <f t="shared" si="1"/>
        <v>7</v>
      </c>
    </row>
    <row r="11" spans="1:6">
      <c r="A11" s="187">
        <f>SUBTOTAL(103,B$4:B11)</f>
        <v>8</v>
      </c>
      <c r="B11" s="315" t="s">
        <v>228</v>
      </c>
      <c r="C11" s="203">
        <v>12346</v>
      </c>
      <c r="D11" s="163">
        <f t="shared" si="0"/>
        <v>12346</v>
      </c>
      <c r="E11" s="177">
        <f>SUM($D$3:D11)</f>
        <v>52163</v>
      </c>
      <c r="F11" s="167">
        <f t="shared" si="1"/>
        <v>8</v>
      </c>
    </row>
    <row r="12" spans="1:6">
      <c r="A12" s="187">
        <f>SUBTOTAL(103,B$4:B12)</f>
        <v>9</v>
      </c>
      <c r="B12" s="315" t="s">
        <v>476</v>
      </c>
      <c r="C12" s="203">
        <v>18000</v>
      </c>
      <c r="D12" s="163">
        <f t="shared" si="0"/>
        <v>18000</v>
      </c>
      <c r="E12" s="177">
        <f>SUM($D$3:D12)</f>
        <v>70163</v>
      </c>
      <c r="F12" s="167">
        <f t="shared" si="1"/>
        <v>9</v>
      </c>
    </row>
    <row r="13" spans="1:6">
      <c r="A13" s="187">
        <f>SUBTOTAL(103,B$4:B13)</f>
        <v>10</v>
      </c>
      <c r="B13" s="204" t="s">
        <v>477</v>
      </c>
      <c r="C13" s="170">
        <v>1500</v>
      </c>
      <c r="D13" s="163">
        <f t="shared" si="0"/>
        <v>1500</v>
      </c>
      <c r="E13" s="177">
        <f>SUM($D$3:D13)</f>
        <v>71663</v>
      </c>
      <c r="F13" s="167">
        <f t="shared" si="1"/>
        <v>10</v>
      </c>
    </row>
    <row r="14" spans="1:6">
      <c r="A14" s="187">
        <f>SUBTOTAL(103,B$4:B14)</f>
        <v>11</v>
      </c>
      <c r="B14" s="159" t="s">
        <v>470</v>
      </c>
      <c r="C14" s="203">
        <v>4500</v>
      </c>
      <c r="D14" s="163">
        <f t="shared" si="0"/>
        <v>4500</v>
      </c>
      <c r="E14" s="177">
        <f>SUM($D$3:D14)</f>
        <v>76163</v>
      </c>
      <c r="F14" s="167">
        <f t="shared" si="1"/>
        <v>11</v>
      </c>
    </row>
    <row r="15" spans="1:6" hidden="1">
      <c r="A15" s="187">
        <f>SUBTOTAL(103,B$4:B15)</f>
        <v>11</v>
      </c>
      <c r="B15" s="159"/>
      <c r="C15" s="203"/>
      <c r="D15" s="163">
        <f t="shared" si="0"/>
        <v>0</v>
      </c>
      <c r="E15" s="177">
        <f>SUM($D$3:D15)</f>
        <v>76163</v>
      </c>
      <c r="F15" s="167">
        <f t="shared" si="1"/>
        <v>11</v>
      </c>
    </row>
    <row r="16" spans="1:6" hidden="1">
      <c r="A16" s="187">
        <f>SUBTOTAL(103,B$4:B16)</f>
        <v>11</v>
      </c>
      <c r="B16" s="159"/>
      <c r="C16" s="203"/>
      <c r="D16" s="163">
        <f t="shared" si="0"/>
        <v>0</v>
      </c>
      <c r="E16" s="177">
        <f>SUM($D$3:D16)</f>
        <v>76163</v>
      </c>
      <c r="F16" s="167">
        <f t="shared" si="1"/>
        <v>11</v>
      </c>
    </row>
    <row r="17" spans="1:6" hidden="1">
      <c r="A17" s="187">
        <f>SUBTOTAL(103,B$4:B17)</f>
        <v>11</v>
      </c>
      <c r="B17" s="159"/>
      <c r="C17" s="203"/>
      <c r="D17" s="163">
        <f t="shared" si="0"/>
        <v>0</v>
      </c>
      <c r="E17" s="177">
        <f>SUM($D$3:D17)</f>
        <v>76163</v>
      </c>
      <c r="F17" s="167">
        <f t="shared" si="1"/>
        <v>11</v>
      </c>
    </row>
    <row r="18" spans="1:6" hidden="1">
      <c r="A18" s="187">
        <f>SUBTOTAL(103,B$4:B18)</f>
        <v>11</v>
      </c>
      <c r="B18" s="204"/>
      <c r="C18" s="170"/>
      <c r="D18" s="163">
        <f t="shared" si="0"/>
        <v>0</v>
      </c>
      <c r="E18" s="177">
        <f>SUM($D$3:D18)</f>
        <v>76163</v>
      </c>
      <c r="F18" s="167">
        <f t="shared" si="1"/>
        <v>11</v>
      </c>
    </row>
    <row r="19" spans="1:6" hidden="1">
      <c r="A19" s="187">
        <f>SUBTOTAL(103,B$4:B19)</f>
        <v>11</v>
      </c>
      <c r="B19" s="159"/>
      <c r="C19" s="203"/>
      <c r="D19" s="163">
        <f t="shared" si="0"/>
        <v>0</v>
      </c>
      <c r="E19" s="177">
        <f>SUM($D$3:D19)</f>
        <v>76163</v>
      </c>
      <c r="F19" s="167">
        <f t="shared" si="1"/>
        <v>11</v>
      </c>
    </row>
    <row r="20" spans="1:6" hidden="1">
      <c r="A20" s="187">
        <f>SUBTOTAL(103,B$4:B20)</f>
        <v>11</v>
      </c>
      <c r="B20" s="159"/>
      <c r="C20" s="203"/>
      <c r="D20" s="163">
        <f t="shared" si="0"/>
        <v>0</v>
      </c>
      <c r="E20" s="177">
        <f>SUM($D$3:D20)</f>
        <v>76163</v>
      </c>
      <c r="F20" s="167">
        <f t="shared" si="1"/>
        <v>11</v>
      </c>
    </row>
    <row r="21" spans="1:6" hidden="1">
      <c r="A21" s="187">
        <f>SUBTOTAL(103,B$4:B21)</f>
        <v>11</v>
      </c>
      <c r="B21" s="159"/>
      <c r="C21" s="203"/>
      <c r="D21" s="163">
        <f t="shared" si="0"/>
        <v>0</v>
      </c>
      <c r="E21" s="177">
        <f>SUM($D$3:D21)</f>
        <v>76163</v>
      </c>
      <c r="F21" s="167">
        <f t="shared" si="1"/>
        <v>11</v>
      </c>
    </row>
    <row r="22" spans="1:6" hidden="1">
      <c r="A22" s="187">
        <f>SUBTOTAL(103,B$4:B22)</f>
        <v>11</v>
      </c>
      <c r="B22" s="159"/>
      <c r="C22" s="203"/>
      <c r="D22" s="163">
        <f t="shared" si="0"/>
        <v>0</v>
      </c>
      <c r="E22" s="177">
        <f>SUM($D$3:D22)</f>
        <v>76163</v>
      </c>
      <c r="F22" s="167">
        <f t="shared" si="1"/>
        <v>11</v>
      </c>
    </row>
    <row r="23" spans="1:6" hidden="1">
      <c r="A23" s="187">
        <f>SUBTOTAL(103,B$4:B23)</f>
        <v>11</v>
      </c>
      <c r="B23" s="159"/>
      <c r="C23" s="203"/>
      <c r="D23" s="163">
        <f t="shared" si="0"/>
        <v>0</v>
      </c>
      <c r="E23" s="177">
        <f>SUM($D$3:D23)</f>
        <v>76163</v>
      </c>
      <c r="F23" s="167">
        <f t="shared" si="1"/>
        <v>11</v>
      </c>
    </row>
    <row r="24" spans="1:6" hidden="1">
      <c r="A24" s="187">
        <f>SUBTOTAL(103,B$4:B24)</f>
        <v>11</v>
      </c>
      <c r="B24" s="159"/>
      <c r="C24" s="203"/>
      <c r="D24" s="163">
        <f t="shared" si="0"/>
        <v>0</v>
      </c>
      <c r="E24" s="177">
        <f>SUM($D$3:D24)</f>
        <v>76163</v>
      </c>
      <c r="F24" s="167">
        <f t="shared" si="1"/>
        <v>11</v>
      </c>
    </row>
    <row r="25" spans="1:6" hidden="1">
      <c r="A25" s="187">
        <f>SUBTOTAL(103,B$4:B25)</f>
        <v>11</v>
      </c>
      <c r="B25" s="159"/>
      <c r="C25" s="203"/>
      <c r="D25" s="163">
        <f t="shared" si="0"/>
        <v>0</v>
      </c>
      <c r="E25" s="177">
        <f>SUM($D$3:D25)</f>
        <v>76163</v>
      </c>
      <c r="F25" s="167">
        <f t="shared" si="1"/>
        <v>11</v>
      </c>
    </row>
    <row r="26" spans="1:6" hidden="1">
      <c r="A26" s="187">
        <f>SUBTOTAL(103,B$4:B26)</f>
        <v>11</v>
      </c>
      <c r="B26" s="159"/>
      <c r="C26" s="203"/>
      <c r="D26" s="163">
        <f t="shared" si="0"/>
        <v>0</v>
      </c>
      <c r="E26" s="177">
        <f>SUM($D$3:D26)</f>
        <v>76163</v>
      </c>
      <c r="F26" s="167">
        <f t="shared" si="1"/>
        <v>11</v>
      </c>
    </row>
    <row r="27" spans="1:6">
      <c r="A27" s="178"/>
      <c r="B27" s="169" t="s">
        <v>243</v>
      </c>
      <c r="C27" s="170">
        <f>SUM(C4:C26)</f>
        <v>76163</v>
      </c>
    </row>
    <row r="28" spans="1:6">
      <c r="A28" s="480" t="s">
        <v>484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45842</v>
      </c>
    </row>
    <row r="2" spans="1:6" ht="33" customHeight="1">
      <c r="A2" s="483" t="s">
        <v>451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 t="s">
        <v>229</v>
      </c>
      <c r="C4" s="203">
        <v>600</v>
      </c>
      <c r="D4" s="163">
        <f>C4</f>
        <v>600</v>
      </c>
      <c r="E4" s="184">
        <f>SUM($D$3:D4)</f>
        <v>600</v>
      </c>
      <c r="F4" s="185">
        <f>A4</f>
        <v>1</v>
      </c>
    </row>
    <row r="5" spans="1:6" ht="19.5">
      <c r="A5" s="187">
        <v>2</v>
      </c>
      <c r="B5" s="159" t="s">
        <v>463</v>
      </c>
      <c r="C5" s="203">
        <v>4132</v>
      </c>
      <c r="D5" s="163">
        <f t="shared" ref="D5:D28" si="0">C5</f>
        <v>4132</v>
      </c>
      <c r="E5" s="184">
        <f>SUM($D$3:D5)</f>
        <v>4732</v>
      </c>
      <c r="F5" s="185">
        <f t="shared" ref="F5:F21" si="1">A5</f>
        <v>2</v>
      </c>
    </row>
    <row r="6" spans="1:6" ht="19.5">
      <c r="A6" s="187">
        <v>3</v>
      </c>
      <c r="B6" s="159" t="s">
        <v>479</v>
      </c>
      <c r="C6" s="203">
        <v>680</v>
      </c>
      <c r="D6" s="163">
        <f t="shared" si="0"/>
        <v>680</v>
      </c>
      <c r="E6" s="184">
        <f>SUM($D$3:D6)</f>
        <v>5412</v>
      </c>
      <c r="F6" s="185">
        <f t="shared" si="1"/>
        <v>3</v>
      </c>
    </row>
    <row r="7" spans="1:6" ht="19.5">
      <c r="A7" s="187">
        <v>4</v>
      </c>
      <c r="B7" s="159" t="s">
        <v>480</v>
      </c>
      <c r="C7" s="203">
        <v>675</v>
      </c>
      <c r="D7" s="163">
        <f>C7</f>
        <v>675</v>
      </c>
      <c r="E7" s="184">
        <f>SUM($D$3:D7)</f>
        <v>6087</v>
      </c>
      <c r="F7" s="185">
        <f t="shared" si="1"/>
        <v>4</v>
      </c>
    </row>
    <row r="8" spans="1:6" ht="19.5">
      <c r="A8" s="187">
        <v>5</v>
      </c>
      <c r="B8" s="159" t="s">
        <v>470</v>
      </c>
      <c r="C8" s="203">
        <v>1800</v>
      </c>
      <c r="D8" s="163">
        <f t="shared" si="0"/>
        <v>1800</v>
      </c>
      <c r="E8" s="184">
        <f>SUM($D$3:D8)</f>
        <v>7887</v>
      </c>
      <c r="F8" s="185">
        <f t="shared" si="1"/>
        <v>5</v>
      </c>
    </row>
    <row r="9" spans="1:6" ht="19.5" hidden="1">
      <c r="A9" s="187">
        <v>6</v>
      </c>
      <c r="B9" s="159"/>
      <c r="C9" s="203"/>
      <c r="D9" s="163">
        <f t="shared" si="0"/>
        <v>0</v>
      </c>
      <c r="E9" s="184">
        <f>SUM($D$3:D9)</f>
        <v>7887</v>
      </c>
      <c r="F9" s="185">
        <f t="shared" si="1"/>
        <v>6</v>
      </c>
    </row>
    <row r="10" spans="1:6" ht="19.5" hidden="1">
      <c r="A10" s="187">
        <v>7</v>
      </c>
      <c r="B10" s="159"/>
      <c r="C10" s="203"/>
      <c r="D10" s="163">
        <f t="shared" si="0"/>
        <v>0</v>
      </c>
      <c r="E10" s="184">
        <f>SUM($D$3:D10)</f>
        <v>7887</v>
      </c>
      <c r="F10" s="185">
        <f t="shared" si="1"/>
        <v>7</v>
      </c>
    </row>
    <row r="11" spans="1:6" ht="19.5" hidden="1">
      <c r="A11" s="187">
        <v>8</v>
      </c>
      <c r="B11" s="159"/>
      <c r="C11" s="203"/>
      <c r="D11" s="163">
        <f t="shared" si="0"/>
        <v>0</v>
      </c>
      <c r="E11" s="184">
        <f>SUM($D$3:D11)</f>
        <v>7887</v>
      </c>
      <c r="F11" s="185">
        <f t="shared" si="1"/>
        <v>8</v>
      </c>
    </row>
    <row r="12" spans="1:6" ht="19.5" hidden="1">
      <c r="A12" s="187">
        <v>9</v>
      </c>
      <c r="B12" s="159"/>
      <c r="C12" s="203"/>
      <c r="D12" s="163">
        <f t="shared" si="0"/>
        <v>0</v>
      </c>
      <c r="E12" s="184">
        <f>SUM($D$3:D12)</f>
        <v>7887</v>
      </c>
      <c r="F12" s="185">
        <f t="shared" si="1"/>
        <v>9</v>
      </c>
    </row>
    <row r="13" spans="1:6" ht="19.5" hidden="1">
      <c r="A13" s="187">
        <v>10</v>
      </c>
      <c r="B13" s="159"/>
      <c r="C13" s="203"/>
      <c r="D13" s="163">
        <f t="shared" si="0"/>
        <v>0</v>
      </c>
      <c r="E13" s="184">
        <f>SUM($D$3:D13)</f>
        <v>7887</v>
      </c>
      <c r="F13" s="185">
        <f t="shared" si="1"/>
        <v>10</v>
      </c>
    </row>
    <row r="14" spans="1:6" ht="19.5" hidden="1">
      <c r="A14" s="187">
        <v>11</v>
      </c>
      <c r="B14" s="159"/>
      <c r="C14" s="203"/>
      <c r="D14" s="163">
        <f t="shared" si="0"/>
        <v>0</v>
      </c>
      <c r="E14" s="184">
        <f>SUM($D$3:D14)</f>
        <v>7887</v>
      </c>
      <c r="F14" s="185">
        <f t="shared" si="1"/>
        <v>11</v>
      </c>
    </row>
    <row r="15" spans="1:6" ht="19.5" hidden="1">
      <c r="A15" s="187">
        <v>12</v>
      </c>
      <c r="B15" s="159"/>
      <c r="C15" s="203"/>
      <c r="D15" s="163">
        <f t="shared" si="0"/>
        <v>0</v>
      </c>
      <c r="E15" s="184">
        <f>SUM($D$3:D15)</f>
        <v>7887</v>
      </c>
      <c r="F15" s="185">
        <f t="shared" si="1"/>
        <v>12</v>
      </c>
    </row>
    <row r="16" spans="1:6" ht="19.5" hidden="1">
      <c r="A16" s="187">
        <v>13</v>
      </c>
      <c r="B16" s="159"/>
      <c r="C16" s="203"/>
      <c r="D16" s="163">
        <f t="shared" si="0"/>
        <v>0</v>
      </c>
      <c r="E16" s="184">
        <f>SUM($D$3:D16)</f>
        <v>7887</v>
      </c>
      <c r="F16" s="185">
        <f t="shared" si="1"/>
        <v>13</v>
      </c>
    </row>
    <row r="17" spans="1:6" ht="19.5" hidden="1">
      <c r="A17" s="187">
        <v>14</v>
      </c>
      <c r="B17" s="159"/>
      <c r="C17" s="203"/>
      <c r="D17" s="163">
        <f t="shared" si="0"/>
        <v>0</v>
      </c>
      <c r="E17" s="184">
        <f>SUM($D$3:D17)</f>
        <v>7887</v>
      </c>
      <c r="F17" s="185">
        <f t="shared" si="1"/>
        <v>14</v>
      </c>
    </row>
    <row r="18" spans="1:6" ht="19.5" hidden="1">
      <c r="A18" s="187">
        <v>15</v>
      </c>
      <c r="B18" s="159"/>
      <c r="C18" s="203"/>
      <c r="D18" s="163">
        <f t="shared" si="0"/>
        <v>0</v>
      </c>
      <c r="E18" s="184">
        <f>SUM($D$3:D18)</f>
        <v>7887</v>
      </c>
      <c r="F18" s="185">
        <f t="shared" si="1"/>
        <v>15</v>
      </c>
    </row>
    <row r="19" spans="1:6" ht="19.5" hidden="1">
      <c r="A19" s="187">
        <v>16</v>
      </c>
      <c r="B19" s="159"/>
      <c r="C19" s="203"/>
      <c r="D19" s="163">
        <f t="shared" si="0"/>
        <v>0</v>
      </c>
      <c r="E19" s="184">
        <f>SUM($D$3:D19)</f>
        <v>7887</v>
      </c>
      <c r="F19" s="185">
        <f t="shared" si="1"/>
        <v>16</v>
      </c>
    </row>
    <row r="20" spans="1:6" ht="19.5" hidden="1">
      <c r="A20" s="187">
        <v>17</v>
      </c>
      <c r="B20" s="159"/>
      <c r="C20" s="203"/>
      <c r="D20" s="163">
        <f t="shared" si="0"/>
        <v>0</v>
      </c>
      <c r="E20" s="184">
        <f>SUM($D$3:D20)</f>
        <v>7887</v>
      </c>
      <c r="F20" s="185">
        <f t="shared" si="1"/>
        <v>17</v>
      </c>
    </row>
    <row r="21" spans="1:6" ht="19.5" hidden="1">
      <c r="A21" s="187">
        <v>18</v>
      </c>
      <c r="B21" s="204"/>
      <c r="C21" s="203"/>
      <c r="D21" s="163">
        <f t="shared" si="0"/>
        <v>0</v>
      </c>
      <c r="E21" s="184">
        <f>SUM($D$3:D21)</f>
        <v>7887</v>
      </c>
      <c r="F21" s="185">
        <f t="shared" si="1"/>
        <v>18</v>
      </c>
    </row>
    <row r="22" spans="1:6" ht="19.5" hidden="1">
      <c r="A22" s="187">
        <v>19</v>
      </c>
      <c r="B22" s="159"/>
      <c r="C22" s="203"/>
      <c r="D22" s="163">
        <f t="shared" si="0"/>
        <v>0</v>
      </c>
      <c r="E22" s="184">
        <f>SUM($D$3:D22)</f>
        <v>7887</v>
      </c>
      <c r="F22" s="185"/>
    </row>
    <row r="23" spans="1:6" ht="19.5" hidden="1">
      <c r="A23" s="187">
        <v>20</v>
      </c>
      <c r="B23" s="235"/>
      <c r="C23" s="203"/>
      <c r="D23" s="163">
        <f t="shared" si="0"/>
        <v>0</v>
      </c>
      <c r="E23" s="184">
        <f>SUM($D$3:D23)</f>
        <v>7887</v>
      </c>
      <c r="F23" s="185"/>
    </row>
    <row r="24" spans="1:6" ht="19.5" hidden="1">
      <c r="A24" s="187">
        <v>21</v>
      </c>
      <c r="B24" s="235"/>
      <c r="C24" s="203"/>
      <c r="D24" s="163">
        <f t="shared" si="0"/>
        <v>0</v>
      </c>
      <c r="E24" s="184">
        <f>SUM($D$3:D24)</f>
        <v>7887</v>
      </c>
      <c r="F24" s="185"/>
    </row>
    <row r="25" spans="1:6" ht="19.5" hidden="1">
      <c r="A25" s="187">
        <v>22</v>
      </c>
      <c r="B25" s="235"/>
      <c r="C25" s="203"/>
      <c r="D25" s="163">
        <f t="shared" si="0"/>
        <v>0</v>
      </c>
      <c r="E25" s="184">
        <f>SUM($D$3:D25)</f>
        <v>7887</v>
      </c>
      <c r="F25" s="185"/>
    </row>
    <row r="26" spans="1:6" ht="19.5" hidden="1">
      <c r="A26" s="187">
        <v>23</v>
      </c>
      <c r="B26" s="159"/>
      <c r="C26" s="203"/>
      <c r="D26" s="163">
        <f t="shared" si="0"/>
        <v>0</v>
      </c>
      <c r="E26" s="184">
        <f>SUM($D$3:D26)</f>
        <v>7887</v>
      </c>
      <c r="F26" s="185"/>
    </row>
    <row r="27" spans="1:6" ht="19.5" hidden="1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 hidden="1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7887</v>
      </c>
    </row>
    <row r="30" spans="1:6" ht="19.5">
      <c r="A30" s="480" t="s">
        <v>485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A26" sqref="A26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45843</v>
      </c>
    </row>
    <row r="2" spans="1:6" ht="29.25" customHeight="1">
      <c r="A2" s="483" t="s">
        <v>452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 t="s">
        <v>229</v>
      </c>
      <c r="C4" s="203">
        <v>1610</v>
      </c>
      <c r="D4" s="163">
        <f>C4</f>
        <v>1610</v>
      </c>
      <c r="E4" s="177">
        <f>SUM($D$3:D4)</f>
        <v>1610</v>
      </c>
      <c r="F4" s="167">
        <f>A4</f>
        <v>1</v>
      </c>
    </row>
    <row r="5" spans="1:6">
      <c r="A5" s="187">
        <v>2</v>
      </c>
      <c r="B5" s="159" t="s">
        <v>464</v>
      </c>
      <c r="C5" s="203">
        <v>2016</v>
      </c>
      <c r="D5" s="163">
        <f t="shared" ref="D5:D23" si="0">C5</f>
        <v>2016</v>
      </c>
      <c r="E5" s="177">
        <f>SUM($D$3:D5)</f>
        <v>3626</v>
      </c>
      <c r="F5" s="167">
        <f t="shared" ref="F5:F20" si="1">A5</f>
        <v>2</v>
      </c>
    </row>
    <row r="6" spans="1:6">
      <c r="A6" s="187">
        <v>3</v>
      </c>
      <c r="B6" s="159" t="s">
        <v>463</v>
      </c>
      <c r="C6" s="203">
        <v>3226</v>
      </c>
      <c r="D6" s="163">
        <f t="shared" si="0"/>
        <v>3226</v>
      </c>
      <c r="E6" s="177">
        <f>SUM($D$3:D6)</f>
        <v>6852</v>
      </c>
      <c r="F6" s="167">
        <f t="shared" si="1"/>
        <v>3</v>
      </c>
    </row>
    <row r="7" spans="1:6">
      <c r="A7" s="187">
        <v>4</v>
      </c>
      <c r="B7" s="159" t="s">
        <v>480</v>
      </c>
      <c r="C7" s="203">
        <v>765</v>
      </c>
      <c r="D7" s="163">
        <f t="shared" si="0"/>
        <v>765</v>
      </c>
      <c r="E7" s="177">
        <f>SUM($D$3:D7)</f>
        <v>7617</v>
      </c>
      <c r="F7" s="167">
        <f t="shared" si="1"/>
        <v>4</v>
      </c>
    </row>
    <row r="8" spans="1:6">
      <c r="A8" s="187">
        <v>5</v>
      </c>
      <c r="B8" s="159" t="s">
        <v>470</v>
      </c>
      <c r="C8" s="203">
        <v>1100</v>
      </c>
      <c r="D8" s="163">
        <f t="shared" si="0"/>
        <v>1100</v>
      </c>
      <c r="E8" s="177">
        <f>SUM($D$3:D8)</f>
        <v>8717</v>
      </c>
      <c r="F8" s="167">
        <f t="shared" si="1"/>
        <v>5</v>
      </c>
    </row>
    <row r="9" spans="1:6" hidden="1">
      <c r="A9" s="187">
        <v>6</v>
      </c>
      <c r="B9" s="320"/>
      <c r="C9" s="203"/>
      <c r="D9" s="163">
        <f t="shared" si="0"/>
        <v>0</v>
      </c>
      <c r="E9" s="177">
        <f>SUM($D$3:D9)</f>
        <v>8717</v>
      </c>
      <c r="F9" s="167">
        <f t="shared" si="1"/>
        <v>6</v>
      </c>
    </row>
    <row r="10" spans="1:6" hidden="1">
      <c r="A10" s="187">
        <v>7</v>
      </c>
      <c r="B10" s="159"/>
      <c r="C10" s="203"/>
      <c r="D10" s="163">
        <f t="shared" si="0"/>
        <v>0</v>
      </c>
      <c r="E10" s="177">
        <f>SUM($D$3:D10)</f>
        <v>8717</v>
      </c>
      <c r="F10" s="167">
        <f t="shared" si="1"/>
        <v>7</v>
      </c>
    </row>
    <row r="11" spans="1:6" hidden="1">
      <c r="A11" s="187">
        <v>8</v>
      </c>
      <c r="B11" s="159"/>
      <c r="C11" s="203"/>
      <c r="D11" s="186">
        <f t="shared" si="0"/>
        <v>0</v>
      </c>
      <c r="E11" s="177">
        <f>SUM($D$3:D11)</f>
        <v>8717</v>
      </c>
      <c r="F11" s="167">
        <f t="shared" si="1"/>
        <v>8</v>
      </c>
    </row>
    <row r="12" spans="1:6" hidden="1">
      <c r="A12" s="187">
        <v>9</v>
      </c>
      <c r="B12" s="159"/>
      <c r="C12" s="203"/>
      <c r="D12" s="186">
        <f t="shared" si="0"/>
        <v>0</v>
      </c>
      <c r="E12" s="177">
        <f>SUM($D$3:D12)</f>
        <v>8717</v>
      </c>
      <c r="F12" s="167">
        <f t="shared" si="1"/>
        <v>9</v>
      </c>
    </row>
    <row r="13" spans="1:6" hidden="1">
      <c r="A13" s="187">
        <v>10</v>
      </c>
      <c r="B13" s="159"/>
      <c r="C13" s="203"/>
      <c r="D13" s="186">
        <f t="shared" si="0"/>
        <v>0</v>
      </c>
      <c r="E13" s="177">
        <f>SUM($D$3:D13)</f>
        <v>8717</v>
      </c>
      <c r="F13" s="167">
        <f t="shared" si="1"/>
        <v>10</v>
      </c>
    </row>
    <row r="14" spans="1:6" hidden="1">
      <c r="A14" s="187">
        <v>11</v>
      </c>
      <c r="B14" s="159"/>
      <c r="C14" s="203"/>
      <c r="D14" s="186">
        <f t="shared" si="0"/>
        <v>0</v>
      </c>
      <c r="E14" s="177">
        <f>SUM($D$3:D14)</f>
        <v>8717</v>
      </c>
      <c r="F14" s="167">
        <f t="shared" si="1"/>
        <v>11</v>
      </c>
    </row>
    <row r="15" spans="1:6" hidden="1">
      <c r="A15" s="187">
        <v>12</v>
      </c>
      <c r="B15" s="159"/>
      <c r="C15" s="203"/>
      <c r="D15" s="186">
        <f t="shared" si="0"/>
        <v>0</v>
      </c>
      <c r="E15" s="177">
        <f>SUM($D$3:D15)</f>
        <v>8717</v>
      </c>
      <c r="F15" s="167">
        <f t="shared" si="1"/>
        <v>12</v>
      </c>
    </row>
    <row r="16" spans="1:6" hidden="1">
      <c r="A16" s="187">
        <v>13</v>
      </c>
      <c r="B16" s="159"/>
      <c r="C16" s="203"/>
      <c r="D16" s="186">
        <f t="shared" si="0"/>
        <v>0</v>
      </c>
      <c r="E16" s="177">
        <f>SUM($D$3:D16)</f>
        <v>8717</v>
      </c>
      <c r="F16" s="167"/>
    </row>
    <row r="17" spans="1:6" hidden="1">
      <c r="A17" s="187">
        <v>14</v>
      </c>
      <c r="B17" s="159"/>
      <c r="C17" s="203"/>
      <c r="D17" s="186">
        <f t="shared" si="0"/>
        <v>0</v>
      </c>
      <c r="E17" s="177">
        <f>SUM($D$3:D17)</f>
        <v>8717</v>
      </c>
      <c r="F17" s="167">
        <f t="shared" si="1"/>
        <v>14</v>
      </c>
    </row>
    <row r="18" spans="1:6" hidden="1">
      <c r="A18" s="187">
        <v>15</v>
      </c>
      <c r="B18" s="159"/>
      <c r="C18" s="203"/>
      <c r="D18" s="186">
        <f t="shared" si="0"/>
        <v>0</v>
      </c>
      <c r="E18" s="177">
        <f>SUM($D$3:D18)</f>
        <v>8717</v>
      </c>
      <c r="F18" s="167">
        <f t="shared" si="1"/>
        <v>15</v>
      </c>
    </row>
    <row r="19" spans="1:6" hidden="1">
      <c r="A19" s="187">
        <v>16</v>
      </c>
      <c r="B19" s="159"/>
      <c r="C19" s="203"/>
      <c r="D19" s="186">
        <f t="shared" si="0"/>
        <v>0</v>
      </c>
      <c r="E19" s="177">
        <f>SUM($D$3:D19)</f>
        <v>8717</v>
      </c>
      <c r="F19" s="167">
        <f t="shared" si="1"/>
        <v>16</v>
      </c>
    </row>
    <row r="20" spans="1:6" hidden="1">
      <c r="A20" s="187">
        <v>17</v>
      </c>
      <c r="B20" s="159"/>
      <c r="C20" s="203"/>
      <c r="D20" s="186">
        <f t="shared" si="0"/>
        <v>0</v>
      </c>
      <c r="E20" s="177">
        <f>SUM($D$3:D20)</f>
        <v>8717</v>
      </c>
      <c r="F20" s="167">
        <f t="shared" si="1"/>
        <v>17</v>
      </c>
    </row>
    <row r="21" spans="1:6" hidden="1">
      <c r="A21" s="187">
        <v>18</v>
      </c>
      <c r="B21" s="253"/>
      <c r="C21" s="203"/>
      <c r="D21" s="186">
        <f t="shared" si="0"/>
        <v>0</v>
      </c>
      <c r="E21" s="177">
        <f>SUM($D$3:D21)</f>
        <v>8717</v>
      </c>
      <c r="F21" s="167"/>
    </row>
    <row r="22" spans="1:6" hidden="1">
      <c r="A22" s="187">
        <v>19</v>
      </c>
      <c r="B22" s="253"/>
      <c r="C22" s="203"/>
      <c r="D22" s="186">
        <f t="shared" si="0"/>
        <v>0</v>
      </c>
      <c r="E22" s="177">
        <f>SUM($D$3:D22)</f>
        <v>8717</v>
      </c>
      <c r="F22" s="167"/>
    </row>
    <row r="23" spans="1:6" hidden="1">
      <c r="A23" s="187">
        <v>20</v>
      </c>
      <c r="B23" s="253"/>
      <c r="C23" s="203"/>
      <c r="D23" s="186">
        <f t="shared" si="0"/>
        <v>0</v>
      </c>
      <c r="E23" s="177">
        <f>SUM($D$3:D23)</f>
        <v>8717</v>
      </c>
      <c r="F23" s="167"/>
    </row>
    <row r="24" spans="1:6">
      <c r="A24" s="187"/>
      <c r="B24" s="169" t="s">
        <v>243</v>
      </c>
      <c r="C24" s="170">
        <f>SUM(C4:C23)</f>
        <v>8717</v>
      </c>
    </row>
    <row r="25" spans="1:6">
      <c r="A25" s="480" t="s">
        <v>486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45844</v>
      </c>
    </row>
    <row r="2" spans="1:7" ht="39.75" customHeight="1">
      <c r="A2" s="483" t="s">
        <v>453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 t="s">
        <v>229</v>
      </c>
      <c r="C4" s="203">
        <v>6160</v>
      </c>
      <c r="D4" s="176">
        <f>C4</f>
        <v>6160</v>
      </c>
      <c r="E4" s="177">
        <f>SUM($D$3:D4)</f>
        <v>6160</v>
      </c>
      <c r="F4" s="189">
        <f>A4</f>
        <v>1</v>
      </c>
      <c r="G4" s="190"/>
    </row>
    <row r="5" spans="1:7" ht="19.5">
      <c r="A5" s="187">
        <v>2</v>
      </c>
      <c r="B5" s="321" t="s">
        <v>464</v>
      </c>
      <c r="C5" s="203">
        <v>2016</v>
      </c>
      <c r="D5" s="176">
        <f t="shared" ref="D5:D19" si="0">C5</f>
        <v>2016</v>
      </c>
      <c r="E5" s="177">
        <f>SUM($D$3:D5)</f>
        <v>8176</v>
      </c>
      <c r="F5" s="189">
        <f t="shared" ref="F5:F19" si="1">A5</f>
        <v>2</v>
      </c>
    </row>
    <row r="6" spans="1:7" ht="19.5">
      <c r="A6" s="187">
        <v>3</v>
      </c>
      <c r="B6" s="321" t="s">
        <v>463</v>
      </c>
      <c r="C6" s="203">
        <v>3929</v>
      </c>
      <c r="D6" s="176">
        <f t="shared" si="0"/>
        <v>3929</v>
      </c>
      <c r="E6" s="177">
        <f>SUM($D$3:D6)</f>
        <v>12105</v>
      </c>
      <c r="F6" s="189">
        <f t="shared" si="1"/>
        <v>3</v>
      </c>
    </row>
    <row r="7" spans="1:7" ht="19.5">
      <c r="A7" s="187">
        <v>4</v>
      </c>
      <c r="B7" s="321" t="s">
        <v>470</v>
      </c>
      <c r="C7" s="203">
        <v>900</v>
      </c>
      <c r="D7" s="176">
        <f t="shared" si="0"/>
        <v>900</v>
      </c>
      <c r="E7" s="177">
        <f>SUM($D$3:D7)</f>
        <v>13005</v>
      </c>
      <c r="F7" s="189">
        <f t="shared" si="1"/>
        <v>4</v>
      </c>
    </row>
    <row r="8" spans="1:7" ht="19.5" hidden="1">
      <c r="A8" s="187">
        <v>5</v>
      </c>
      <c r="B8" s="321"/>
      <c r="C8" s="203"/>
      <c r="D8" s="176">
        <f t="shared" si="0"/>
        <v>0</v>
      </c>
      <c r="E8" s="177">
        <f>SUM($D$3:D8)</f>
        <v>13005</v>
      </c>
      <c r="F8" s="189">
        <f t="shared" si="1"/>
        <v>5</v>
      </c>
    </row>
    <row r="9" spans="1:7" ht="19.5" hidden="1">
      <c r="A9" s="187">
        <v>6</v>
      </c>
      <c r="B9" s="321"/>
      <c r="C9" s="203"/>
      <c r="D9" s="176">
        <f t="shared" si="0"/>
        <v>0</v>
      </c>
      <c r="E9" s="177">
        <f>SUM($D$3:D9)</f>
        <v>13005</v>
      </c>
      <c r="F9" s="189">
        <f t="shared" si="1"/>
        <v>6</v>
      </c>
    </row>
    <row r="10" spans="1:7" ht="19.5" hidden="1">
      <c r="A10" s="187">
        <v>7</v>
      </c>
      <c r="B10" s="159"/>
      <c r="C10" s="203"/>
      <c r="D10" s="176">
        <f t="shared" si="0"/>
        <v>0</v>
      </c>
      <c r="E10" s="177">
        <f>SUM($D$3:D10)</f>
        <v>13005</v>
      </c>
      <c r="F10" s="189">
        <f t="shared" si="1"/>
        <v>7</v>
      </c>
    </row>
    <row r="11" spans="1:7" ht="19.5" hidden="1">
      <c r="A11" s="187">
        <v>8</v>
      </c>
      <c r="B11" s="159"/>
      <c r="C11" s="203"/>
      <c r="D11" s="176">
        <f t="shared" si="0"/>
        <v>0</v>
      </c>
      <c r="E11" s="177">
        <f>SUM($D$3:D11)</f>
        <v>13005</v>
      </c>
      <c r="F11" s="189">
        <f t="shared" si="1"/>
        <v>8</v>
      </c>
    </row>
    <row r="12" spans="1:7" ht="19.5" hidden="1">
      <c r="A12" s="187">
        <v>9</v>
      </c>
      <c r="B12" s="159"/>
      <c r="C12" s="203"/>
      <c r="D12" s="176">
        <f t="shared" si="0"/>
        <v>0</v>
      </c>
      <c r="E12" s="177">
        <f>SUM($D$3:D12)</f>
        <v>13005</v>
      </c>
      <c r="F12" s="189">
        <f t="shared" si="1"/>
        <v>9</v>
      </c>
    </row>
    <row r="13" spans="1:7" ht="19.5" hidden="1">
      <c r="A13" s="187">
        <v>10</v>
      </c>
      <c r="B13" s="159"/>
      <c r="C13" s="203"/>
      <c r="D13" s="176">
        <f t="shared" si="0"/>
        <v>0</v>
      </c>
      <c r="E13" s="177">
        <f>SUM($D$3:D13)</f>
        <v>13005</v>
      </c>
      <c r="F13" s="189">
        <f t="shared" si="1"/>
        <v>10</v>
      </c>
    </row>
    <row r="14" spans="1:7" ht="19.5" hidden="1">
      <c r="A14" s="187">
        <v>11</v>
      </c>
      <c r="B14" s="159"/>
      <c r="C14" s="203"/>
      <c r="D14" s="176">
        <f t="shared" si="0"/>
        <v>0</v>
      </c>
      <c r="E14" s="177">
        <f>SUM($D$3:D14)</f>
        <v>13005</v>
      </c>
      <c r="F14" s="189">
        <f t="shared" si="1"/>
        <v>11</v>
      </c>
    </row>
    <row r="15" spans="1:7" ht="19.5" hidden="1">
      <c r="A15" s="187">
        <v>12</v>
      </c>
      <c r="B15" s="159"/>
      <c r="C15" s="203"/>
      <c r="D15" s="176">
        <f t="shared" si="0"/>
        <v>0</v>
      </c>
      <c r="E15" s="177">
        <f>SUM($D$3:D15)</f>
        <v>13005</v>
      </c>
      <c r="F15" s="189">
        <f t="shared" si="1"/>
        <v>12</v>
      </c>
    </row>
    <row r="16" spans="1:7" ht="19.5" hidden="1">
      <c r="A16" s="187">
        <v>13</v>
      </c>
      <c r="B16" s="159"/>
      <c r="C16" s="203"/>
      <c r="D16" s="176">
        <f t="shared" si="0"/>
        <v>0</v>
      </c>
      <c r="E16" s="177">
        <f>SUM($D$3:D16)</f>
        <v>13005</v>
      </c>
      <c r="F16" s="189">
        <f t="shared" si="1"/>
        <v>13</v>
      </c>
    </row>
    <row r="17" spans="1:6" ht="19.5" hidden="1">
      <c r="A17" s="187">
        <v>14</v>
      </c>
      <c r="B17" s="159"/>
      <c r="C17" s="203"/>
      <c r="D17" s="176">
        <f t="shared" si="0"/>
        <v>0</v>
      </c>
      <c r="E17" s="177">
        <f>SUM($D$3:D17)</f>
        <v>13005</v>
      </c>
      <c r="F17" s="189">
        <f t="shared" si="1"/>
        <v>14</v>
      </c>
    </row>
    <row r="18" spans="1:6" ht="19.5" hidden="1">
      <c r="A18" s="187">
        <v>15</v>
      </c>
      <c r="B18" s="159"/>
      <c r="C18" s="203"/>
      <c r="D18" s="176">
        <f t="shared" si="0"/>
        <v>0</v>
      </c>
      <c r="E18" s="177">
        <f>SUM($D$3:D18)</f>
        <v>13005</v>
      </c>
      <c r="F18" s="189">
        <f t="shared" si="1"/>
        <v>15</v>
      </c>
    </row>
    <row r="19" spans="1:6" ht="19.5" hidden="1">
      <c r="A19" s="187">
        <v>16</v>
      </c>
      <c r="B19" s="159"/>
      <c r="C19" s="203"/>
      <c r="D19" s="176">
        <f t="shared" si="0"/>
        <v>0</v>
      </c>
      <c r="E19" s="177">
        <f>SUM($D$3:D19)</f>
        <v>13005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13005</v>
      </c>
    </row>
    <row r="21" spans="1:6" ht="19.5">
      <c r="A21" s="480" t="s">
        <v>487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E4" sqref="E4:E8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45845</v>
      </c>
    </row>
    <row r="2" spans="1:7" ht="31.5" customHeight="1">
      <c r="A2" s="483" t="s">
        <v>454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1</v>
      </c>
      <c r="B4" s="322" t="s">
        <v>229</v>
      </c>
      <c r="C4" s="203">
        <v>10930</v>
      </c>
      <c r="D4" s="163">
        <f t="shared" ref="D4:D38" si="0">C4</f>
        <v>10930</v>
      </c>
      <c r="E4" s="177">
        <f>SUM($D$3:D4)</f>
        <v>10930</v>
      </c>
      <c r="F4" s="192">
        <f>A4</f>
        <v>1</v>
      </c>
    </row>
    <row r="5" spans="1:7">
      <c r="A5" s="187">
        <f>SUBTOTAL(103,B$4:B5)</f>
        <v>2</v>
      </c>
      <c r="B5" s="322" t="s">
        <v>464</v>
      </c>
      <c r="C5" s="203">
        <v>1904</v>
      </c>
      <c r="D5" s="163">
        <f t="shared" si="0"/>
        <v>1904</v>
      </c>
      <c r="E5" s="177">
        <f>SUM($D$3:D5)</f>
        <v>12834</v>
      </c>
      <c r="F5" s="192">
        <f t="shared" ref="F5:F11" si="1">A5</f>
        <v>2</v>
      </c>
    </row>
    <row r="6" spans="1:7">
      <c r="A6" s="187">
        <f>SUBTOTAL(103,B$4:B6)</f>
        <v>3</v>
      </c>
      <c r="B6" s="322" t="s">
        <v>463</v>
      </c>
      <c r="C6" s="203">
        <v>4915</v>
      </c>
      <c r="D6" s="163">
        <f t="shared" si="0"/>
        <v>4915</v>
      </c>
      <c r="E6" s="177">
        <f>SUM($D$3:D6)</f>
        <v>17749</v>
      </c>
      <c r="F6" s="192">
        <f t="shared" si="1"/>
        <v>3</v>
      </c>
    </row>
    <row r="7" spans="1:7">
      <c r="A7" s="187">
        <f>SUBTOTAL(103,B$4:B7)</f>
        <v>4</v>
      </c>
      <c r="B7" s="322" t="s">
        <v>480</v>
      </c>
      <c r="C7" s="203">
        <v>459</v>
      </c>
      <c r="D7" s="163">
        <f t="shared" si="0"/>
        <v>459</v>
      </c>
      <c r="E7" s="177">
        <f>SUM($D$3:D7)</f>
        <v>18208</v>
      </c>
      <c r="F7" s="192">
        <f t="shared" si="1"/>
        <v>4</v>
      </c>
    </row>
    <row r="8" spans="1:7">
      <c r="A8" s="187">
        <f>SUBTOTAL(103,B$4:B8)</f>
        <v>5</v>
      </c>
      <c r="B8" s="159" t="s">
        <v>470</v>
      </c>
      <c r="C8" s="203">
        <v>1000</v>
      </c>
      <c r="D8" s="163">
        <f t="shared" si="0"/>
        <v>1000</v>
      </c>
      <c r="E8" s="177">
        <f>SUM($D$3:D8)</f>
        <v>19208</v>
      </c>
      <c r="F8" s="192">
        <f t="shared" si="1"/>
        <v>5</v>
      </c>
    </row>
    <row r="9" spans="1:7" hidden="1">
      <c r="A9" s="187">
        <f>SUBTOTAL(103,B$4:B9)</f>
        <v>5</v>
      </c>
      <c r="B9" s="159"/>
      <c r="C9" s="203"/>
      <c r="D9" s="163">
        <f t="shared" si="0"/>
        <v>0</v>
      </c>
      <c r="E9" s="177">
        <f>SUM($D$3:D9)</f>
        <v>19208</v>
      </c>
      <c r="F9" s="192">
        <f t="shared" si="1"/>
        <v>5</v>
      </c>
    </row>
    <row r="10" spans="1:7" hidden="1">
      <c r="A10" s="187">
        <f>SUBTOTAL(103,B$4:B10)</f>
        <v>5</v>
      </c>
      <c r="B10" s="159"/>
      <c r="C10" s="203"/>
      <c r="D10" s="163">
        <f t="shared" si="0"/>
        <v>0</v>
      </c>
      <c r="E10" s="177">
        <f>SUM($D$3:D10)</f>
        <v>19208</v>
      </c>
      <c r="F10" s="192">
        <f t="shared" si="1"/>
        <v>5</v>
      </c>
    </row>
    <row r="11" spans="1:7" hidden="1">
      <c r="A11" s="187">
        <f>SUBTOTAL(103,B$4:B11)</f>
        <v>5</v>
      </c>
      <c r="B11" s="159"/>
      <c r="C11" s="203"/>
      <c r="D11" s="163">
        <f t="shared" si="0"/>
        <v>0</v>
      </c>
      <c r="E11" s="177">
        <f>SUM($D$3:D11)</f>
        <v>19208</v>
      </c>
      <c r="F11" s="192">
        <f t="shared" si="1"/>
        <v>5</v>
      </c>
    </row>
    <row r="12" spans="1:7" hidden="1">
      <c r="A12" s="187">
        <f>SUBTOTAL(103,B$4:B12)</f>
        <v>5</v>
      </c>
      <c r="B12" s="159"/>
      <c r="C12" s="203"/>
      <c r="D12" s="163">
        <f t="shared" si="0"/>
        <v>0</v>
      </c>
      <c r="E12" s="177">
        <f>SUM($D$3:D12)</f>
        <v>19208</v>
      </c>
      <c r="F12" s="192">
        <f>A12</f>
        <v>5</v>
      </c>
    </row>
    <row r="13" spans="1:7" hidden="1">
      <c r="A13" s="187">
        <f>SUBTOTAL(103,B$4:B13)</f>
        <v>5</v>
      </c>
      <c r="B13" s="159"/>
      <c r="C13" s="203"/>
      <c r="D13" s="163">
        <f t="shared" si="0"/>
        <v>0</v>
      </c>
      <c r="E13" s="177">
        <f>SUM($D$3:D13)</f>
        <v>19208</v>
      </c>
      <c r="F13" s="192">
        <f t="shared" ref="F13:F38" si="2">A13</f>
        <v>5</v>
      </c>
    </row>
    <row r="14" spans="1:7" hidden="1">
      <c r="A14" s="187">
        <f>SUBTOTAL(103,B$4:B14)</f>
        <v>5</v>
      </c>
      <c r="B14" s="204"/>
      <c r="C14" s="170"/>
      <c r="D14" s="163">
        <f t="shared" si="0"/>
        <v>0</v>
      </c>
      <c r="E14" s="177">
        <f>SUM($D$3:D14)</f>
        <v>19208</v>
      </c>
      <c r="F14" s="192">
        <f t="shared" si="2"/>
        <v>5</v>
      </c>
    </row>
    <row r="15" spans="1:7" hidden="1">
      <c r="A15" s="187">
        <f>SUBTOTAL(103,B$4:B15)</f>
        <v>5</v>
      </c>
      <c r="B15" s="159"/>
      <c r="C15" s="203"/>
      <c r="D15" s="163">
        <f t="shared" si="0"/>
        <v>0</v>
      </c>
      <c r="E15" s="177">
        <f>SUM($D$3:D15)</f>
        <v>19208</v>
      </c>
      <c r="F15" s="192">
        <f t="shared" si="2"/>
        <v>5</v>
      </c>
    </row>
    <row r="16" spans="1:7" hidden="1">
      <c r="A16" s="187">
        <f>SUBTOTAL(103,B$4:B16)</f>
        <v>5</v>
      </c>
      <c r="B16" s="159"/>
      <c r="C16" s="203"/>
      <c r="D16" s="163">
        <f t="shared" si="0"/>
        <v>0</v>
      </c>
      <c r="E16" s="177">
        <f>SUM($D$3:D16)</f>
        <v>19208</v>
      </c>
      <c r="F16" s="192">
        <f t="shared" si="2"/>
        <v>5</v>
      </c>
    </row>
    <row r="17" spans="1:6" hidden="1">
      <c r="A17" s="187">
        <f>SUBTOTAL(103,B$4:B17)</f>
        <v>5</v>
      </c>
      <c r="B17" s="159"/>
      <c r="C17" s="203"/>
      <c r="D17" s="163">
        <f t="shared" si="0"/>
        <v>0</v>
      </c>
      <c r="E17" s="177">
        <f>SUM($D$3:D17)</f>
        <v>19208</v>
      </c>
      <c r="F17" s="192">
        <f t="shared" si="2"/>
        <v>5</v>
      </c>
    </row>
    <row r="18" spans="1:6" hidden="1">
      <c r="A18" s="187">
        <f>SUBTOTAL(103,B$4:B18)</f>
        <v>5</v>
      </c>
      <c r="B18" s="159"/>
      <c r="C18" s="203"/>
      <c r="D18" s="163">
        <f t="shared" si="0"/>
        <v>0</v>
      </c>
      <c r="E18" s="177">
        <f>SUM($D$3:D18)</f>
        <v>19208</v>
      </c>
      <c r="F18" s="192">
        <f t="shared" si="2"/>
        <v>5</v>
      </c>
    </row>
    <row r="19" spans="1:6" hidden="1">
      <c r="A19" s="187">
        <f>SUBTOTAL(103,B$4:B19)</f>
        <v>5</v>
      </c>
      <c r="B19" s="159"/>
      <c r="C19" s="203"/>
      <c r="D19" s="163">
        <f t="shared" si="0"/>
        <v>0</v>
      </c>
      <c r="E19" s="177">
        <f>SUM($D$3:D19)</f>
        <v>19208</v>
      </c>
      <c r="F19" s="192">
        <f t="shared" si="2"/>
        <v>5</v>
      </c>
    </row>
    <row r="20" spans="1:6" hidden="1">
      <c r="A20" s="187">
        <f>SUBTOTAL(103,B$4:B20)</f>
        <v>5</v>
      </c>
      <c r="B20" s="159"/>
      <c r="C20" s="203"/>
      <c r="D20" s="163">
        <f t="shared" si="0"/>
        <v>0</v>
      </c>
      <c r="E20" s="177">
        <f>SUM($D$3:D20)</f>
        <v>19208</v>
      </c>
      <c r="F20" s="192">
        <f t="shared" si="2"/>
        <v>5</v>
      </c>
    </row>
    <row r="21" spans="1:6" hidden="1">
      <c r="A21" s="187">
        <f>SUBTOTAL(103,B$4:B21)</f>
        <v>5</v>
      </c>
      <c r="B21" s="159"/>
      <c r="C21" s="203"/>
      <c r="D21" s="163">
        <f t="shared" si="0"/>
        <v>0</v>
      </c>
      <c r="E21" s="177">
        <f>SUM($D$3:D21)</f>
        <v>19208</v>
      </c>
      <c r="F21" s="192">
        <f t="shared" si="2"/>
        <v>5</v>
      </c>
    </row>
    <row r="22" spans="1:6" hidden="1">
      <c r="A22" s="187">
        <f>SUBTOTAL(103,B$4:B22)</f>
        <v>5</v>
      </c>
      <c r="B22" s="159"/>
      <c r="C22" s="203"/>
      <c r="D22" s="163">
        <f t="shared" si="0"/>
        <v>0</v>
      </c>
      <c r="E22" s="177">
        <f>SUM($D$3:D22)</f>
        <v>19208</v>
      </c>
      <c r="F22" s="192">
        <f t="shared" si="2"/>
        <v>5</v>
      </c>
    </row>
    <row r="23" spans="1:6" hidden="1">
      <c r="A23" s="187">
        <f>SUBTOTAL(103,B$4:B23)</f>
        <v>5</v>
      </c>
      <c r="B23" s="159"/>
      <c r="C23" s="203"/>
      <c r="D23" s="163">
        <f t="shared" si="0"/>
        <v>0</v>
      </c>
      <c r="E23" s="177">
        <f>SUM($D$3:D23)</f>
        <v>19208</v>
      </c>
      <c r="F23" s="192">
        <f t="shared" si="2"/>
        <v>5</v>
      </c>
    </row>
    <row r="24" spans="1:6" hidden="1">
      <c r="A24" s="187">
        <f>SUBTOTAL(103,B$4:B24)</f>
        <v>5</v>
      </c>
      <c r="B24" s="159"/>
      <c r="C24" s="203"/>
      <c r="D24" s="163">
        <f t="shared" si="0"/>
        <v>0</v>
      </c>
      <c r="E24" s="177">
        <f>SUM($D$3:D24)</f>
        <v>19208</v>
      </c>
      <c r="F24" s="192">
        <f t="shared" si="2"/>
        <v>5</v>
      </c>
    </row>
    <row r="25" spans="1:6" hidden="1">
      <c r="A25" s="187">
        <f>SUBTOTAL(103,B$4:B25)</f>
        <v>5</v>
      </c>
      <c r="B25" s="159"/>
      <c r="C25" s="203"/>
      <c r="D25" s="163">
        <f t="shared" si="0"/>
        <v>0</v>
      </c>
      <c r="E25" s="177">
        <f>SUM($D$3:D25)</f>
        <v>19208</v>
      </c>
      <c r="F25" s="192">
        <f t="shared" si="2"/>
        <v>5</v>
      </c>
    </row>
    <row r="26" spans="1:6" hidden="1">
      <c r="A26" s="187">
        <f>SUBTOTAL(103,B$4:B26)</f>
        <v>5</v>
      </c>
      <c r="B26" s="159"/>
      <c r="C26" s="203"/>
      <c r="D26" s="163">
        <f t="shared" si="0"/>
        <v>0</v>
      </c>
      <c r="E26" s="177">
        <f>SUM($D$3:D26)</f>
        <v>19208</v>
      </c>
      <c r="F26" s="192">
        <f t="shared" si="2"/>
        <v>5</v>
      </c>
    </row>
    <row r="27" spans="1:6" hidden="1">
      <c r="A27" s="187">
        <f>SUBTOTAL(103,B$4:B27)</f>
        <v>5</v>
      </c>
      <c r="B27" s="159"/>
      <c r="C27" s="203"/>
      <c r="D27" s="163">
        <f t="shared" si="0"/>
        <v>0</v>
      </c>
      <c r="E27" s="177">
        <f>SUM($D$3:D27)</f>
        <v>19208</v>
      </c>
      <c r="F27" s="192">
        <f t="shared" si="2"/>
        <v>5</v>
      </c>
    </row>
    <row r="28" spans="1:6" hidden="1">
      <c r="A28" s="187">
        <f>SUBTOTAL(103,B$4:B28)</f>
        <v>5</v>
      </c>
      <c r="B28" s="159"/>
      <c r="C28" s="203"/>
      <c r="D28" s="163">
        <f t="shared" si="0"/>
        <v>0</v>
      </c>
      <c r="E28" s="177">
        <f>SUM($D$3:D28)</f>
        <v>19208</v>
      </c>
      <c r="F28" s="192">
        <f t="shared" si="2"/>
        <v>5</v>
      </c>
    </row>
    <row r="29" spans="1:6" hidden="1">
      <c r="A29" s="187">
        <f>SUBTOTAL(103,B$4:B29)</f>
        <v>5</v>
      </c>
      <c r="B29" s="159"/>
      <c r="C29" s="203"/>
      <c r="D29" s="163">
        <f t="shared" si="0"/>
        <v>0</v>
      </c>
      <c r="E29" s="177">
        <f>SUM($D$3:D29)</f>
        <v>19208</v>
      </c>
      <c r="F29" s="192">
        <f t="shared" si="2"/>
        <v>5</v>
      </c>
    </row>
    <row r="30" spans="1:6" hidden="1">
      <c r="A30" s="187">
        <f>SUBTOTAL(103,B$4:B30)</f>
        <v>5</v>
      </c>
      <c r="B30" s="159"/>
      <c r="C30" s="203"/>
      <c r="D30" s="163">
        <f t="shared" si="0"/>
        <v>0</v>
      </c>
      <c r="E30" s="177">
        <f>SUM($D$3:D30)</f>
        <v>19208</v>
      </c>
      <c r="F30" s="192">
        <f t="shared" si="2"/>
        <v>5</v>
      </c>
    </row>
    <row r="31" spans="1:6" hidden="1">
      <c r="A31" s="187">
        <f>SUBTOTAL(103,B$4:B31)</f>
        <v>5</v>
      </c>
      <c r="B31" s="159"/>
      <c r="C31" s="203"/>
      <c r="D31" s="163">
        <f t="shared" si="0"/>
        <v>0</v>
      </c>
      <c r="E31" s="177">
        <f>SUM($D$3:D31)</f>
        <v>19208</v>
      </c>
      <c r="F31" s="192">
        <f t="shared" si="2"/>
        <v>5</v>
      </c>
    </row>
    <row r="32" spans="1:6" hidden="1">
      <c r="A32" s="187">
        <f>SUBTOTAL(103,B$4:B32)</f>
        <v>5</v>
      </c>
      <c r="B32" s="159"/>
      <c r="C32" s="203"/>
      <c r="D32" s="163">
        <f t="shared" si="0"/>
        <v>0</v>
      </c>
      <c r="E32" s="177">
        <f>SUM($D$3:D32)</f>
        <v>19208</v>
      </c>
      <c r="F32" s="192">
        <f t="shared" si="2"/>
        <v>5</v>
      </c>
    </row>
    <row r="33" spans="1:6" hidden="1">
      <c r="A33" s="187">
        <f>SUBTOTAL(103,B$4:B33)</f>
        <v>5</v>
      </c>
      <c r="B33" s="159"/>
      <c r="C33" s="203"/>
      <c r="D33" s="163">
        <f t="shared" si="0"/>
        <v>0</v>
      </c>
      <c r="E33" s="177">
        <f>SUM($D$3:D33)</f>
        <v>19208</v>
      </c>
      <c r="F33" s="192">
        <f t="shared" si="2"/>
        <v>5</v>
      </c>
    </row>
    <row r="34" spans="1:6" hidden="1">
      <c r="A34" s="187">
        <f>SUBTOTAL(103,B$4:B34)</f>
        <v>5</v>
      </c>
      <c r="B34" s="159"/>
      <c r="C34" s="203"/>
      <c r="D34" s="163">
        <f t="shared" si="0"/>
        <v>0</v>
      </c>
      <c r="E34" s="177">
        <f>SUM($D$3:D34)</f>
        <v>19208</v>
      </c>
      <c r="F34" s="192">
        <f t="shared" si="2"/>
        <v>5</v>
      </c>
    </row>
    <row r="35" spans="1:6" hidden="1">
      <c r="A35" s="187">
        <f>SUBTOTAL(103,B$4:B35)</f>
        <v>5</v>
      </c>
      <c r="B35" s="159"/>
      <c r="C35" s="203"/>
      <c r="D35" s="163">
        <f t="shared" si="0"/>
        <v>0</v>
      </c>
      <c r="E35" s="177">
        <f>SUM($D$3:D35)</f>
        <v>19208</v>
      </c>
      <c r="F35" s="192">
        <f t="shared" si="2"/>
        <v>5</v>
      </c>
    </row>
    <row r="36" spans="1:6" hidden="1">
      <c r="A36" s="187">
        <f>SUBTOTAL(103,B$4:B36)</f>
        <v>5</v>
      </c>
      <c r="B36" s="159"/>
      <c r="C36" s="203"/>
      <c r="D36" s="163">
        <f t="shared" si="0"/>
        <v>0</v>
      </c>
      <c r="E36" s="177">
        <f>SUM($D$3:D36)</f>
        <v>19208</v>
      </c>
      <c r="F36" s="192">
        <f t="shared" si="2"/>
        <v>5</v>
      </c>
    </row>
    <row r="37" spans="1:6" hidden="1">
      <c r="A37" s="187">
        <f>SUBTOTAL(103,B$4:B37)</f>
        <v>5</v>
      </c>
      <c r="B37" s="159"/>
      <c r="C37" s="203"/>
      <c r="D37" s="163">
        <f t="shared" si="0"/>
        <v>0</v>
      </c>
      <c r="E37" s="177">
        <f>SUM($D$3:D37)</f>
        <v>19208</v>
      </c>
      <c r="F37" s="192">
        <f t="shared" si="2"/>
        <v>5</v>
      </c>
    </row>
    <row r="38" spans="1:6" hidden="1">
      <c r="A38" s="187">
        <f>SUBTOTAL(103,B$4:B38)</f>
        <v>5</v>
      </c>
      <c r="B38" s="159"/>
      <c r="C38" s="203"/>
      <c r="D38" s="163">
        <f t="shared" si="0"/>
        <v>0</v>
      </c>
      <c r="E38" s="177">
        <f>SUM($D$3:D38)</f>
        <v>19208</v>
      </c>
      <c r="F38" s="192">
        <f t="shared" si="2"/>
        <v>5</v>
      </c>
    </row>
    <row r="39" spans="1:6">
      <c r="A39" s="187"/>
      <c r="B39" s="169" t="s">
        <v>243</v>
      </c>
      <c r="C39" s="170">
        <f>SUM(C4:C38)</f>
        <v>19208</v>
      </c>
      <c r="D39" s="163"/>
      <c r="E39" s="177"/>
      <c r="F39" s="192"/>
    </row>
    <row r="40" spans="1:6">
      <c r="A40" s="480" t="s">
        <v>488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topLeftCell="A7" zoomScaleNormal="100" workbookViewId="0">
      <selection activeCell="E4" sqref="E4:E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45846</v>
      </c>
    </row>
    <row r="2" spans="1:7" ht="34.5" customHeight="1">
      <c r="A2" s="483" t="s">
        <v>455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159" t="s">
        <v>229</v>
      </c>
      <c r="C4" s="203">
        <v>49239</v>
      </c>
      <c r="D4" s="195">
        <f t="shared" ref="D4:D8" si="0">C4</f>
        <v>49239</v>
      </c>
      <c r="E4" s="197">
        <f>SUM($D$3:D4)</f>
        <v>49239</v>
      </c>
      <c r="F4" s="165">
        <f t="shared" ref="F4:F41" si="1">A4</f>
        <v>1</v>
      </c>
    </row>
    <row r="5" spans="1:7">
      <c r="A5" s="187">
        <f>SUBTOTAL(103,B$4:B5)</f>
        <v>2</v>
      </c>
      <c r="B5" s="159" t="s">
        <v>489</v>
      </c>
      <c r="C5" s="203">
        <v>1900</v>
      </c>
      <c r="D5" s="195">
        <f t="shared" si="0"/>
        <v>1900</v>
      </c>
      <c r="E5" s="197">
        <f>SUM($D$3:D5)</f>
        <v>51139</v>
      </c>
      <c r="F5" s="165">
        <f t="shared" si="1"/>
        <v>2</v>
      </c>
    </row>
    <row r="6" spans="1:7">
      <c r="A6" s="187">
        <f>SUBTOTAL(103,B$4:B6)</f>
        <v>3</v>
      </c>
      <c r="B6" s="159" t="s">
        <v>490</v>
      </c>
      <c r="C6" s="203">
        <v>110400</v>
      </c>
      <c r="D6" s="195">
        <f t="shared" si="0"/>
        <v>110400</v>
      </c>
      <c r="E6" s="197">
        <f>SUM($D$3:D6)</f>
        <v>161539</v>
      </c>
      <c r="F6" s="165">
        <f t="shared" si="1"/>
        <v>3</v>
      </c>
    </row>
    <row r="7" spans="1:7">
      <c r="A7" s="187">
        <f>SUBTOTAL(103,B$4:B7)</f>
        <v>4</v>
      </c>
      <c r="B7" s="159" t="s">
        <v>491</v>
      </c>
      <c r="C7" s="203">
        <v>590</v>
      </c>
      <c r="D7" s="195">
        <f t="shared" si="0"/>
        <v>590</v>
      </c>
      <c r="E7" s="197">
        <f>SUM($D$3:D7)</f>
        <v>162129</v>
      </c>
      <c r="F7" s="165">
        <f t="shared" si="1"/>
        <v>4</v>
      </c>
    </row>
    <row r="8" spans="1:7">
      <c r="A8" s="187">
        <f>SUBTOTAL(103,B$4:B8)</f>
        <v>5</v>
      </c>
      <c r="B8" s="323" t="s">
        <v>463</v>
      </c>
      <c r="C8" s="203">
        <v>4276</v>
      </c>
      <c r="D8" s="195">
        <f t="shared" si="0"/>
        <v>4276</v>
      </c>
      <c r="E8" s="197">
        <f>SUM($D$3:D8)</f>
        <v>166405</v>
      </c>
      <c r="F8" s="165">
        <f t="shared" si="1"/>
        <v>5</v>
      </c>
    </row>
    <row r="9" spans="1:7">
      <c r="A9" s="187">
        <f>SUBTOTAL(103,B$4:B9)</f>
        <v>6</v>
      </c>
      <c r="B9" s="323" t="s">
        <v>201</v>
      </c>
      <c r="C9" s="203">
        <v>3500</v>
      </c>
      <c r="D9" s="195">
        <f>C9</f>
        <v>3500</v>
      </c>
      <c r="E9" s="197">
        <f>SUM($D$3:D9)</f>
        <v>169905</v>
      </c>
      <c r="F9" s="165">
        <f t="shared" si="1"/>
        <v>6</v>
      </c>
    </row>
    <row r="10" spans="1:7">
      <c r="A10" s="187">
        <f>SUBTOTAL(103,B$4:B10)</f>
        <v>7</v>
      </c>
      <c r="B10" s="323" t="s">
        <v>464</v>
      </c>
      <c r="C10" s="203">
        <v>25746</v>
      </c>
      <c r="D10" s="195">
        <f>C10</f>
        <v>25746</v>
      </c>
      <c r="E10" s="197">
        <f>SUM($D$3:D10)</f>
        <v>195651</v>
      </c>
      <c r="F10" s="165">
        <f t="shared" si="1"/>
        <v>7</v>
      </c>
    </row>
    <row r="11" spans="1:7">
      <c r="A11" s="187">
        <f>SUBTOTAL(103,B$4:B11)</f>
        <v>8</v>
      </c>
      <c r="B11" s="159" t="s">
        <v>492</v>
      </c>
      <c r="C11" s="203">
        <v>8750</v>
      </c>
      <c r="D11" s="195">
        <f>C11</f>
        <v>8750</v>
      </c>
      <c r="E11" s="197">
        <f>SUM($D$3:D11)</f>
        <v>204401</v>
      </c>
      <c r="F11" s="165">
        <f t="shared" si="1"/>
        <v>8</v>
      </c>
    </row>
    <row r="12" spans="1:7">
      <c r="A12" s="187">
        <f>SUBTOTAL(103,B$4:B12)</f>
        <v>9</v>
      </c>
      <c r="B12" s="159" t="s">
        <v>463</v>
      </c>
      <c r="C12" s="203">
        <v>14977</v>
      </c>
      <c r="D12" s="195">
        <f>C12</f>
        <v>14977</v>
      </c>
      <c r="E12" s="197">
        <f>SUM($D$3:D12)</f>
        <v>219378</v>
      </c>
      <c r="F12" s="165">
        <f t="shared" si="1"/>
        <v>9</v>
      </c>
    </row>
    <row r="13" spans="1:7">
      <c r="A13" s="187">
        <f>SUBTOTAL(103,B$4:B13)</f>
        <v>10</v>
      </c>
      <c r="B13" s="159" t="s">
        <v>480</v>
      </c>
      <c r="C13" s="203">
        <v>576</v>
      </c>
      <c r="D13" s="195">
        <f t="shared" ref="D13:D41" si="2">C13</f>
        <v>576</v>
      </c>
      <c r="E13" s="197">
        <f>SUM($D$3:D13)</f>
        <v>219954</v>
      </c>
      <c r="F13" s="165">
        <f t="shared" si="1"/>
        <v>10</v>
      </c>
    </row>
    <row r="14" spans="1:7">
      <c r="A14" s="187">
        <f>SUBTOTAL(103,B$4:B14)</f>
        <v>11</v>
      </c>
      <c r="B14" s="173" t="s">
        <v>477</v>
      </c>
      <c r="C14" s="198">
        <v>3500</v>
      </c>
      <c r="D14" s="195">
        <f t="shared" si="2"/>
        <v>3500</v>
      </c>
      <c r="E14" s="197">
        <f>SUM($D$3:D14)</f>
        <v>223454</v>
      </c>
      <c r="F14" s="165">
        <f t="shared" si="1"/>
        <v>11</v>
      </c>
    </row>
    <row r="15" spans="1:7">
      <c r="A15" s="187">
        <f>SUBTOTAL(103,B$4:B15)</f>
        <v>12</v>
      </c>
      <c r="B15" s="159" t="s">
        <v>230</v>
      </c>
      <c r="C15" s="198">
        <v>5700</v>
      </c>
      <c r="D15" s="195">
        <f t="shared" si="2"/>
        <v>5700</v>
      </c>
      <c r="E15" s="197">
        <f>SUM($D$3:D15)</f>
        <v>229154</v>
      </c>
      <c r="F15" s="165">
        <f t="shared" si="1"/>
        <v>12</v>
      </c>
    </row>
    <row r="16" spans="1:7">
      <c r="A16" s="187">
        <f>SUBTOTAL(103,B$4:B16)</f>
        <v>13</v>
      </c>
      <c r="B16" s="159" t="s">
        <v>470</v>
      </c>
      <c r="C16" s="198">
        <v>7800</v>
      </c>
      <c r="D16" s="195">
        <f t="shared" si="2"/>
        <v>7800</v>
      </c>
      <c r="E16" s="197">
        <f>SUM($D$3:D16)</f>
        <v>236954</v>
      </c>
      <c r="F16" s="165">
        <f t="shared" si="1"/>
        <v>13</v>
      </c>
    </row>
    <row r="17" spans="1:6" hidden="1">
      <c r="A17" s="187">
        <f>SUBTOTAL(103,B$4:B17)</f>
        <v>13</v>
      </c>
      <c r="B17" s="159"/>
      <c r="C17" s="198"/>
      <c r="D17" s="195">
        <f t="shared" si="2"/>
        <v>0</v>
      </c>
      <c r="E17" s="197">
        <f>SUM($D$3:D17)</f>
        <v>236954</v>
      </c>
      <c r="F17" s="165">
        <f t="shared" si="1"/>
        <v>13</v>
      </c>
    </row>
    <row r="18" spans="1:6" hidden="1">
      <c r="A18" s="187">
        <f>SUBTOTAL(103,B$4:B18)</f>
        <v>13</v>
      </c>
      <c r="B18" s="159"/>
      <c r="C18" s="198"/>
      <c r="D18" s="195">
        <f t="shared" si="2"/>
        <v>0</v>
      </c>
      <c r="E18" s="197">
        <f>SUM($D$3:D18)</f>
        <v>236954</v>
      </c>
      <c r="F18" s="165">
        <f t="shared" si="1"/>
        <v>13</v>
      </c>
    </row>
    <row r="19" spans="1:6" hidden="1">
      <c r="A19" s="187">
        <f>SUBTOTAL(103,B$4:B19)</f>
        <v>13</v>
      </c>
      <c r="B19" s="159"/>
      <c r="C19" s="198"/>
      <c r="D19" s="195">
        <f t="shared" si="2"/>
        <v>0</v>
      </c>
      <c r="E19" s="197">
        <f>SUM($D$3:D19)</f>
        <v>236954</v>
      </c>
      <c r="F19" s="165">
        <f t="shared" si="1"/>
        <v>13</v>
      </c>
    </row>
    <row r="20" spans="1:6" hidden="1">
      <c r="A20" s="187">
        <f>SUBTOTAL(103,B$4:B20)</f>
        <v>13</v>
      </c>
      <c r="B20" s="159"/>
      <c r="C20" s="198"/>
      <c r="D20" s="195">
        <f t="shared" si="2"/>
        <v>0</v>
      </c>
      <c r="E20" s="197">
        <f>SUM($D$3:D20)</f>
        <v>236954</v>
      </c>
      <c r="F20" s="165">
        <f t="shared" si="1"/>
        <v>13</v>
      </c>
    </row>
    <row r="21" spans="1:6" hidden="1">
      <c r="A21" s="187">
        <f>SUBTOTAL(103,B$4:B21)</f>
        <v>13</v>
      </c>
      <c r="B21" s="159"/>
      <c r="C21" s="198"/>
      <c r="D21" s="195">
        <f t="shared" si="2"/>
        <v>0</v>
      </c>
      <c r="E21" s="197">
        <f>SUM($D$3:D21)</f>
        <v>236954</v>
      </c>
      <c r="F21" s="165">
        <f t="shared" si="1"/>
        <v>13</v>
      </c>
    </row>
    <row r="22" spans="1:6" hidden="1">
      <c r="A22" s="187">
        <f>SUBTOTAL(103,B$4:B22)</f>
        <v>13</v>
      </c>
      <c r="B22" s="159"/>
      <c r="C22" s="198"/>
      <c r="D22" s="195">
        <f t="shared" si="2"/>
        <v>0</v>
      </c>
      <c r="E22" s="197">
        <f>SUM($D$3:D22)</f>
        <v>236954</v>
      </c>
      <c r="F22" s="165">
        <f t="shared" si="1"/>
        <v>13</v>
      </c>
    </row>
    <row r="23" spans="1:6" hidden="1">
      <c r="A23" s="187">
        <f>SUBTOTAL(103,B$4:B23)</f>
        <v>13</v>
      </c>
      <c r="B23" s="159"/>
      <c r="C23" s="198"/>
      <c r="D23" s="195">
        <f t="shared" si="2"/>
        <v>0</v>
      </c>
      <c r="E23" s="197">
        <f>SUM($D$3:D23)</f>
        <v>236954</v>
      </c>
      <c r="F23" s="165">
        <f t="shared" si="1"/>
        <v>13</v>
      </c>
    </row>
    <row r="24" spans="1:6" hidden="1">
      <c r="A24" s="187">
        <f>SUBTOTAL(103,B$4:B24)</f>
        <v>13</v>
      </c>
      <c r="B24" s="159"/>
      <c r="C24" s="198"/>
      <c r="D24" s="195">
        <f t="shared" si="2"/>
        <v>0</v>
      </c>
      <c r="E24" s="197">
        <f>SUM($D$3:D24)</f>
        <v>236954</v>
      </c>
      <c r="F24" s="165">
        <f t="shared" si="1"/>
        <v>13</v>
      </c>
    </row>
    <row r="25" spans="1:6" hidden="1">
      <c r="A25" s="187">
        <f>SUBTOTAL(103,B$4:B25)</f>
        <v>13</v>
      </c>
      <c r="B25" s="159"/>
      <c r="C25" s="198"/>
      <c r="D25" s="195">
        <f t="shared" si="2"/>
        <v>0</v>
      </c>
      <c r="E25" s="197">
        <f>SUM($D$3:D25)</f>
        <v>236954</v>
      </c>
      <c r="F25" s="165">
        <f t="shared" si="1"/>
        <v>13</v>
      </c>
    </row>
    <row r="26" spans="1:6" hidden="1">
      <c r="A26" s="187">
        <f>SUBTOTAL(103,B$4:B26)</f>
        <v>13</v>
      </c>
      <c r="B26" s="159"/>
      <c r="C26" s="198"/>
      <c r="D26" s="195">
        <f t="shared" si="2"/>
        <v>0</v>
      </c>
      <c r="E26" s="197">
        <f>SUM($D$3:D26)</f>
        <v>236954</v>
      </c>
      <c r="F26" s="165">
        <f t="shared" si="1"/>
        <v>13</v>
      </c>
    </row>
    <row r="27" spans="1:6" hidden="1">
      <c r="A27" s="187">
        <f>SUBTOTAL(103,B$4:B27)</f>
        <v>13</v>
      </c>
      <c r="B27" s="159"/>
      <c r="C27" s="198"/>
      <c r="D27" s="195">
        <f t="shared" si="2"/>
        <v>0</v>
      </c>
      <c r="E27" s="197">
        <f>SUM($D$3:D27)</f>
        <v>236954</v>
      </c>
      <c r="F27" s="165">
        <f t="shared" si="1"/>
        <v>13</v>
      </c>
    </row>
    <row r="28" spans="1:6" hidden="1">
      <c r="A28" s="187">
        <f>SUBTOTAL(103,B$4:B28)</f>
        <v>13</v>
      </c>
      <c r="B28" s="159"/>
      <c r="C28" s="198"/>
      <c r="D28" s="195">
        <f t="shared" si="2"/>
        <v>0</v>
      </c>
      <c r="E28" s="197">
        <f>SUM($D$3:D28)</f>
        <v>236954</v>
      </c>
      <c r="F28" s="165">
        <f t="shared" si="1"/>
        <v>13</v>
      </c>
    </row>
    <row r="29" spans="1:6" hidden="1">
      <c r="A29" s="187">
        <f>SUBTOTAL(103,B$4:B29)</f>
        <v>13</v>
      </c>
      <c r="B29" s="159"/>
      <c r="C29" s="198"/>
      <c r="D29" s="195">
        <f t="shared" si="2"/>
        <v>0</v>
      </c>
      <c r="E29" s="197">
        <f>SUM($D$3:D29)</f>
        <v>236954</v>
      </c>
      <c r="F29" s="165">
        <f t="shared" si="1"/>
        <v>13</v>
      </c>
    </row>
    <row r="30" spans="1:6" hidden="1">
      <c r="A30" s="187">
        <f>SUBTOTAL(103,B$4:B30)</f>
        <v>13</v>
      </c>
      <c r="B30" s="159"/>
      <c r="C30" s="198"/>
      <c r="D30" s="195">
        <f t="shared" si="2"/>
        <v>0</v>
      </c>
      <c r="E30" s="197">
        <f>SUM($D$3:D30)</f>
        <v>236954</v>
      </c>
      <c r="F30" s="165">
        <f t="shared" si="1"/>
        <v>13</v>
      </c>
    </row>
    <row r="31" spans="1:6" hidden="1">
      <c r="A31" s="187">
        <f>SUBTOTAL(103,B$4:B31)</f>
        <v>13</v>
      </c>
      <c r="B31" s="159"/>
      <c r="C31" s="198"/>
      <c r="D31" s="195">
        <f t="shared" si="2"/>
        <v>0</v>
      </c>
      <c r="E31" s="197">
        <f>SUM($D$3:D31)</f>
        <v>236954</v>
      </c>
      <c r="F31" s="165">
        <f t="shared" si="1"/>
        <v>13</v>
      </c>
    </row>
    <row r="32" spans="1:6" hidden="1">
      <c r="A32" s="187">
        <f>SUBTOTAL(103,B$4:B32)</f>
        <v>13</v>
      </c>
      <c r="B32" s="159"/>
      <c r="C32" s="198"/>
      <c r="D32" s="195">
        <f t="shared" si="2"/>
        <v>0</v>
      </c>
      <c r="E32" s="197">
        <f>SUM($D$3:D32)</f>
        <v>236954</v>
      </c>
      <c r="F32" s="165">
        <f t="shared" si="1"/>
        <v>13</v>
      </c>
    </row>
    <row r="33" spans="1:6" hidden="1">
      <c r="A33" s="187">
        <f>SUBTOTAL(103,B$4:B33)</f>
        <v>13</v>
      </c>
      <c r="B33" s="159"/>
      <c r="C33" s="198"/>
      <c r="D33" s="195">
        <f t="shared" si="2"/>
        <v>0</v>
      </c>
      <c r="E33" s="197">
        <f>SUM($D$3:D33)</f>
        <v>236954</v>
      </c>
      <c r="F33" s="165">
        <f t="shared" si="1"/>
        <v>13</v>
      </c>
    </row>
    <row r="34" spans="1:6" hidden="1">
      <c r="A34" s="187">
        <f>SUBTOTAL(103,B$4:B34)</f>
        <v>13</v>
      </c>
      <c r="B34" s="159"/>
      <c r="C34" s="198"/>
      <c r="D34" s="195">
        <f t="shared" si="2"/>
        <v>0</v>
      </c>
      <c r="E34" s="197">
        <f>SUM($D$3:D34)</f>
        <v>236954</v>
      </c>
      <c r="F34" s="165">
        <f t="shared" si="1"/>
        <v>13</v>
      </c>
    </row>
    <row r="35" spans="1:6" hidden="1">
      <c r="A35" s="187">
        <f>SUBTOTAL(103,B$4:B35)</f>
        <v>13</v>
      </c>
      <c r="B35" s="159"/>
      <c r="C35" s="198"/>
      <c r="D35" s="195">
        <f t="shared" si="2"/>
        <v>0</v>
      </c>
      <c r="E35" s="197">
        <f>SUM($D$3:D35)</f>
        <v>236954</v>
      </c>
      <c r="F35" s="165">
        <f t="shared" si="1"/>
        <v>13</v>
      </c>
    </row>
    <row r="36" spans="1:6" hidden="1">
      <c r="A36" s="187">
        <f>SUBTOTAL(103,B$4:B36)</f>
        <v>13</v>
      </c>
      <c r="B36" s="159"/>
      <c r="C36" s="198"/>
      <c r="D36" s="195">
        <f t="shared" si="2"/>
        <v>0</v>
      </c>
      <c r="E36" s="197">
        <f>SUM($D$3:D36)</f>
        <v>236954</v>
      </c>
      <c r="F36" s="165">
        <f t="shared" si="1"/>
        <v>13</v>
      </c>
    </row>
    <row r="37" spans="1:6" hidden="1">
      <c r="A37" s="187">
        <f>SUBTOTAL(103,B$4:B37)</f>
        <v>13</v>
      </c>
      <c r="B37" s="159"/>
      <c r="C37" s="198"/>
      <c r="D37" s="195">
        <f t="shared" si="2"/>
        <v>0</v>
      </c>
      <c r="E37" s="197">
        <f>SUM($D$3:D37)</f>
        <v>236954</v>
      </c>
      <c r="F37" s="165">
        <f t="shared" si="1"/>
        <v>13</v>
      </c>
    </row>
    <row r="38" spans="1:6" hidden="1">
      <c r="A38" s="187">
        <f>SUBTOTAL(103,B$4:B38)</f>
        <v>13</v>
      </c>
      <c r="B38" s="159"/>
      <c r="C38" s="198"/>
      <c r="D38" s="195">
        <f t="shared" si="2"/>
        <v>0</v>
      </c>
      <c r="E38" s="197">
        <f>SUM($D$3:D38)</f>
        <v>236954</v>
      </c>
      <c r="F38" s="165">
        <f t="shared" si="1"/>
        <v>13</v>
      </c>
    </row>
    <row r="39" spans="1:6" hidden="1">
      <c r="A39" s="187">
        <f>SUBTOTAL(103,B$4:B39)</f>
        <v>13</v>
      </c>
      <c r="B39" s="159"/>
      <c r="C39" s="198"/>
      <c r="D39" s="195">
        <f t="shared" si="2"/>
        <v>0</v>
      </c>
      <c r="E39" s="197">
        <f>SUM($D$3:D39)</f>
        <v>236954</v>
      </c>
      <c r="F39" s="165">
        <f t="shared" si="1"/>
        <v>13</v>
      </c>
    </row>
    <row r="40" spans="1:6" hidden="1">
      <c r="A40" s="187">
        <f>SUBTOTAL(103,B$4:B40)</f>
        <v>13</v>
      </c>
      <c r="B40" s="159"/>
      <c r="C40" s="198"/>
      <c r="D40" s="195">
        <f t="shared" si="2"/>
        <v>0</v>
      </c>
      <c r="E40" s="197">
        <f>SUM($D$3:D40)</f>
        <v>236954</v>
      </c>
      <c r="F40" s="165">
        <f t="shared" si="1"/>
        <v>13</v>
      </c>
    </row>
    <row r="41" spans="1:6" hidden="1">
      <c r="A41" s="187">
        <f>SUBTOTAL(103,B$4:B41)</f>
        <v>13</v>
      </c>
      <c r="B41" s="159"/>
      <c r="C41" s="198"/>
      <c r="D41" s="195">
        <f t="shared" si="2"/>
        <v>0</v>
      </c>
      <c r="E41" s="197">
        <f>SUM($D$3:D41)</f>
        <v>236954</v>
      </c>
      <c r="F41" s="165">
        <f t="shared" si="1"/>
        <v>13</v>
      </c>
    </row>
    <row r="42" spans="1:6">
      <c r="A42" s="187"/>
      <c r="B42" s="169" t="s">
        <v>243</v>
      </c>
      <c r="C42" s="170">
        <f>SUM(C4:C41)</f>
        <v>236954</v>
      </c>
    </row>
    <row r="43" spans="1:6">
      <c r="A43" s="480" t="s">
        <v>493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topLeftCell="A2" workbookViewId="0">
      <selection activeCell="E4" sqref="E4:E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45847</v>
      </c>
    </row>
    <row r="2" spans="1:7" ht="34.5" customHeight="1">
      <c r="A2" s="483" t="s">
        <v>456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4390</v>
      </c>
      <c r="D4" s="195">
        <f t="shared" ref="D4:D41" si="0">C4</f>
        <v>4390</v>
      </c>
      <c r="E4" s="197">
        <f>SUM($D$3:D4)</f>
        <v>4390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463</v>
      </c>
      <c r="C5" s="203">
        <v>9352</v>
      </c>
      <c r="D5" s="195">
        <f t="shared" si="0"/>
        <v>9352</v>
      </c>
      <c r="E5" s="197">
        <f>SUM($D$3:D5)</f>
        <v>13742</v>
      </c>
      <c r="F5" s="165">
        <f t="shared" si="1"/>
        <v>2</v>
      </c>
    </row>
    <row r="6" spans="1:7">
      <c r="A6" s="187">
        <f>SUBTOTAL(103,B$4:B6)</f>
        <v>3</v>
      </c>
      <c r="B6" s="266" t="s">
        <v>494</v>
      </c>
      <c r="C6" s="203">
        <v>900</v>
      </c>
      <c r="D6" s="195">
        <f t="shared" si="0"/>
        <v>900</v>
      </c>
      <c r="E6" s="197">
        <f>SUM($D$3:D6)</f>
        <v>14642</v>
      </c>
      <c r="F6" s="165">
        <f t="shared" si="1"/>
        <v>3</v>
      </c>
    </row>
    <row r="7" spans="1:7">
      <c r="A7" s="187">
        <f>SUBTOTAL(103,B$4:B7)</f>
        <v>4</v>
      </c>
      <c r="B7" s="266" t="s">
        <v>464</v>
      </c>
      <c r="C7" s="203">
        <v>3508</v>
      </c>
      <c r="D7" s="195">
        <f t="shared" si="0"/>
        <v>3508</v>
      </c>
      <c r="E7" s="197">
        <f>SUM($D$3:D7)</f>
        <v>18150</v>
      </c>
      <c r="F7" s="165">
        <f t="shared" si="1"/>
        <v>4</v>
      </c>
    </row>
    <row r="8" spans="1:7">
      <c r="A8" s="187">
        <f>SUBTOTAL(103,B$4:B8)</f>
        <v>5</v>
      </c>
      <c r="B8" s="266" t="s">
        <v>466</v>
      </c>
      <c r="C8" s="203">
        <v>1800</v>
      </c>
      <c r="D8" s="195">
        <f t="shared" si="0"/>
        <v>1800</v>
      </c>
      <c r="E8" s="197">
        <f>SUM($D$3:D8)</f>
        <v>19950</v>
      </c>
      <c r="F8" s="165">
        <f t="shared" si="1"/>
        <v>5</v>
      </c>
    </row>
    <row r="9" spans="1:7">
      <c r="A9" s="187">
        <f>SUBTOTAL(103,B$4:B9)</f>
        <v>6</v>
      </c>
      <c r="B9" s="266" t="s">
        <v>480</v>
      </c>
      <c r="C9" s="203">
        <v>621</v>
      </c>
      <c r="D9" s="195">
        <f t="shared" si="0"/>
        <v>621</v>
      </c>
      <c r="E9" s="197">
        <f>SUM($D$3:D9)</f>
        <v>20571</v>
      </c>
      <c r="F9" s="165">
        <f t="shared" si="1"/>
        <v>6</v>
      </c>
    </row>
    <row r="10" spans="1:7">
      <c r="A10" s="187">
        <f>SUBTOTAL(103,B$4:B10)</f>
        <v>7</v>
      </c>
      <c r="B10" s="266" t="s">
        <v>470</v>
      </c>
      <c r="C10" s="203">
        <v>1600</v>
      </c>
      <c r="D10" s="195">
        <f t="shared" si="0"/>
        <v>1600</v>
      </c>
      <c r="E10" s="197">
        <f>SUM($D$3:D10)</f>
        <v>22171</v>
      </c>
      <c r="F10" s="165">
        <f t="shared" si="1"/>
        <v>7</v>
      </c>
    </row>
    <row r="11" spans="1:7" hidden="1">
      <c r="A11" s="187">
        <f>SUBTOTAL(103,B$4:B11)</f>
        <v>7</v>
      </c>
      <c r="B11" s="266"/>
      <c r="C11" s="203"/>
      <c r="D11" s="195">
        <f t="shared" si="0"/>
        <v>0</v>
      </c>
      <c r="E11" s="197">
        <f>SUM($D$3:D11)</f>
        <v>22171</v>
      </c>
      <c r="F11" s="165">
        <f t="shared" si="1"/>
        <v>7</v>
      </c>
    </row>
    <row r="12" spans="1:7" hidden="1">
      <c r="A12" s="187">
        <f>SUBTOTAL(103,B$4:B12)</f>
        <v>7</v>
      </c>
      <c r="B12" s="266"/>
      <c r="C12" s="203"/>
      <c r="D12" s="195">
        <f t="shared" si="0"/>
        <v>0</v>
      </c>
      <c r="E12" s="197">
        <f>SUM($D$3:D12)</f>
        <v>22171</v>
      </c>
      <c r="F12" s="165">
        <f t="shared" si="1"/>
        <v>7</v>
      </c>
    </row>
    <row r="13" spans="1:7" hidden="1">
      <c r="A13" s="187">
        <f>SUBTOTAL(103,B$4:B13)</f>
        <v>7</v>
      </c>
      <c r="B13" s="266"/>
      <c r="C13" s="203"/>
      <c r="D13" s="195">
        <f t="shared" si="0"/>
        <v>0</v>
      </c>
      <c r="E13" s="197">
        <f>SUM($D$3:D13)</f>
        <v>22171</v>
      </c>
      <c r="F13" s="165">
        <f t="shared" si="1"/>
        <v>7</v>
      </c>
    </row>
    <row r="14" spans="1:7" hidden="1">
      <c r="A14" s="187">
        <f>SUBTOTAL(103,B$4:B14)</f>
        <v>7</v>
      </c>
      <c r="B14" s="173"/>
      <c r="C14" s="198"/>
      <c r="D14" s="195">
        <f t="shared" si="0"/>
        <v>0</v>
      </c>
      <c r="E14" s="197">
        <f>SUM($D$3:D14)</f>
        <v>22171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22171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22171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22171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22171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22171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22171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22171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22171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22171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22171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22171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22171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22171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22171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22171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22171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22171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22171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22171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22171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22171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22171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22171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22171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22171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22171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22171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22171</v>
      </c>
    </row>
    <row r="43" spans="1:6">
      <c r="A43" s="480" t="s">
        <v>495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topLeftCell="A3" zoomScaleNormal="100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45848</v>
      </c>
    </row>
    <row r="2" spans="1:7" ht="34.5" customHeight="1">
      <c r="A2" s="483" t="s">
        <v>447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420</v>
      </c>
      <c r="D4" s="195">
        <f t="shared" ref="D4:D41" si="0">C4</f>
        <v>420</v>
      </c>
      <c r="E4" s="197">
        <f>SUM($D$3:D4)</f>
        <v>420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229</v>
      </c>
      <c r="C5" s="203">
        <v>10161</v>
      </c>
      <c r="D5" s="195">
        <f t="shared" si="0"/>
        <v>10161</v>
      </c>
      <c r="E5" s="197">
        <f>SUM($D$3:D5)</f>
        <v>10581</v>
      </c>
      <c r="F5" s="165">
        <f t="shared" si="1"/>
        <v>2</v>
      </c>
    </row>
    <row r="6" spans="1:7">
      <c r="A6" s="187">
        <f>SUBTOTAL(103,B$4:B6)</f>
        <v>3</v>
      </c>
      <c r="B6" s="266" t="s">
        <v>463</v>
      </c>
      <c r="C6" s="203">
        <v>4220</v>
      </c>
      <c r="D6" s="195">
        <f t="shared" si="0"/>
        <v>4220</v>
      </c>
      <c r="E6" s="197">
        <f>SUM($D$3:D6)</f>
        <v>14801</v>
      </c>
      <c r="F6" s="165">
        <f t="shared" si="1"/>
        <v>3</v>
      </c>
    </row>
    <row r="7" spans="1:7">
      <c r="A7" s="187">
        <f>SUBTOTAL(103,B$4:B7)</f>
        <v>4</v>
      </c>
      <c r="B7" s="266" t="s">
        <v>496</v>
      </c>
      <c r="C7" s="203">
        <v>80</v>
      </c>
      <c r="D7" s="195">
        <f t="shared" si="0"/>
        <v>80</v>
      </c>
      <c r="E7" s="197">
        <f>SUM($D$3:D7)</f>
        <v>14881</v>
      </c>
      <c r="F7" s="165">
        <f t="shared" si="1"/>
        <v>4</v>
      </c>
    </row>
    <row r="8" spans="1:7">
      <c r="A8" s="187">
        <f>SUBTOTAL(103,B$4:B8)</f>
        <v>5</v>
      </c>
      <c r="B8" s="266" t="s">
        <v>497</v>
      </c>
      <c r="C8" s="203">
        <v>5500</v>
      </c>
      <c r="D8" s="195">
        <f t="shared" si="0"/>
        <v>5500</v>
      </c>
      <c r="E8" s="197">
        <f>SUM($D$3:D8)</f>
        <v>20381</v>
      </c>
      <c r="F8" s="165">
        <f t="shared" si="1"/>
        <v>5</v>
      </c>
    </row>
    <row r="9" spans="1:7">
      <c r="A9" s="187">
        <f>SUBTOTAL(103,B$4:B9)</f>
        <v>6</v>
      </c>
      <c r="B9" s="266" t="s">
        <v>498</v>
      </c>
      <c r="C9" s="203">
        <v>750</v>
      </c>
      <c r="D9" s="195">
        <f t="shared" si="0"/>
        <v>750</v>
      </c>
      <c r="E9" s="197">
        <f>SUM($D$3:D9)</f>
        <v>21131</v>
      </c>
      <c r="F9" s="165">
        <f t="shared" si="1"/>
        <v>6</v>
      </c>
    </row>
    <row r="10" spans="1:7">
      <c r="A10" s="187">
        <f>SUBTOTAL(103,B$4:B10)</f>
        <v>7</v>
      </c>
      <c r="B10" s="266" t="s">
        <v>499</v>
      </c>
      <c r="C10" s="203">
        <v>672</v>
      </c>
      <c r="D10" s="195">
        <f t="shared" si="0"/>
        <v>672</v>
      </c>
      <c r="E10" s="197">
        <f>SUM($D$3:D10)</f>
        <v>21803</v>
      </c>
      <c r="F10" s="165">
        <f t="shared" si="1"/>
        <v>7</v>
      </c>
    </row>
    <row r="11" spans="1:7">
      <c r="A11" s="187">
        <f>SUBTOTAL(103,B$4:B11)</f>
        <v>8</v>
      </c>
      <c r="B11" s="266" t="s">
        <v>500</v>
      </c>
      <c r="C11" s="203">
        <v>4320</v>
      </c>
      <c r="D11" s="195">
        <f t="shared" si="0"/>
        <v>4320</v>
      </c>
      <c r="E11" s="197">
        <f>SUM($D$3:D11)</f>
        <v>26123</v>
      </c>
      <c r="F11" s="165">
        <f t="shared" si="1"/>
        <v>8</v>
      </c>
    </row>
    <row r="12" spans="1:7">
      <c r="A12" s="187">
        <f>SUBTOTAL(103,B$4:B12)</f>
        <v>9</v>
      </c>
      <c r="B12" s="266" t="s">
        <v>501</v>
      </c>
      <c r="C12" s="203">
        <v>820</v>
      </c>
      <c r="D12" s="195">
        <f t="shared" si="0"/>
        <v>820</v>
      </c>
      <c r="E12" s="197">
        <f>SUM($D$3:D12)</f>
        <v>26943</v>
      </c>
      <c r="F12" s="165">
        <f t="shared" si="1"/>
        <v>9</v>
      </c>
    </row>
    <row r="13" spans="1:7">
      <c r="A13" s="187">
        <f>SUBTOTAL(103,B$4:B13)</f>
        <v>10</v>
      </c>
      <c r="B13" s="266" t="s">
        <v>470</v>
      </c>
      <c r="C13" s="203">
        <v>2100</v>
      </c>
      <c r="D13" s="195">
        <f t="shared" si="0"/>
        <v>2100</v>
      </c>
      <c r="E13" s="197">
        <f>SUM($D$3:D13)</f>
        <v>29043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29043</v>
      </c>
      <c r="F14" s="165">
        <f t="shared" si="1"/>
        <v>10</v>
      </c>
    </row>
    <row r="15" spans="1:7" hidden="1">
      <c r="A15" s="187">
        <f>SUBTOTAL(103,B$4:B15)</f>
        <v>10</v>
      </c>
      <c r="B15" s="266"/>
      <c r="C15" s="198"/>
      <c r="D15" s="195">
        <f t="shared" si="0"/>
        <v>0</v>
      </c>
      <c r="E15" s="197">
        <f>SUM($D$3:D15)</f>
        <v>29043</v>
      </c>
      <c r="F15" s="165">
        <f t="shared" si="1"/>
        <v>10</v>
      </c>
    </row>
    <row r="16" spans="1:7" hidden="1">
      <c r="A16" s="187">
        <f>SUBTOTAL(103,B$4:B16)</f>
        <v>10</v>
      </c>
      <c r="B16" s="266"/>
      <c r="C16" s="198"/>
      <c r="D16" s="195">
        <f t="shared" si="0"/>
        <v>0</v>
      </c>
      <c r="E16" s="197">
        <f>SUM($D$3:D16)</f>
        <v>29043</v>
      </c>
      <c r="F16" s="165">
        <f t="shared" si="1"/>
        <v>10</v>
      </c>
    </row>
    <row r="17" spans="1:6" hidden="1">
      <c r="A17" s="187">
        <f>SUBTOTAL(103,B$4:B17)</f>
        <v>10</v>
      </c>
      <c r="B17" s="266"/>
      <c r="C17" s="198"/>
      <c r="D17" s="195">
        <f t="shared" si="0"/>
        <v>0</v>
      </c>
      <c r="E17" s="197">
        <f>SUM($D$3:D17)</f>
        <v>29043</v>
      </c>
      <c r="F17" s="165">
        <f t="shared" si="1"/>
        <v>10</v>
      </c>
    </row>
    <row r="18" spans="1:6" hidden="1">
      <c r="A18" s="187">
        <f>SUBTOTAL(103,B$4:B18)</f>
        <v>10</v>
      </c>
      <c r="B18" s="266"/>
      <c r="C18" s="198"/>
      <c r="D18" s="195">
        <f t="shared" si="0"/>
        <v>0</v>
      </c>
      <c r="E18" s="197">
        <f>SUM($D$3:D18)</f>
        <v>29043</v>
      </c>
      <c r="F18" s="165">
        <f t="shared" si="1"/>
        <v>10</v>
      </c>
    </row>
    <row r="19" spans="1:6" hidden="1">
      <c r="A19" s="187">
        <f>SUBTOTAL(103,B$4:B19)</f>
        <v>10</v>
      </c>
      <c r="B19" s="266"/>
      <c r="C19" s="198"/>
      <c r="D19" s="195">
        <f t="shared" si="0"/>
        <v>0</v>
      </c>
      <c r="E19" s="197">
        <f>SUM($D$3:D19)</f>
        <v>29043</v>
      </c>
      <c r="F19" s="165">
        <f t="shared" si="1"/>
        <v>10</v>
      </c>
    </row>
    <row r="20" spans="1:6" hidden="1">
      <c r="A20" s="187">
        <f>SUBTOTAL(103,B$4:B20)</f>
        <v>10</v>
      </c>
      <c r="B20" s="266"/>
      <c r="C20" s="198"/>
      <c r="D20" s="195">
        <f t="shared" si="0"/>
        <v>0</v>
      </c>
      <c r="E20" s="197">
        <f>SUM($D$3:D20)</f>
        <v>29043</v>
      </c>
      <c r="F20" s="165">
        <f t="shared" si="1"/>
        <v>10</v>
      </c>
    </row>
    <row r="21" spans="1:6" hidden="1">
      <c r="A21" s="187">
        <f>SUBTOTAL(103,B$4:B21)</f>
        <v>10</v>
      </c>
      <c r="B21" s="266"/>
      <c r="C21" s="198"/>
      <c r="D21" s="195">
        <f t="shared" si="0"/>
        <v>0</v>
      </c>
      <c r="E21" s="197">
        <f>SUM($D$3:D21)</f>
        <v>29043</v>
      </c>
      <c r="F21" s="165">
        <f t="shared" si="1"/>
        <v>10</v>
      </c>
    </row>
    <row r="22" spans="1:6" hidden="1">
      <c r="A22" s="187">
        <f>SUBTOTAL(103,B$4:B22)</f>
        <v>10</v>
      </c>
      <c r="B22" s="266"/>
      <c r="C22" s="198"/>
      <c r="D22" s="195">
        <f t="shared" si="0"/>
        <v>0</v>
      </c>
      <c r="E22" s="197">
        <f>SUM($D$3:D22)</f>
        <v>29043</v>
      </c>
      <c r="F22" s="165">
        <f t="shared" si="1"/>
        <v>10</v>
      </c>
    </row>
    <row r="23" spans="1:6" hidden="1">
      <c r="A23" s="187">
        <f>SUBTOTAL(103,B$4:B23)</f>
        <v>10</v>
      </c>
      <c r="B23" s="266"/>
      <c r="C23" s="198"/>
      <c r="D23" s="195">
        <f t="shared" si="0"/>
        <v>0</v>
      </c>
      <c r="E23" s="197">
        <f>SUM($D$3:D23)</f>
        <v>29043</v>
      </c>
      <c r="F23" s="165">
        <f t="shared" si="1"/>
        <v>10</v>
      </c>
    </row>
    <row r="24" spans="1:6" hidden="1">
      <c r="A24" s="187">
        <f>SUBTOTAL(103,B$4:B24)</f>
        <v>10</v>
      </c>
      <c r="B24" s="266"/>
      <c r="C24" s="198"/>
      <c r="D24" s="195">
        <f t="shared" si="0"/>
        <v>0</v>
      </c>
      <c r="E24" s="197">
        <f>SUM($D$3:D24)</f>
        <v>29043</v>
      </c>
      <c r="F24" s="165">
        <f t="shared" si="1"/>
        <v>10</v>
      </c>
    </row>
    <row r="25" spans="1:6" hidden="1">
      <c r="A25" s="187">
        <f>SUBTOTAL(103,B$4:B25)</f>
        <v>10</v>
      </c>
      <c r="B25" s="266"/>
      <c r="C25" s="198"/>
      <c r="D25" s="195">
        <f t="shared" si="0"/>
        <v>0</v>
      </c>
      <c r="E25" s="197">
        <f>SUM($D$3:D25)</f>
        <v>29043</v>
      </c>
      <c r="F25" s="165">
        <f t="shared" si="1"/>
        <v>10</v>
      </c>
    </row>
    <row r="26" spans="1:6" hidden="1">
      <c r="A26" s="187">
        <f>SUBTOTAL(103,B$4:B26)</f>
        <v>10</v>
      </c>
      <c r="B26" s="266"/>
      <c r="C26" s="198"/>
      <c r="D26" s="195">
        <f t="shared" si="0"/>
        <v>0</v>
      </c>
      <c r="E26" s="197">
        <f>SUM($D$3:D26)</f>
        <v>29043</v>
      </c>
      <c r="F26" s="165">
        <f t="shared" si="1"/>
        <v>10</v>
      </c>
    </row>
    <row r="27" spans="1:6" hidden="1">
      <c r="A27" s="187">
        <f>SUBTOTAL(103,B$4:B27)</f>
        <v>10</v>
      </c>
      <c r="B27" s="266"/>
      <c r="C27" s="198"/>
      <c r="D27" s="195">
        <f t="shared" si="0"/>
        <v>0</v>
      </c>
      <c r="E27" s="197">
        <f>SUM($D$3:D27)</f>
        <v>29043</v>
      </c>
      <c r="F27" s="165">
        <f t="shared" si="1"/>
        <v>10</v>
      </c>
    </row>
    <row r="28" spans="1:6" hidden="1">
      <c r="A28" s="187">
        <f>SUBTOTAL(103,B$4:B28)</f>
        <v>10</v>
      </c>
      <c r="B28" s="266"/>
      <c r="C28" s="198"/>
      <c r="D28" s="195">
        <f t="shared" si="0"/>
        <v>0</v>
      </c>
      <c r="E28" s="197">
        <f>SUM($D$3:D28)</f>
        <v>29043</v>
      </c>
      <c r="F28" s="165">
        <f t="shared" si="1"/>
        <v>10</v>
      </c>
    </row>
    <row r="29" spans="1:6" hidden="1">
      <c r="A29" s="187">
        <f>SUBTOTAL(103,B$4:B29)</f>
        <v>10</v>
      </c>
      <c r="B29" s="266"/>
      <c r="C29" s="198"/>
      <c r="D29" s="195">
        <f t="shared" si="0"/>
        <v>0</v>
      </c>
      <c r="E29" s="197">
        <f>SUM($D$3:D29)</f>
        <v>29043</v>
      </c>
      <c r="F29" s="165">
        <f t="shared" si="1"/>
        <v>10</v>
      </c>
    </row>
    <row r="30" spans="1:6" hidden="1">
      <c r="A30" s="187">
        <f>SUBTOTAL(103,B$4:B30)</f>
        <v>10</v>
      </c>
      <c r="B30" s="266"/>
      <c r="C30" s="198"/>
      <c r="D30" s="195">
        <f t="shared" si="0"/>
        <v>0</v>
      </c>
      <c r="E30" s="197">
        <f>SUM($D$3:D30)</f>
        <v>29043</v>
      </c>
      <c r="F30" s="165">
        <f t="shared" si="1"/>
        <v>10</v>
      </c>
    </row>
    <row r="31" spans="1:6" hidden="1">
      <c r="A31" s="187">
        <f>SUBTOTAL(103,B$4:B31)</f>
        <v>10</v>
      </c>
      <c r="B31" s="266"/>
      <c r="C31" s="198"/>
      <c r="D31" s="195">
        <f t="shared" si="0"/>
        <v>0</v>
      </c>
      <c r="E31" s="197">
        <f>SUM($D$3:D31)</f>
        <v>29043</v>
      </c>
      <c r="F31" s="165">
        <f t="shared" si="1"/>
        <v>10</v>
      </c>
    </row>
    <row r="32" spans="1:6" hidden="1">
      <c r="A32" s="187">
        <f>SUBTOTAL(103,B$4:B32)</f>
        <v>10</v>
      </c>
      <c r="B32" s="266"/>
      <c r="C32" s="198"/>
      <c r="D32" s="195">
        <f t="shared" si="0"/>
        <v>0</v>
      </c>
      <c r="E32" s="197">
        <f>SUM($D$3:D32)</f>
        <v>29043</v>
      </c>
      <c r="F32" s="165">
        <f t="shared" si="1"/>
        <v>10</v>
      </c>
    </row>
    <row r="33" spans="1:6" hidden="1">
      <c r="A33" s="187">
        <f>SUBTOTAL(103,B$4:B33)</f>
        <v>10</v>
      </c>
      <c r="B33" s="266"/>
      <c r="C33" s="198"/>
      <c r="D33" s="195">
        <f t="shared" si="0"/>
        <v>0</v>
      </c>
      <c r="E33" s="197">
        <f>SUM($D$3:D33)</f>
        <v>29043</v>
      </c>
      <c r="F33" s="165">
        <f t="shared" si="1"/>
        <v>10</v>
      </c>
    </row>
    <row r="34" spans="1:6" hidden="1">
      <c r="A34" s="187">
        <f>SUBTOTAL(103,B$4:B34)</f>
        <v>10</v>
      </c>
      <c r="B34" s="266"/>
      <c r="C34" s="198"/>
      <c r="D34" s="195">
        <f t="shared" si="0"/>
        <v>0</v>
      </c>
      <c r="E34" s="197">
        <f>SUM($D$3:D34)</f>
        <v>29043</v>
      </c>
      <c r="F34" s="165">
        <f t="shared" si="1"/>
        <v>10</v>
      </c>
    </row>
    <row r="35" spans="1:6" hidden="1">
      <c r="A35" s="187">
        <f>SUBTOTAL(103,B$4:B35)</f>
        <v>10</v>
      </c>
      <c r="B35" s="266"/>
      <c r="C35" s="198"/>
      <c r="D35" s="195">
        <f t="shared" si="0"/>
        <v>0</v>
      </c>
      <c r="E35" s="197">
        <f>SUM($D$3:D35)</f>
        <v>29043</v>
      </c>
      <c r="F35" s="165">
        <f t="shared" si="1"/>
        <v>10</v>
      </c>
    </row>
    <row r="36" spans="1:6" hidden="1">
      <c r="A36" s="187">
        <f>SUBTOTAL(103,B$4:B36)</f>
        <v>10</v>
      </c>
      <c r="B36" s="266"/>
      <c r="C36" s="198"/>
      <c r="D36" s="195">
        <f t="shared" si="0"/>
        <v>0</v>
      </c>
      <c r="E36" s="197">
        <f>SUM($D$3:D36)</f>
        <v>29043</v>
      </c>
      <c r="F36" s="165">
        <f t="shared" si="1"/>
        <v>10</v>
      </c>
    </row>
    <row r="37" spans="1:6" hidden="1">
      <c r="A37" s="187">
        <f>SUBTOTAL(103,B$4:B37)</f>
        <v>10</v>
      </c>
      <c r="B37" s="266"/>
      <c r="C37" s="198"/>
      <c r="D37" s="195">
        <f t="shared" si="0"/>
        <v>0</v>
      </c>
      <c r="E37" s="197">
        <f>SUM($D$3:D37)</f>
        <v>29043</v>
      </c>
      <c r="F37" s="165">
        <f t="shared" si="1"/>
        <v>10</v>
      </c>
    </row>
    <row r="38" spans="1:6" hidden="1">
      <c r="A38" s="187">
        <f>SUBTOTAL(103,B$4:B38)</f>
        <v>10</v>
      </c>
      <c r="B38" s="266"/>
      <c r="C38" s="198"/>
      <c r="D38" s="195">
        <f t="shared" si="0"/>
        <v>0</v>
      </c>
      <c r="E38" s="197">
        <f>SUM($D$3:D38)</f>
        <v>29043</v>
      </c>
      <c r="F38" s="165">
        <f t="shared" si="1"/>
        <v>10</v>
      </c>
    </row>
    <row r="39" spans="1:6" hidden="1">
      <c r="A39" s="187">
        <f>SUBTOTAL(103,B$4:B39)</f>
        <v>10</v>
      </c>
      <c r="B39" s="266"/>
      <c r="C39" s="198"/>
      <c r="D39" s="195">
        <f t="shared" si="0"/>
        <v>0</v>
      </c>
      <c r="E39" s="197">
        <f>SUM($D$3:D39)</f>
        <v>29043</v>
      </c>
      <c r="F39" s="165">
        <f t="shared" si="1"/>
        <v>10</v>
      </c>
    </row>
    <row r="40" spans="1:6" ht="20.25" hidden="1" customHeight="1">
      <c r="A40" s="187">
        <f>SUBTOTAL(103,B$4:B40)</f>
        <v>10</v>
      </c>
      <c r="B40" s="266"/>
      <c r="C40" s="198"/>
      <c r="D40" s="195">
        <f t="shared" si="0"/>
        <v>0</v>
      </c>
      <c r="E40" s="197">
        <f>SUM($D$3:D40)</f>
        <v>29043</v>
      </c>
      <c r="F40" s="165">
        <f t="shared" si="1"/>
        <v>10</v>
      </c>
    </row>
    <row r="41" spans="1:6" hidden="1">
      <c r="A41" s="187">
        <f>SUBTOTAL(103,B$4:B41)</f>
        <v>10</v>
      </c>
      <c r="B41" s="266"/>
      <c r="C41" s="198"/>
      <c r="D41" s="195">
        <f t="shared" si="0"/>
        <v>0</v>
      </c>
      <c r="E41" s="197">
        <f>SUM($D$3:D41)</f>
        <v>29043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29043</v>
      </c>
    </row>
    <row r="43" spans="1:6">
      <c r="A43" s="480" t="s">
        <v>502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topLeftCell="A2" workbookViewId="0">
      <selection activeCell="C10" sqref="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45849</v>
      </c>
    </row>
    <row r="2" spans="1:7" ht="34.5" customHeight="1">
      <c r="A2" s="483" t="s">
        <v>446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14880</v>
      </c>
      <c r="D4" s="195">
        <f t="shared" ref="D4:D41" si="0">C4</f>
        <v>14880</v>
      </c>
      <c r="E4" s="197">
        <f>SUM($D$3:D4)</f>
        <v>14880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463</v>
      </c>
      <c r="C5" s="203">
        <v>8964</v>
      </c>
      <c r="D5" s="195">
        <f t="shared" si="0"/>
        <v>8964</v>
      </c>
      <c r="E5" s="197">
        <f>SUM($D$3:D5)</f>
        <v>23844</v>
      </c>
      <c r="F5" s="165">
        <f t="shared" si="1"/>
        <v>2</v>
      </c>
    </row>
    <row r="6" spans="1:7">
      <c r="A6" s="187">
        <f>SUBTOTAL(103,B$4:B6)</f>
        <v>3</v>
      </c>
      <c r="B6" s="266" t="s">
        <v>503</v>
      </c>
      <c r="C6" s="203">
        <v>1802</v>
      </c>
      <c r="D6" s="195">
        <f t="shared" si="0"/>
        <v>1802</v>
      </c>
      <c r="E6" s="197">
        <f>SUM($D$3:D6)</f>
        <v>25646</v>
      </c>
      <c r="F6" s="165">
        <f t="shared" si="1"/>
        <v>3</v>
      </c>
    </row>
    <row r="7" spans="1:7">
      <c r="A7" s="187">
        <f>SUBTOTAL(103,B$4:B7)</f>
        <v>4</v>
      </c>
      <c r="B7" s="266" t="s">
        <v>504</v>
      </c>
      <c r="C7" s="203">
        <v>2160</v>
      </c>
      <c r="D7" s="195">
        <f t="shared" si="0"/>
        <v>2160</v>
      </c>
      <c r="E7" s="197">
        <f>SUM($D$3:D7)</f>
        <v>27806</v>
      </c>
      <c r="F7" s="165">
        <f t="shared" si="1"/>
        <v>4</v>
      </c>
    </row>
    <row r="8" spans="1:7">
      <c r="A8" s="187">
        <f>SUBTOTAL(103,B$4:B8)</f>
        <v>5</v>
      </c>
      <c r="B8" s="266" t="s">
        <v>499</v>
      </c>
      <c r="C8" s="203">
        <v>352</v>
      </c>
      <c r="D8" s="195">
        <f t="shared" si="0"/>
        <v>352</v>
      </c>
      <c r="E8" s="197">
        <f>SUM($D$3:D8)</f>
        <v>28158</v>
      </c>
      <c r="F8" s="165">
        <f t="shared" si="1"/>
        <v>5</v>
      </c>
    </row>
    <row r="9" spans="1:7">
      <c r="A9" s="187">
        <f>SUBTOTAL(103,B$4:B9)</f>
        <v>6</v>
      </c>
      <c r="B9" s="266" t="s">
        <v>469</v>
      </c>
      <c r="C9" s="203">
        <v>1660</v>
      </c>
      <c r="D9" s="195">
        <f t="shared" si="0"/>
        <v>1660</v>
      </c>
      <c r="E9" s="197">
        <f>SUM($D$3:D9)</f>
        <v>29818</v>
      </c>
      <c r="F9" s="165">
        <f t="shared" si="1"/>
        <v>6</v>
      </c>
    </row>
    <row r="10" spans="1:7">
      <c r="A10" s="187">
        <f>SUBTOTAL(103,B$4:B10)</f>
        <v>7</v>
      </c>
      <c r="B10" s="266" t="s">
        <v>470</v>
      </c>
      <c r="C10" s="203">
        <v>3400</v>
      </c>
      <c r="D10" s="195">
        <f t="shared" si="0"/>
        <v>3400</v>
      </c>
      <c r="E10" s="197">
        <f>SUM($D$3:D10)</f>
        <v>33218</v>
      </c>
      <c r="F10" s="165">
        <f t="shared" si="1"/>
        <v>7</v>
      </c>
    </row>
    <row r="11" spans="1:7" hidden="1">
      <c r="A11" s="187">
        <f>SUBTOTAL(103,B$4:B10)</f>
        <v>7</v>
      </c>
      <c r="B11" s="266"/>
      <c r="C11" s="203"/>
      <c r="D11" s="195">
        <f>C11</f>
        <v>0</v>
      </c>
      <c r="E11" s="197">
        <f>SUM($D$3:D11)</f>
        <v>33218</v>
      </c>
      <c r="F11" s="165">
        <f t="shared" si="1"/>
        <v>7</v>
      </c>
    </row>
    <row r="12" spans="1:7" hidden="1">
      <c r="A12" s="187">
        <f>SUBTOTAL(103,B$4:B11)</f>
        <v>7</v>
      </c>
      <c r="B12" s="266"/>
      <c r="C12" s="203"/>
      <c r="D12" s="195">
        <f>C12</f>
        <v>0</v>
      </c>
      <c r="E12" s="197">
        <f>SUM($D$3:D12)</f>
        <v>33218</v>
      </c>
      <c r="F12" s="165">
        <f t="shared" si="1"/>
        <v>7</v>
      </c>
    </row>
    <row r="13" spans="1:7" hidden="1">
      <c r="A13" s="187">
        <f>SUBTOTAL(103,B$4:B12)</f>
        <v>7</v>
      </c>
      <c r="B13" s="164"/>
      <c r="C13" s="203"/>
      <c r="D13" s="195">
        <f>C13</f>
        <v>0</v>
      </c>
      <c r="E13" s="197">
        <f>SUM($D$3:D13)</f>
        <v>33218</v>
      </c>
      <c r="F13" s="165">
        <f t="shared" si="1"/>
        <v>7</v>
      </c>
    </row>
    <row r="14" spans="1:7" hidden="1">
      <c r="A14" s="187">
        <f>SUBTOTAL(103,B$4:B14)</f>
        <v>7</v>
      </c>
      <c r="B14" s="332"/>
      <c r="C14" s="198"/>
      <c r="D14" s="195">
        <f t="shared" si="0"/>
        <v>0</v>
      </c>
      <c r="E14" s="197">
        <f>SUM($D$3:D14)</f>
        <v>33218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33218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33218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33218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33218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33218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33218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33218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33218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33218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33218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33218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33218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33218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33218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33218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33218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33218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33218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33218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33218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33218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33218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33218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33218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33218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33218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33218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33218</v>
      </c>
    </row>
    <row r="43" spans="1:6">
      <c r="A43" s="480" t="s">
        <v>505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D9" sqref="D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45868.732655208332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45839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 t="s">
        <v>457</v>
      </c>
    </row>
    <row r="9" spans="2:10" ht="21">
      <c r="B9"/>
      <c r="C9"/>
      <c r="D9" s="53"/>
      <c r="I9" s="259" t="s">
        <v>360</v>
      </c>
      <c r="J9" s="261" t="s">
        <v>457</v>
      </c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35100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380358.23185238685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182355.08577170665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6810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6200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5700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616523.3176240935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616523.3176240935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642762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100784.0837514351</v>
      </c>
      <c r="F23" s="406"/>
    </row>
    <row r="24" spans="2:6">
      <c r="B24"/>
      <c r="C24"/>
      <c r="D24" s="79" t="s">
        <v>239</v>
      </c>
      <c r="E24" s="406">
        <f>'R'!F254</f>
        <v>616523.3176240935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4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5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45850</v>
      </c>
    </row>
    <row r="2" spans="1:7" ht="34.5" customHeight="1">
      <c r="A2" s="483" t="s">
        <v>442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96" t="s">
        <v>229</v>
      </c>
      <c r="C4" s="203">
        <v>12450</v>
      </c>
      <c r="D4" s="195">
        <f t="shared" ref="D4:D41" si="0">C4</f>
        <v>12450</v>
      </c>
      <c r="E4" s="197">
        <f>SUM($D$3:D4)</f>
        <v>12450</v>
      </c>
      <c r="F4" s="165">
        <f t="shared" ref="F4:F41" si="1">A4</f>
        <v>1</v>
      </c>
    </row>
    <row r="5" spans="1:7">
      <c r="A5" s="187">
        <f>SUBTOTAL(103,B$4:B5)</f>
        <v>2</v>
      </c>
      <c r="B5" s="296" t="s">
        <v>506</v>
      </c>
      <c r="C5" s="203">
        <v>9200</v>
      </c>
      <c r="D5" s="195">
        <f t="shared" si="0"/>
        <v>9200</v>
      </c>
      <c r="E5" s="197">
        <f>SUM($D$3:D5)</f>
        <v>21650</v>
      </c>
      <c r="F5" s="165">
        <f t="shared" si="1"/>
        <v>2</v>
      </c>
    </row>
    <row r="6" spans="1:7">
      <c r="A6" s="187">
        <f>SUBTOTAL(103,B$4:B6)</f>
        <v>3</v>
      </c>
      <c r="B6" s="296" t="s">
        <v>466</v>
      </c>
      <c r="C6" s="203">
        <v>2250</v>
      </c>
      <c r="D6" s="195">
        <f t="shared" si="0"/>
        <v>2250</v>
      </c>
      <c r="E6" s="197">
        <f>SUM($D$3:D6)</f>
        <v>23900</v>
      </c>
      <c r="F6" s="165">
        <f t="shared" si="1"/>
        <v>3</v>
      </c>
    </row>
    <row r="7" spans="1:7">
      <c r="A7" s="187">
        <f>SUBTOTAL(103,B$4:B7)</f>
        <v>4</v>
      </c>
      <c r="B7" s="296" t="s">
        <v>464</v>
      </c>
      <c r="C7" s="203">
        <v>2232</v>
      </c>
      <c r="D7" s="195">
        <f t="shared" si="0"/>
        <v>2232</v>
      </c>
      <c r="E7" s="197">
        <f>SUM($D$3:D7)</f>
        <v>26132</v>
      </c>
      <c r="F7" s="165">
        <f t="shared" si="1"/>
        <v>4</v>
      </c>
    </row>
    <row r="8" spans="1:7">
      <c r="A8" s="187">
        <f>SUBTOTAL(103,B$4:B8)</f>
        <v>5</v>
      </c>
      <c r="B8" s="296" t="s">
        <v>467</v>
      </c>
      <c r="C8" s="203">
        <v>400</v>
      </c>
      <c r="D8" s="195">
        <f t="shared" si="0"/>
        <v>400</v>
      </c>
      <c r="E8" s="197">
        <f>SUM($D$3:D8)</f>
        <v>26532</v>
      </c>
      <c r="F8" s="165">
        <f t="shared" si="1"/>
        <v>5</v>
      </c>
    </row>
    <row r="9" spans="1:7">
      <c r="A9" s="187">
        <f>SUBTOTAL(103,B$4:B9)</f>
        <v>6</v>
      </c>
      <c r="B9" s="296" t="s">
        <v>507</v>
      </c>
      <c r="C9" s="203">
        <v>5080</v>
      </c>
      <c r="D9" s="195">
        <f t="shared" si="0"/>
        <v>5080</v>
      </c>
      <c r="E9" s="197">
        <f>SUM($D$3:D9)</f>
        <v>31612</v>
      </c>
      <c r="F9" s="165">
        <f t="shared" si="1"/>
        <v>6</v>
      </c>
    </row>
    <row r="10" spans="1:7">
      <c r="A10" s="187">
        <f>SUBTOTAL(103,B$4:B10)</f>
        <v>7</v>
      </c>
      <c r="B10" s="296" t="s">
        <v>228</v>
      </c>
      <c r="C10" s="203">
        <v>7644</v>
      </c>
      <c r="D10" s="195">
        <f t="shared" si="0"/>
        <v>7644</v>
      </c>
      <c r="E10" s="197">
        <f>SUM($D$3:D10)</f>
        <v>39256</v>
      </c>
      <c r="F10" s="165">
        <f t="shared" si="1"/>
        <v>7</v>
      </c>
    </row>
    <row r="11" spans="1:7">
      <c r="A11" s="187">
        <f>SUBTOTAL(103,B$4:B11)</f>
        <v>8</v>
      </c>
      <c r="B11" s="296" t="s">
        <v>508</v>
      </c>
      <c r="C11" s="203">
        <v>37400</v>
      </c>
      <c r="D11" s="195">
        <f t="shared" si="0"/>
        <v>37400</v>
      </c>
      <c r="E11" s="197">
        <f>SUM($D$3:D11)</f>
        <v>76656</v>
      </c>
      <c r="F11" s="165">
        <f t="shared" si="1"/>
        <v>8</v>
      </c>
    </row>
    <row r="12" spans="1:7">
      <c r="A12" s="187">
        <f>SUBTOTAL(103,B$4:B12)</f>
        <v>9</v>
      </c>
      <c r="B12" s="296" t="s">
        <v>469</v>
      </c>
      <c r="C12" s="203">
        <v>1510</v>
      </c>
      <c r="D12" s="195">
        <f t="shared" si="0"/>
        <v>1510</v>
      </c>
      <c r="E12" s="197">
        <f>SUM($D$3:D12)</f>
        <v>78166</v>
      </c>
      <c r="F12" s="165">
        <f t="shared" si="1"/>
        <v>9</v>
      </c>
    </row>
    <row r="13" spans="1:7">
      <c r="A13" s="187">
        <f>SUBTOTAL(103,B$4:B13)</f>
        <v>10</v>
      </c>
      <c r="B13" s="296" t="s">
        <v>470</v>
      </c>
      <c r="C13" s="203">
        <v>2100</v>
      </c>
      <c r="D13" s="195">
        <f t="shared" si="0"/>
        <v>2100</v>
      </c>
      <c r="E13" s="197">
        <f>SUM($D$3:D13)</f>
        <v>80266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80266</v>
      </c>
      <c r="F14" s="165">
        <f t="shared" si="1"/>
        <v>10</v>
      </c>
    </row>
    <row r="15" spans="1:7" hidden="1">
      <c r="A15" s="187">
        <f>SUBTOTAL(103,B$4:B15)</f>
        <v>10</v>
      </c>
      <c r="B15" s="296"/>
      <c r="C15" s="198"/>
      <c r="D15" s="195">
        <f t="shared" si="0"/>
        <v>0</v>
      </c>
      <c r="E15" s="197">
        <f>SUM($D$3:D15)</f>
        <v>80266</v>
      </c>
      <c r="F15" s="165">
        <f t="shared" si="1"/>
        <v>10</v>
      </c>
    </row>
    <row r="16" spans="1:7" hidden="1">
      <c r="A16" s="187">
        <f>SUBTOTAL(103,B$4:B16)</f>
        <v>10</v>
      </c>
      <c r="B16" s="296"/>
      <c r="C16" s="198"/>
      <c r="D16" s="195">
        <f t="shared" si="0"/>
        <v>0</v>
      </c>
      <c r="E16" s="197">
        <f>SUM($D$3:D16)</f>
        <v>80266</v>
      </c>
      <c r="F16" s="165">
        <f t="shared" si="1"/>
        <v>10</v>
      </c>
    </row>
    <row r="17" spans="1:6" hidden="1">
      <c r="A17" s="187">
        <f>SUBTOTAL(103,B$4:B17)</f>
        <v>10</v>
      </c>
      <c r="B17" s="296"/>
      <c r="C17" s="198"/>
      <c r="D17" s="195">
        <f t="shared" si="0"/>
        <v>0</v>
      </c>
      <c r="E17" s="197">
        <f>SUM($D$3:D17)</f>
        <v>80266</v>
      </c>
      <c r="F17" s="165">
        <f t="shared" si="1"/>
        <v>10</v>
      </c>
    </row>
    <row r="18" spans="1:6" hidden="1">
      <c r="A18" s="187">
        <f>SUBTOTAL(103,B$4:B18)</f>
        <v>10</v>
      </c>
      <c r="B18" s="296"/>
      <c r="C18" s="198"/>
      <c r="D18" s="195">
        <f t="shared" si="0"/>
        <v>0</v>
      </c>
      <c r="E18" s="197">
        <f>SUM($D$3:D18)</f>
        <v>80266</v>
      </c>
      <c r="F18" s="165">
        <f t="shared" si="1"/>
        <v>10</v>
      </c>
    </row>
    <row r="19" spans="1:6" hidden="1">
      <c r="A19" s="187">
        <f>SUBTOTAL(103,B$4:B19)</f>
        <v>10</v>
      </c>
      <c r="B19" s="296"/>
      <c r="C19" s="198"/>
      <c r="D19" s="195">
        <f t="shared" si="0"/>
        <v>0</v>
      </c>
      <c r="E19" s="197">
        <f>SUM($D$3:D19)</f>
        <v>80266</v>
      </c>
      <c r="F19" s="165">
        <f t="shared" si="1"/>
        <v>10</v>
      </c>
    </row>
    <row r="20" spans="1:6" hidden="1">
      <c r="A20" s="187">
        <f>SUBTOTAL(103,B$4:B20)</f>
        <v>10</v>
      </c>
      <c r="B20" s="296"/>
      <c r="C20" s="198"/>
      <c r="D20" s="195">
        <f t="shared" si="0"/>
        <v>0</v>
      </c>
      <c r="E20" s="197">
        <f>SUM($D$3:D20)</f>
        <v>80266</v>
      </c>
      <c r="F20" s="165">
        <f t="shared" si="1"/>
        <v>10</v>
      </c>
    </row>
    <row r="21" spans="1:6" hidden="1">
      <c r="A21" s="187">
        <f>SUBTOTAL(103,B$4:B21)</f>
        <v>10</v>
      </c>
      <c r="B21" s="296"/>
      <c r="C21" s="198"/>
      <c r="D21" s="195">
        <f t="shared" si="0"/>
        <v>0</v>
      </c>
      <c r="E21" s="197">
        <f>SUM($D$3:D21)</f>
        <v>80266</v>
      </c>
      <c r="F21" s="165">
        <f t="shared" si="1"/>
        <v>10</v>
      </c>
    </row>
    <row r="22" spans="1:6" hidden="1">
      <c r="A22" s="187">
        <f>SUBTOTAL(103,B$4:B22)</f>
        <v>10</v>
      </c>
      <c r="B22" s="296"/>
      <c r="C22" s="198"/>
      <c r="D22" s="195">
        <f t="shared" si="0"/>
        <v>0</v>
      </c>
      <c r="E22" s="197">
        <f>SUM($D$3:D22)</f>
        <v>80266</v>
      </c>
      <c r="F22" s="165">
        <f t="shared" si="1"/>
        <v>10</v>
      </c>
    </row>
    <row r="23" spans="1:6" hidden="1">
      <c r="A23" s="187">
        <f>SUBTOTAL(103,B$4:B23)</f>
        <v>10</v>
      </c>
      <c r="B23" s="296"/>
      <c r="C23" s="198"/>
      <c r="D23" s="195">
        <f t="shared" si="0"/>
        <v>0</v>
      </c>
      <c r="E23" s="197">
        <f>SUM($D$3:D23)</f>
        <v>80266</v>
      </c>
      <c r="F23" s="165">
        <f t="shared" si="1"/>
        <v>10</v>
      </c>
    </row>
    <row r="24" spans="1:6" hidden="1">
      <c r="A24" s="187">
        <f>SUBTOTAL(103,B$4:B24)</f>
        <v>10</v>
      </c>
      <c r="B24" s="296"/>
      <c r="C24" s="198"/>
      <c r="D24" s="195">
        <f t="shared" si="0"/>
        <v>0</v>
      </c>
      <c r="E24" s="197">
        <f>SUM($D$3:D24)</f>
        <v>80266</v>
      </c>
      <c r="F24" s="165">
        <f t="shared" si="1"/>
        <v>10</v>
      </c>
    </row>
    <row r="25" spans="1:6" hidden="1">
      <c r="A25" s="187">
        <f>SUBTOTAL(103,B$4:B25)</f>
        <v>10</v>
      </c>
      <c r="B25" s="296"/>
      <c r="C25" s="198"/>
      <c r="D25" s="195">
        <f t="shared" si="0"/>
        <v>0</v>
      </c>
      <c r="E25" s="197">
        <f>SUM($D$3:D25)</f>
        <v>80266</v>
      </c>
      <c r="F25" s="165">
        <f t="shared" si="1"/>
        <v>10</v>
      </c>
    </row>
    <row r="26" spans="1:6" hidden="1">
      <c r="A26" s="187">
        <f>SUBTOTAL(103,B$4:B26)</f>
        <v>10</v>
      </c>
      <c r="B26" s="296"/>
      <c r="C26" s="198"/>
      <c r="D26" s="195">
        <f t="shared" si="0"/>
        <v>0</v>
      </c>
      <c r="E26" s="197">
        <f>SUM($D$3:D26)</f>
        <v>80266</v>
      </c>
      <c r="F26" s="165">
        <f t="shared" si="1"/>
        <v>10</v>
      </c>
    </row>
    <row r="27" spans="1:6" hidden="1">
      <c r="A27" s="187">
        <f>SUBTOTAL(103,B$4:B27)</f>
        <v>10</v>
      </c>
      <c r="B27" s="296"/>
      <c r="C27" s="198"/>
      <c r="D27" s="195">
        <f t="shared" si="0"/>
        <v>0</v>
      </c>
      <c r="E27" s="197">
        <f>SUM($D$3:D27)</f>
        <v>80266</v>
      </c>
      <c r="F27" s="165">
        <f t="shared" si="1"/>
        <v>10</v>
      </c>
    </row>
    <row r="28" spans="1:6" hidden="1">
      <c r="A28" s="187">
        <f>SUBTOTAL(103,B$4:B28)</f>
        <v>10</v>
      </c>
      <c r="B28" s="296"/>
      <c r="C28" s="198"/>
      <c r="D28" s="195">
        <f t="shared" si="0"/>
        <v>0</v>
      </c>
      <c r="E28" s="197">
        <f>SUM($D$3:D28)</f>
        <v>80266</v>
      </c>
      <c r="F28" s="165">
        <f t="shared" si="1"/>
        <v>10</v>
      </c>
    </row>
    <row r="29" spans="1:6" hidden="1">
      <c r="A29" s="187">
        <f>SUBTOTAL(103,B$4:B29)</f>
        <v>10</v>
      </c>
      <c r="B29" s="296"/>
      <c r="C29" s="198"/>
      <c r="D29" s="195">
        <f t="shared" si="0"/>
        <v>0</v>
      </c>
      <c r="E29" s="197">
        <f>SUM($D$3:D29)</f>
        <v>80266</v>
      </c>
      <c r="F29" s="165">
        <f t="shared" si="1"/>
        <v>10</v>
      </c>
    </row>
    <row r="30" spans="1:6" hidden="1">
      <c r="A30" s="187">
        <f>SUBTOTAL(103,B$4:B30)</f>
        <v>10</v>
      </c>
      <c r="B30" s="296"/>
      <c r="C30" s="198"/>
      <c r="D30" s="195">
        <f t="shared" si="0"/>
        <v>0</v>
      </c>
      <c r="E30" s="197">
        <f>SUM($D$3:D30)</f>
        <v>80266</v>
      </c>
      <c r="F30" s="165">
        <f t="shared" si="1"/>
        <v>10</v>
      </c>
    </row>
    <row r="31" spans="1:6" hidden="1">
      <c r="A31" s="187">
        <f>SUBTOTAL(103,B$4:B31)</f>
        <v>10</v>
      </c>
      <c r="B31" s="296"/>
      <c r="C31" s="198"/>
      <c r="D31" s="195">
        <f t="shared" si="0"/>
        <v>0</v>
      </c>
      <c r="E31" s="197">
        <f>SUM($D$3:D31)</f>
        <v>80266</v>
      </c>
      <c r="F31" s="165">
        <f t="shared" si="1"/>
        <v>10</v>
      </c>
    </row>
    <row r="32" spans="1:6" hidden="1">
      <c r="A32" s="187">
        <f>SUBTOTAL(103,B$4:B32)</f>
        <v>10</v>
      </c>
      <c r="B32" s="296"/>
      <c r="C32" s="198"/>
      <c r="D32" s="195">
        <f t="shared" si="0"/>
        <v>0</v>
      </c>
      <c r="E32" s="197">
        <f>SUM($D$3:D32)</f>
        <v>80266</v>
      </c>
      <c r="F32" s="165">
        <f t="shared" si="1"/>
        <v>10</v>
      </c>
    </row>
    <row r="33" spans="1:6" hidden="1">
      <c r="A33" s="187">
        <f>SUBTOTAL(103,B$4:B33)</f>
        <v>10</v>
      </c>
      <c r="B33" s="296"/>
      <c r="C33" s="198"/>
      <c r="D33" s="195">
        <f t="shared" si="0"/>
        <v>0</v>
      </c>
      <c r="E33" s="197">
        <f>SUM($D$3:D33)</f>
        <v>80266</v>
      </c>
      <c r="F33" s="165">
        <f t="shared" si="1"/>
        <v>10</v>
      </c>
    </row>
    <row r="34" spans="1:6" hidden="1">
      <c r="A34" s="187">
        <f>SUBTOTAL(103,B$4:B34)</f>
        <v>10</v>
      </c>
      <c r="B34" s="296"/>
      <c r="C34" s="198"/>
      <c r="D34" s="195">
        <f t="shared" si="0"/>
        <v>0</v>
      </c>
      <c r="E34" s="197">
        <f>SUM($D$3:D34)</f>
        <v>80266</v>
      </c>
      <c r="F34" s="165">
        <f t="shared" si="1"/>
        <v>10</v>
      </c>
    </row>
    <row r="35" spans="1:6" hidden="1">
      <c r="A35" s="187">
        <f>SUBTOTAL(103,B$4:B35)</f>
        <v>10</v>
      </c>
      <c r="B35" s="296"/>
      <c r="C35" s="198"/>
      <c r="D35" s="195">
        <f t="shared" si="0"/>
        <v>0</v>
      </c>
      <c r="E35" s="197">
        <f>SUM($D$3:D35)</f>
        <v>80266</v>
      </c>
      <c r="F35" s="165">
        <f t="shared" si="1"/>
        <v>10</v>
      </c>
    </row>
    <row r="36" spans="1:6" hidden="1">
      <c r="A36" s="187">
        <f>SUBTOTAL(103,B$4:B36)</f>
        <v>10</v>
      </c>
      <c r="B36" s="296"/>
      <c r="C36" s="198"/>
      <c r="D36" s="195">
        <f t="shared" si="0"/>
        <v>0</v>
      </c>
      <c r="E36" s="197">
        <f>SUM($D$3:D36)</f>
        <v>80266</v>
      </c>
      <c r="F36" s="165">
        <f t="shared" si="1"/>
        <v>10</v>
      </c>
    </row>
    <row r="37" spans="1:6" hidden="1">
      <c r="A37" s="187">
        <f>SUBTOTAL(103,B$4:B37)</f>
        <v>10</v>
      </c>
      <c r="B37" s="296"/>
      <c r="C37" s="198"/>
      <c r="D37" s="195">
        <f t="shared" si="0"/>
        <v>0</v>
      </c>
      <c r="E37" s="197">
        <f>SUM($D$3:D37)</f>
        <v>80266</v>
      </c>
      <c r="F37" s="165">
        <f t="shared" si="1"/>
        <v>10</v>
      </c>
    </row>
    <row r="38" spans="1:6" hidden="1">
      <c r="A38" s="187">
        <f>SUBTOTAL(103,B$4:B38)</f>
        <v>10</v>
      </c>
      <c r="B38" s="296"/>
      <c r="C38" s="198"/>
      <c r="D38" s="195">
        <f t="shared" si="0"/>
        <v>0</v>
      </c>
      <c r="E38" s="197">
        <f>SUM($D$3:D38)</f>
        <v>80266</v>
      </c>
      <c r="F38" s="165">
        <f t="shared" si="1"/>
        <v>10</v>
      </c>
    </row>
    <row r="39" spans="1:6" hidden="1">
      <c r="A39" s="187">
        <f>SUBTOTAL(103,B$4:B39)</f>
        <v>10</v>
      </c>
      <c r="B39" s="296"/>
      <c r="C39" s="198"/>
      <c r="D39" s="195">
        <f t="shared" si="0"/>
        <v>0</v>
      </c>
      <c r="E39" s="197">
        <f>SUM($D$3:D39)</f>
        <v>80266</v>
      </c>
      <c r="F39" s="165">
        <f t="shared" si="1"/>
        <v>10</v>
      </c>
    </row>
    <row r="40" spans="1:6" hidden="1">
      <c r="A40" s="187">
        <f>SUBTOTAL(103,B$4:B40)</f>
        <v>10</v>
      </c>
      <c r="B40" s="296"/>
      <c r="C40" s="198"/>
      <c r="D40" s="195">
        <f t="shared" si="0"/>
        <v>0</v>
      </c>
      <c r="E40" s="197">
        <f>SUM($D$3:D40)</f>
        <v>80266</v>
      </c>
      <c r="F40" s="165">
        <f t="shared" si="1"/>
        <v>10</v>
      </c>
    </row>
    <row r="41" spans="1:6" hidden="1">
      <c r="A41" s="187">
        <f>SUBTOTAL(103,B$4:B41)</f>
        <v>10</v>
      </c>
      <c r="B41" s="296"/>
      <c r="C41" s="198"/>
      <c r="D41" s="195">
        <f t="shared" si="0"/>
        <v>0</v>
      </c>
      <c r="E41" s="197">
        <f>SUM($D$3:D41)</f>
        <v>80266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80266</v>
      </c>
    </row>
    <row r="43" spans="1:6">
      <c r="A43" s="480" t="s">
        <v>509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3"/>
  <sheetViews>
    <sheetView topLeftCell="A8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45851</v>
      </c>
    </row>
    <row r="2" spans="1:7" ht="34.5" customHeight="1">
      <c r="A2" s="483" t="s">
        <v>444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340" t="s">
        <v>229</v>
      </c>
      <c r="C4" s="203">
        <v>16814</v>
      </c>
      <c r="D4" s="195">
        <f t="shared" ref="D4:D41" si="0">C4</f>
        <v>16814</v>
      </c>
      <c r="E4" s="197">
        <f>SUM($D$3:D4)</f>
        <v>16814</v>
      </c>
      <c r="F4" s="165">
        <f t="shared" ref="F4:F41" si="1">A4</f>
        <v>1</v>
      </c>
    </row>
    <row r="5" spans="1:7">
      <c r="A5" s="187">
        <f>SUBTOTAL(103,B$4:B5)</f>
        <v>2</v>
      </c>
      <c r="B5" s="340" t="s">
        <v>510</v>
      </c>
      <c r="C5" s="203">
        <v>710</v>
      </c>
      <c r="D5" s="195">
        <f t="shared" si="0"/>
        <v>710</v>
      </c>
      <c r="E5" s="197">
        <f>SUM($D$3:D5)</f>
        <v>17524</v>
      </c>
      <c r="F5" s="165">
        <f t="shared" si="1"/>
        <v>2</v>
      </c>
    </row>
    <row r="6" spans="1:7">
      <c r="A6" s="187">
        <f>SUBTOTAL(103,B$4:B6)</f>
        <v>3</v>
      </c>
      <c r="B6" s="340" t="s">
        <v>511</v>
      </c>
      <c r="C6" s="203">
        <v>6100</v>
      </c>
      <c r="D6" s="195">
        <f t="shared" si="0"/>
        <v>6100</v>
      </c>
      <c r="E6" s="197">
        <f>SUM($D$3:D6)</f>
        <v>23624</v>
      </c>
      <c r="F6" s="165">
        <f t="shared" si="1"/>
        <v>3</v>
      </c>
    </row>
    <row r="7" spans="1:7">
      <c r="A7" s="187">
        <f>SUBTOTAL(103,B$4:B7)</f>
        <v>4</v>
      </c>
      <c r="B7" s="340" t="s">
        <v>467</v>
      </c>
      <c r="C7" s="203">
        <v>400</v>
      </c>
      <c r="D7" s="195">
        <f t="shared" si="0"/>
        <v>400</v>
      </c>
      <c r="E7" s="197">
        <f>SUM($D$3:D7)</f>
        <v>24024</v>
      </c>
      <c r="F7" s="165">
        <f t="shared" si="1"/>
        <v>4</v>
      </c>
    </row>
    <row r="8" spans="1:7">
      <c r="A8" s="187">
        <f>SUBTOTAL(103,B$4:B8)</f>
        <v>5</v>
      </c>
      <c r="B8" s="340" t="s">
        <v>464</v>
      </c>
      <c r="C8" s="203">
        <v>7162</v>
      </c>
      <c r="D8" s="195">
        <f t="shared" si="0"/>
        <v>7162</v>
      </c>
      <c r="E8" s="197">
        <f>SUM($D$3:D8)</f>
        <v>31186</v>
      </c>
      <c r="F8" s="165">
        <f t="shared" si="1"/>
        <v>5</v>
      </c>
    </row>
    <row r="9" spans="1:7">
      <c r="A9" s="187">
        <f>SUBTOTAL(103,B$4:B9)</f>
        <v>6</v>
      </c>
      <c r="B9" s="340" t="s">
        <v>512</v>
      </c>
      <c r="C9" s="203">
        <v>5835</v>
      </c>
      <c r="D9" s="195">
        <f t="shared" si="0"/>
        <v>5835</v>
      </c>
      <c r="E9" s="197">
        <f>SUM($D$3:D9)</f>
        <v>37021</v>
      </c>
      <c r="F9" s="165">
        <f t="shared" si="1"/>
        <v>6</v>
      </c>
    </row>
    <row r="10" spans="1:7">
      <c r="A10" s="187">
        <f>SUBTOTAL(103,B$4:B10)</f>
        <v>7</v>
      </c>
      <c r="B10" s="340" t="s">
        <v>463</v>
      </c>
      <c r="C10" s="203">
        <v>11375</v>
      </c>
      <c r="D10" s="195">
        <f t="shared" si="0"/>
        <v>11375</v>
      </c>
      <c r="E10" s="197">
        <f>SUM($D$3:D10)</f>
        <v>48396</v>
      </c>
      <c r="F10" s="165">
        <f t="shared" si="1"/>
        <v>7</v>
      </c>
    </row>
    <row r="11" spans="1:7">
      <c r="A11" s="187">
        <f>SUBTOTAL(103,B$4:B11)</f>
        <v>8</v>
      </c>
      <c r="B11" s="340" t="s">
        <v>469</v>
      </c>
      <c r="C11" s="203">
        <v>500</v>
      </c>
      <c r="D11" s="195">
        <f t="shared" si="0"/>
        <v>500</v>
      </c>
      <c r="E11" s="197">
        <f>SUM($D$3:D11)</f>
        <v>48896</v>
      </c>
      <c r="F11" s="165">
        <f t="shared" si="1"/>
        <v>8</v>
      </c>
    </row>
    <row r="12" spans="1:7">
      <c r="A12" s="187">
        <f>SUBTOTAL(103,B$4:B12)</f>
        <v>9</v>
      </c>
      <c r="B12" s="340" t="s">
        <v>477</v>
      </c>
      <c r="C12" s="203">
        <v>1200</v>
      </c>
      <c r="D12" s="195">
        <f t="shared" si="0"/>
        <v>1200</v>
      </c>
      <c r="E12" s="197">
        <f>SUM($D$3:D12)</f>
        <v>50096</v>
      </c>
      <c r="F12" s="165">
        <f t="shared" si="1"/>
        <v>9</v>
      </c>
    </row>
    <row r="13" spans="1:7">
      <c r="A13" s="187">
        <f>SUBTOTAL(103,B$4:B13)</f>
        <v>10</v>
      </c>
      <c r="B13" s="340" t="s">
        <v>470</v>
      </c>
      <c r="C13" s="203">
        <v>3700</v>
      </c>
      <c r="D13" s="195">
        <f t="shared" si="0"/>
        <v>3700</v>
      </c>
      <c r="E13" s="197">
        <f>SUM($D$3:D13)</f>
        <v>53796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53796</v>
      </c>
      <c r="F14" s="165">
        <f t="shared" si="1"/>
        <v>10</v>
      </c>
    </row>
    <row r="15" spans="1:7" hidden="1">
      <c r="A15" s="187">
        <f>SUBTOTAL(103,B$4:B15)</f>
        <v>10</v>
      </c>
      <c r="B15" s="340"/>
      <c r="C15" s="198"/>
      <c r="D15" s="195">
        <f t="shared" si="0"/>
        <v>0</v>
      </c>
      <c r="E15" s="197">
        <f>SUM($D$3:D15)</f>
        <v>53796</v>
      </c>
      <c r="F15" s="165">
        <f t="shared" si="1"/>
        <v>10</v>
      </c>
    </row>
    <row r="16" spans="1:7" hidden="1">
      <c r="A16" s="187">
        <f>SUBTOTAL(103,B$4:B16)</f>
        <v>10</v>
      </c>
      <c r="B16" s="340"/>
      <c r="C16" s="198"/>
      <c r="D16" s="195">
        <f t="shared" si="0"/>
        <v>0</v>
      </c>
      <c r="E16" s="197">
        <f>SUM($D$3:D16)</f>
        <v>53796</v>
      </c>
      <c r="F16" s="165">
        <f t="shared" si="1"/>
        <v>10</v>
      </c>
    </row>
    <row r="17" spans="1:6" hidden="1">
      <c r="A17" s="187">
        <f>SUBTOTAL(103,B$4:B17)</f>
        <v>10</v>
      </c>
      <c r="B17" s="340"/>
      <c r="C17" s="198"/>
      <c r="D17" s="195">
        <f t="shared" si="0"/>
        <v>0</v>
      </c>
      <c r="E17" s="197">
        <f>SUM($D$3:D17)</f>
        <v>53796</v>
      </c>
      <c r="F17" s="165">
        <f t="shared" si="1"/>
        <v>10</v>
      </c>
    </row>
    <row r="18" spans="1:6" hidden="1">
      <c r="A18" s="187">
        <f>SUBTOTAL(103,B$4:B18)</f>
        <v>10</v>
      </c>
      <c r="B18" s="340"/>
      <c r="C18" s="198"/>
      <c r="D18" s="195">
        <f t="shared" si="0"/>
        <v>0</v>
      </c>
      <c r="E18" s="197">
        <f>SUM($D$3:D18)</f>
        <v>53796</v>
      </c>
      <c r="F18" s="165">
        <f t="shared" si="1"/>
        <v>10</v>
      </c>
    </row>
    <row r="19" spans="1:6" hidden="1">
      <c r="A19" s="187">
        <f>SUBTOTAL(103,B$4:B19)</f>
        <v>10</v>
      </c>
      <c r="B19" s="340"/>
      <c r="C19" s="198"/>
      <c r="D19" s="195">
        <f t="shared" si="0"/>
        <v>0</v>
      </c>
      <c r="E19" s="197">
        <f>SUM($D$3:D19)</f>
        <v>53796</v>
      </c>
      <c r="F19" s="165">
        <f t="shared" si="1"/>
        <v>10</v>
      </c>
    </row>
    <row r="20" spans="1:6" hidden="1">
      <c r="A20" s="187">
        <f>SUBTOTAL(103,B$4:B20)</f>
        <v>10</v>
      </c>
      <c r="B20" s="340"/>
      <c r="C20" s="198"/>
      <c r="D20" s="195">
        <f t="shared" si="0"/>
        <v>0</v>
      </c>
      <c r="E20" s="197">
        <f>SUM($D$3:D20)</f>
        <v>53796</v>
      </c>
      <c r="F20" s="165">
        <f t="shared" si="1"/>
        <v>10</v>
      </c>
    </row>
    <row r="21" spans="1:6" hidden="1">
      <c r="A21" s="187">
        <f>SUBTOTAL(103,B$4:B21)</f>
        <v>10</v>
      </c>
      <c r="B21" s="340"/>
      <c r="C21" s="198"/>
      <c r="D21" s="195">
        <f t="shared" si="0"/>
        <v>0</v>
      </c>
      <c r="E21" s="197">
        <f>SUM($D$3:D21)</f>
        <v>53796</v>
      </c>
      <c r="F21" s="165">
        <f t="shared" si="1"/>
        <v>10</v>
      </c>
    </row>
    <row r="22" spans="1:6" hidden="1">
      <c r="A22" s="187">
        <f>SUBTOTAL(103,B$4:B22)</f>
        <v>10</v>
      </c>
      <c r="B22" s="340"/>
      <c r="C22" s="198"/>
      <c r="D22" s="195">
        <f t="shared" si="0"/>
        <v>0</v>
      </c>
      <c r="E22" s="197">
        <f>SUM($D$3:D22)</f>
        <v>53796</v>
      </c>
      <c r="F22" s="165">
        <f t="shared" si="1"/>
        <v>10</v>
      </c>
    </row>
    <row r="23" spans="1:6" hidden="1">
      <c r="A23" s="187">
        <f>SUBTOTAL(103,B$4:B23)</f>
        <v>10</v>
      </c>
      <c r="B23" s="340"/>
      <c r="C23" s="198"/>
      <c r="D23" s="195">
        <f t="shared" si="0"/>
        <v>0</v>
      </c>
      <c r="E23" s="197">
        <f>SUM($D$3:D23)</f>
        <v>53796</v>
      </c>
      <c r="F23" s="165">
        <f t="shared" si="1"/>
        <v>10</v>
      </c>
    </row>
    <row r="24" spans="1:6" hidden="1">
      <c r="A24" s="187">
        <f>SUBTOTAL(103,B$4:B24)</f>
        <v>10</v>
      </c>
      <c r="B24" s="340"/>
      <c r="C24" s="198"/>
      <c r="D24" s="195">
        <f t="shared" si="0"/>
        <v>0</v>
      </c>
      <c r="E24" s="197">
        <f>SUM($D$3:D24)</f>
        <v>53796</v>
      </c>
      <c r="F24" s="165">
        <f t="shared" si="1"/>
        <v>10</v>
      </c>
    </row>
    <row r="25" spans="1:6" hidden="1">
      <c r="A25" s="187">
        <f>SUBTOTAL(103,B$4:B25)</f>
        <v>10</v>
      </c>
      <c r="B25" s="340"/>
      <c r="C25" s="198"/>
      <c r="D25" s="195">
        <f t="shared" si="0"/>
        <v>0</v>
      </c>
      <c r="E25" s="197">
        <f>SUM($D$3:D25)</f>
        <v>53796</v>
      </c>
      <c r="F25" s="165">
        <f t="shared" si="1"/>
        <v>10</v>
      </c>
    </row>
    <row r="26" spans="1:6" hidden="1">
      <c r="A26" s="187">
        <f>SUBTOTAL(103,B$4:B26)</f>
        <v>10</v>
      </c>
      <c r="B26" s="340"/>
      <c r="C26" s="198"/>
      <c r="D26" s="195">
        <f t="shared" si="0"/>
        <v>0</v>
      </c>
      <c r="E26" s="197">
        <f>SUM($D$3:D26)</f>
        <v>53796</v>
      </c>
      <c r="F26" s="165">
        <f t="shared" si="1"/>
        <v>10</v>
      </c>
    </row>
    <row r="27" spans="1:6" hidden="1">
      <c r="A27" s="187">
        <f>SUBTOTAL(103,B$4:B27)</f>
        <v>10</v>
      </c>
      <c r="B27" s="340"/>
      <c r="C27" s="198"/>
      <c r="D27" s="195">
        <f t="shared" si="0"/>
        <v>0</v>
      </c>
      <c r="E27" s="197">
        <f>SUM($D$3:D27)</f>
        <v>53796</v>
      </c>
      <c r="F27" s="165">
        <f t="shared" si="1"/>
        <v>10</v>
      </c>
    </row>
    <row r="28" spans="1:6" hidden="1">
      <c r="A28" s="187">
        <f>SUBTOTAL(103,B$4:B28)</f>
        <v>10</v>
      </c>
      <c r="B28" s="340"/>
      <c r="C28" s="198"/>
      <c r="D28" s="195">
        <f t="shared" si="0"/>
        <v>0</v>
      </c>
      <c r="E28" s="197">
        <f>SUM($D$3:D28)</f>
        <v>53796</v>
      </c>
      <c r="F28" s="165">
        <f t="shared" si="1"/>
        <v>10</v>
      </c>
    </row>
    <row r="29" spans="1:6" hidden="1">
      <c r="A29" s="187">
        <f>SUBTOTAL(103,B$4:B29)</f>
        <v>10</v>
      </c>
      <c r="B29" s="340"/>
      <c r="C29" s="198"/>
      <c r="D29" s="195">
        <f t="shared" si="0"/>
        <v>0</v>
      </c>
      <c r="E29" s="197">
        <f>SUM($D$3:D29)</f>
        <v>53796</v>
      </c>
      <c r="F29" s="165">
        <f t="shared" si="1"/>
        <v>10</v>
      </c>
    </row>
    <row r="30" spans="1:6" hidden="1">
      <c r="A30" s="187">
        <f>SUBTOTAL(103,B$4:B30)</f>
        <v>10</v>
      </c>
      <c r="B30" s="340"/>
      <c r="C30" s="198"/>
      <c r="D30" s="195">
        <f t="shared" si="0"/>
        <v>0</v>
      </c>
      <c r="E30" s="197">
        <f>SUM($D$3:D30)</f>
        <v>53796</v>
      </c>
      <c r="F30" s="165">
        <f t="shared" si="1"/>
        <v>10</v>
      </c>
    </row>
    <row r="31" spans="1:6" hidden="1">
      <c r="A31" s="187">
        <f>SUBTOTAL(103,B$4:B31)</f>
        <v>10</v>
      </c>
      <c r="B31" s="340"/>
      <c r="C31" s="198"/>
      <c r="D31" s="195">
        <f t="shared" si="0"/>
        <v>0</v>
      </c>
      <c r="E31" s="197">
        <f>SUM($D$3:D31)</f>
        <v>53796</v>
      </c>
      <c r="F31" s="165">
        <f t="shared" si="1"/>
        <v>10</v>
      </c>
    </row>
    <row r="32" spans="1:6" hidden="1">
      <c r="A32" s="187">
        <f>SUBTOTAL(103,B$4:B32)</f>
        <v>10</v>
      </c>
      <c r="B32" s="340"/>
      <c r="C32" s="198"/>
      <c r="D32" s="195">
        <f t="shared" si="0"/>
        <v>0</v>
      </c>
      <c r="E32" s="197">
        <f>SUM($D$3:D32)</f>
        <v>53796</v>
      </c>
      <c r="F32" s="165">
        <f t="shared" si="1"/>
        <v>10</v>
      </c>
    </row>
    <row r="33" spans="1:6" hidden="1">
      <c r="A33" s="187">
        <f>SUBTOTAL(103,B$4:B33)</f>
        <v>10</v>
      </c>
      <c r="B33" s="340"/>
      <c r="C33" s="198"/>
      <c r="D33" s="195">
        <f t="shared" si="0"/>
        <v>0</v>
      </c>
      <c r="E33" s="197">
        <f>SUM($D$3:D33)</f>
        <v>53796</v>
      </c>
      <c r="F33" s="165">
        <f t="shared" si="1"/>
        <v>10</v>
      </c>
    </row>
    <row r="34" spans="1:6" hidden="1">
      <c r="A34" s="187">
        <f>SUBTOTAL(103,B$4:B34)</f>
        <v>10</v>
      </c>
      <c r="B34" s="340"/>
      <c r="C34" s="198"/>
      <c r="D34" s="195">
        <f t="shared" si="0"/>
        <v>0</v>
      </c>
      <c r="E34" s="197">
        <f>SUM($D$3:D34)</f>
        <v>53796</v>
      </c>
      <c r="F34" s="165">
        <f t="shared" si="1"/>
        <v>10</v>
      </c>
    </row>
    <row r="35" spans="1:6" hidden="1">
      <c r="A35" s="187">
        <f>SUBTOTAL(103,B$4:B35)</f>
        <v>10</v>
      </c>
      <c r="B35" s="340"/>
      <c r="C35" s="198"/>
      <c r="D35" s="195">
        <f t="shared" si="0"/>
        <v>0</v>
      </c>
      <c r="E35" s="197">
        <f>SUM($D$3:D35)</f>
        <v>53796</v>
      </c>
      <c r="F35" s="165">
        <f t="shared" si="1"/>
        <v>10</v>
      </c>
    </row>
    <row r="36" spans="1:6" hidden="1">
      <c r="A36" s="187">
        <f>SUBTOTAL(103,B$4:B36)</f>
        <v>10</v>
      </c>
      <c r="B36" s="340"/>
      <c r="C36" s="198"/>
      <c r="D36" s="195">
        <f t="shared" si="0"/>
        <v>0</v>
      </c>
      <c r="E36" s="197">
        <f>SUM($D$3:D36)</f>
        <v>53796</v>
      </c>
      <c r="F36" s="165">
        <f t="shared" si="1"/>
        <v>10</v>
      </c>
    </row>
    <row r="37" spans="1:6" hidden="1">
      <c r="A37" s="187">
        <f>SUBTOTAL(103,B$4:B37)</f>
        <v>10</v>
      </c>
      <c r="B37" s="340"/>
      <c r="C37" s="198"/>
      <c r="D37" s="195">
        <f t="shared" si="0"/>
        <v>0</v>
      </c>
      <c r="E37" s="197">
        <f>SUM($D$3:D37)</f>
        <v>53796</v>
      </c>
      <c r="F37" s="165">
        <f t="shared" si="1"/>
        <v>10</v>
      </c>
    </row>
    <row r="38" spans="1:6" hidden="1">
      <c r="A38" s="187">
        <f>SUBTOTAL(103,B$4:B38)</f>
        <v>10</v>
      </c>
      <c r="B38" s="340"/>
      <c r="C38" s="198"/>
      <c r="D38" s="195">
        <f t="shared" si="0"/>
        <v>0</v>
      </c>
      <c r="E38" s="197">
        <f>SUM($D$3:D38)</f>
        <v>53796</v>
      </c>
      <c r="F38" s="165">
        <f t="shared" si="1"/>
        <v>10</v>
      </c>
    </row>
    <row r="39" spans="1:6" hidden="1">
      <c r="A39" s="187">
        <f>SUBTOTAL(103,B$4:B39)</f>
        <v>10</v>
      </c>
      <c r="B39" s="340"/>
      <c r="C39" s="198"/>
      <c r="D39" s="195">
        <f t="shared" si="0"/>
        <v>0</v>
      </c>
      <c r="E39" s="197">
        <f>SUM($D$3:D39)</f>
        <v>53796</v>
      </c>
      <c r="F39" s="165">
        <f t="shared" si="1"/>
        <v>10</v>
      </c>
    </row>
    <row r="40" spans="1:6" hidden="1">
      <c r="A40" s="187">
        <f>SUBTOTAL(103,B$4:B40)</f>
        <v>10</v>
      </c>
      <c r="B40" s="340"/>
      <c r="C40" s="198"/>
      <c r="D40" s="195">
        <f t="shared" si="0"/>
        <v>0</v>
      </c>
      <c r="E40" s="197">
        <f>SUM($D$3:D40)</f>
        <v>53796</v>
      </c>
      <c r="F40" s="165">
        <f t="shared" si="1"/>
        <v>10</v>
      </c>
    </row>
    <row r="41" spans="1:6" hidden="1">
      <c r="A41" s="187">
        <f>SUBTOTAL(103,B$4:B41)</f>
        <v>10</v>
      </c>
      <c r="B41" s="340"/>
      <c r="C41" s="198"/>
      <c r="D41" s="195">
        <f t="shared" si="0"/>
        <v>0</v>
      </c>
      <c r="E41" s="197">
        <f>SUM($D$3:D41)</f>
        <v>53796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53796</v>
      </c>
    </row>
    <row r="43" spans="1:6">
      <c r="A43" s="480" t="s">
        <v>513</v>
      </c>
      <c r="B43" s="481"/>
      <c r="C43" s="482"/>
    </row>
  </sheetData>
  <mergeCells count="3">
    <mergeCell ref="A1:C1"/>
    <mergeCell ref="A2:C2"/>
    <mergeCell ref="A43:C43"/>
  </mergeCells>
  <pageMargins left="0.4" right="0.4" top="0.5" bottom="0.5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45852</v>
      </c>
    </row>
    <row r="2" spans="1:7" ht="34.5" customHeight="1">
      <c r="A2" s="483" t="s">
        <v>443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445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445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515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45839</v>
      </c>
      <c r="C4" s="288" t="str">
        <f>'1'!A2</f>
        <v>01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48756</v>
      </c>
      <c r="E4" s="11" t="s">
        <v>411</v>
      </c>
    </row>
    <row r="5" spans="1:6" ht="36">
      <c r="A5" s="21">
        <v>2</v>
      </c>
      <c r="B5" s="207">
        <f>P!F3</f>
        <v>45840</v>
      </c>
      <c r="C5" s="288" t="str">
        <f>'2'!A2</f>
        <v xml:space="preserve">02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13578</v>
      </c>
      <c r="E5" s="11" t="s">
        <v>412</v>
      </c>
    </row>
    <row r="6" spans="1:6" ht="36">
      <c r="A6" s="21">
        <v>3</v>
      </c>
      <c r="B6" s="207">
        <f>P!H3</f>
        <v>45841</v>
      </c>
      <c r="C6" s="288" t="str">
        <f>'3'!A2</f>
        <v>03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76163</v>
      </c>
      <c r="E6" s="11" t="s">
        <v>398</v>
      </c>
    </row>
    <row r="7" spans="1:6" ht="36">
      <c r="A7" s="21">
        <v>4</v>
      </c>
      <c r="B7" s="207">
        <f>P!J3</f>
        <v>45842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7887</v>
      </c>
      <c r="E7" s="11" t="s">
        <v>413</v>
      </c>
    </row>
    <row r="8" spans="1:6" ht="36">
      <c r="A8" s="21">
        <v>5</v>
      </c>
      <c r="B8" s="207">
        <f>P!L3</f>
        <v>45843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8717</v>
      </c>
      <c r="E8" s="11" t="s">
        <v>414</v>
      </c>
    </row>
    <row r="9" spans="1:6" ht="36">
      <c r="A9" s="21">
        <v>6</v>
      </c>
      <c r="B9" s="207">
        <f>P!N3</f>
        <v>45844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13005</v>
      </c>
      <c r="E9" s="11" t="s">
        <v>415</v>
      </c>
    </row>
    <row r="10" spans="1:6" ht="36">
      <c r="A10" s="21">
        <v>7</v>
      </c>
      <c r="B10" s="207">
        <f>P!P3</f>
        <v>45845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19208</v>
      </c>
      <c r="E10" s="11" t="s">
        <v>416</v>
      </c>
    </row>
    <row r="11" spans="1:6" ht="36">
      <c r="A11" s="21">
        <v>8</v>
      </c>
      <c r="B11" s="207">
        <f>P!R3</f>
        <v>45846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236954</v>
      </c>
      <c r="E11" s="11" t="s">
        <v>417</v>
      </c>
    </row>
    <row r="12" spans="1:6" ht="36">
      <c r="A12" s="21">
        <v>9</v>
      </c>
      <c r="B12" s="207">
        <f>P!T3</f>
        <v>45847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22171</v>
      </c>
      <c r="E12" s="11" t="s">
        <v>418</v>
      </c>
    </row>
    <row r="13" spans="1:6" ht="36">
      <c r="A13" s="21">
        <v>10</v>
      </c>
      <c r="B13" s="207">
        <f>P!V3</f>
        <v>45848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29043</v>
      </c>
      <c r="E13" s="11" t="s">
        <v>419</v>
      </c>
    </row>
    <row r="14" spans="1:6" ht="41.25" customHeight="1">
      <c r="A14" s="21">
        <v>11</v>
      </c>
      <c r="B14" s="207">
        <f>P!X3</f>
        <v>45849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33218</v>
      </c>
      <c r="E14" s="11" t="s">
        <v>399</v>
      </c>
    </row>
    <row r="15" spans="1:6" ht="41.25" customHeight="1">
      <c r="A15" s="21">
        <v>11</v>
      </c>
      <c r="B15" s="207">
        <f>P!Z3</f>
        <v>45850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80266</v>
      </c>
      <c r="E15" s="11" t="s">
        <v>438</v>
      </c>
    </row>
    <row r="16" spans="1:6" ht="41.25" customHeight="1">
      <c r="A16" s="21">
        <v>11</v>
      </c>
      <c r="B16" s="207">
        <f>P!AB3</f>
        <v>45851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53796</v>
      </c>
      <c r="E16" s="11" t="s">
        <v>439</v>
      </c>
    </row>
    <row r="17" spans="1:6" ht="41.25" hidden="1" customHeight="1">
      <c r="A17" s="21">
        <v>11</v>
      </c>
      <c r="B17" s="207">
        <f>P!AD3</f>
        <v>45852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440</v>
      </c>
    </row>
    <row r="18" spans="1:6" ht="41.25" hidden="1" customHeight="1">
      <c r="A18" s="21">
        <v>11</v>
      </c>
      <c r="B18" s="207"/>
      <c r="C18" s="391"/>
      <c r="D18" s="272"/>
      <c r="E18" s="11"/>
    </row>
    <row r="19" spans="1:6" ht="41.25" hidden="1" customHeight="1">
      <c r="A19" s="21">
        <v>11</v>
      </c>
      <c r="B19" s="207"/>
      <c r="C19" s="366"/>
      <c r="D19" s="272">
        <f>'15'!C42</f>
        <v>0</v>
      </c>
      <c r="E19" s="11" t="s">
        <v>441</v>
      </c>
    </row>
    <row r="20" spans="1:6" s="27" customFormat="1" ht="19.5">
      <c r="A20" s="201"/>
      <c r="B20" s="202"/>
      <c r="C20" s="289" t="s">
        <v>243</v>
      </c>
      <c r="D20" s="486">
        <f>SUM(D4:D19)</f>
        <v>642762</v>
      </c>
      <c r="E20" s="487"/>
      <c r="F20" s="308"/>
    </row>
    <row r="21" spans="1:6" ht="19.5">
      <c r="C21" s="485" t="s">
        <v>514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abSelected="1" workbookViewId="0">
      <selection activeCell="H2" sqref="H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45839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32</v>
      </c>
      <c r="E5" s="205">
        <f>P!D7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4</v>
      </c>
      <c r="E8" s="205">
        <f>P!D10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2</v>
      </c>
      <c r="E10" s="205">
        <f>P!D12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20</v>
      </c>
      <c r="E13" s="205">
        <f>P!D15</f>
        <v>15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0.5</v>
      </c>
      <c r="E14" s="205">
        <f>P!D16</f>
        <v>2</v>
      </c>
      <c r="F14" s="304" t="str">
        <f t="shared" si="0"/>
        <v>হ্যা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3</v>
      </c>
      <c r="E15" s="205">
        <f>P!D17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0.1</v>
      </c>
      <c r="E17" s="205">
        <f>P!D19</f>
        <v>0</v>
      </c>
      <c r="F17" s="304" t="str">
        <f t="shared" si="0"/>
        <v>হ্যা</v>
      </c>
      <c r="G17" s="328" t="str">
        <f t="shared" si="1"/>
        <v>--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12</v>
      </c>
      <c r="E19" s="205">
        <f>P!D21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0.2</v>
      </c>
      <c r="E20" s="205">
        <f>P!D22</f>
        <v>0</v>
      </c>
      <c r="F20" s="304" t="str">
        <f t="shared" si="0"/>
        <v>হ্যা</v>
      </c>
      <c r="G20" s="328" t="str">
        <f t="shared" si="1"/>
        <v>--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280</v>
      </c>
      <c r="E22" s="205">
        <f>P!D24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3</v>
      </c>
      <c r="E34" s="205">
        <f>P!D36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30</v>
      </c>
      <c r="E41" s="205">
        <f>P!D43</f>
        <v>0</v>
      </c>
      <c r="F41" s="304" t="str">
        <f t="shared" si="0"/>
        <v>হ্যা</v>
      </c>
      <c r="G41" s="328" t="str">
        <f t="shared" si="1"/>
        <v>--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30</v>
      </c>
      <c r="E42" s="205">
        <f>P!D44</f>
        <v>0</v>
      </c>
      <c r="F42" s="304" t="str">
        <f t="shared" si="0"/>
        <v>হ্যা</v>
      </c>
      <c r="G42" s="328" t="str">
        <f t="shared" si="1"/>
        <v>--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30</v>
      </c>
      <c r="E45" s="205">
        <f>P!D47</f>
        <v>0</v>
      </c>
      <c r="F45" s="304" t="str">
        <f t="shared" si="0"/>
        <v>হ্যা</v>
      </c>
      <c r="G45" s="328" t="str">
        <f t="shared" si="1"/>
        <v>--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7</v>
      </c>
      <c r="E56" s="205">
        <f>P!D58</f>
        <v>5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2</v>
      </c>
      <c r="E58" s="205">
        <f>P!D60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2</v>
      </c>
      <c r="E60" s="205">
        <f>P!D62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0.3</v>
      </c>
      <c r="E61" s="205">
        <f>P!D63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0.4</v>
      </c>
      <c r="E62" s="205">
        <f>P!D64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0.1</v>
      </c>
      <c r="E63" s="205">
        <f>P!D65</f>
        <v>0</v>
      </c>
      <c r="F63" s="304" t="str">
        <f t="shared" si="0"/>
        <v>হ্যা</v>
      </c>
      <c r="G63" s="328" t="str">
        <f t="shared" si="1"/>
        <v>--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0.1</v>
      </c>
      <c r="E65" s="205">
        <f>P!D67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0.02</v>
      </c>
      <c r="E68" s="205">
        <f>P!D70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0.05</v>
      </c>
      <c r="E69" s="205">
        <f>P!D71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0.1</v>
      </c>
      <c r="E78" s="205">
        <f>P!D80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2</v>
      </c>
      <c r="E80" s="205">
        <f>P!D82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7</v>
      </c>
      <c r="E87" s="205">
        <f>P!D89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40</v>
      </c>
      <c r="E89" s="205">
        <f>P!D91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2</v>
      </c>
      <c r="E95" s="205">
        <f>P!D97</f>
        <v>0</v>
      </c>
      <c r="F95" s="304" t="str">
        <f t="shared" si="2"/>
        <v>হ্যা</v>
      </c>
      <c r="G95" s="328" t="str">
        <f t="shared" si="3"/>
        <v>--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100</v>
      </c>
      <c r="E116" s="205">
        <f>P!D118</f>
        <v>0</v>
      </c>
      <c r="F116" s="304" t="str">
        <f t="shared" si="2"/>
        <v>হ্যা</v>
      </c>
      <c r="G116" s="328" t="str">
        <f t="shared" si="3"/>
        <v>--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420</v>
      </c>
      <c r="E119" s="205">
        <f>P!D121</f>
        <v>0</v>
      </c>
      <c r="F119" s="304" t="str">
        <f t="shared" si="2"/>
        <v>হ্যা</v>
      </c>
      <c r="G119" s="328" t="str">
        <f t="shared" si="3"/>
        <v>--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30</v>
      </c>
      <c r="E120" s="205">
        <f>P!D122</f>
        <v>0</v>
      </c>
      <c r="F120" s="304" t="str">
        <f t="shared" si="2"/>
        <v>হ্যা</v>
      </c>
      <c r="G120" s="328" t="str">
        <f t="shared" si="3"/>
        <v>--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420</v>
      </c>
      <c r="E123" s="205">
        <f>P!D125</f>
        <v>4</v>
      </c>
      <c r="F123" s="304" t="str">
        <f t="shared" si="2"/>
        <v>হ্যা</v>
      </c>
      <c r="G123" s="328" t="str">
        <f t="shared" si="3"/>
        <v>--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30</v>
      </c>
      <c r="E124" s="205">
        <f>P!D126</f>
        <v>15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 t="s">
        <v>528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30</v>
      </c>
      <c r="E141" s="205">
        <f>P!D143</f>
        <v>30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42</v>
      </c>
      <c r="E150" s="205">
        <f>P!D152</f>
        <v>42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16</v>
      </c>
      <c r="E153" s="205">
        <f>P!D155</f>
        <v>16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1</v>
      </c>
      <c r="E160" s="205">
        <f>P!D162</f>
        <v>1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0.5</v>
      </c>
      <c r="E161" s="205">
        <f>P!D163</f>
        <v>0.5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420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20</v>
      </c>
      <c r="E177" s="205">
        <f>P!D179</f>
        <v>20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10</v>
      </c>
      <c r="E178" s="205">
        <f>P!D180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1</v>
      </c>
      <c r="E179" s="205">
        <f>P!D181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1</v>
      </c>
      <c r="E180" s="205">
        <f>P!D182</f>
        <v>1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1</v>
      </c>
      <c r="E181" s="205">
        <f>P!D183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30</v>
      </c>
      <c r="E182" s="205">
        <f>P!D184</f>
        <v>30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10</v>
      </c>
      <c r="E183" s="205">
        <f>P!D185</f>
        <v>10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5</v>
      </c>
      <c r="E184" s="205">
        <f>P!D186</f>
        <v>5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4</v>
      </c>
      <c r="E187" s="205">
        <f>P!D189</f>
        <v>4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8</v>
      </c>
      <c r="E194" s="205">
        <f>P!D196</f>
        <v>9</v>
      </c>
      <c r="F194" s="304" t="str">
        <f t="shared" si="4"/>
        <v>হ্যা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12</v>
      </c>
      <c r="E195" s="205">
        <f>P!D197</f>
        <v>12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2</v>
      </c>
      <c r="E197" s="205">
        <f>P!D199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2</v>
      </c>
      <c r="E198" s="205">
        <f>P!D200</f>
        <v>2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5</v>
      </c>
      <c r="E203" s="205">
        <f>P!D205</f>
        <v>5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12</v>
      </c>
      <c r="E204" s="205">
        <f>P!D206</f>
        <v>12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10</v>
      </c>
      <c r="E206" s="205">
        <f>P!D208</f>
        <v>10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7</v>
      </c>
      <c r="E214" s="205">
        <f>P!D216</f>
        <v>5</v>
      </c>
      <c r="F214" s="304" t="str">
        <f t="shared" si="6"/>
        <v>হ্যা</v>
      </c>
      <c r="G214" s="328" t="str">
        <f t="shared" si="7"/>
        <v>--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110</v>
      </c>
      <c r="E226" s="205">
        <f>P!D228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124</v>
      </c>
      <c r="E227" s="205">
        <f>P!D229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2</v>
      </c>
      <c r="E230" s="205">
        <f>P!D232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110</v>
      </c>
      <c r="E231" s="205">
        <f>P!D233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110</v>
      </c>
      <c r="E232" s="205">
        <f>P!D234</f>
        <v>108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208</v>
      </c>
      <c r="E238" s="205">
        <f>P!D240</f>
        <v>11.7</v>
      </c>
      <c r="F238" s="304" t="str">
        <f t="shared" si="6"/>
        <v>হ্যা</v>
      </c>
      <c r="G238" s="328" t="str">
        <f t="shared" si="7"/>
        <v>--</v>
      </c>
      <c r="H238" s="164" t="s">
        <v>427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3600</v>
      </c>
      <c r="F252" s="352"/>
      <c r="G252" s="328" t="str">
        <f t="shared" si="7"/>
        <v>++</v>
      </c>
      <c r="H252" s="164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45840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14</v>
      </c>
      <c r="E5" s="205">
        <f>P!F7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2</v>
      </c>
      <c r="E8" s="205">
        <f>P!F10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2</v>
      </c>
      <c r="E9" s="205">
        <f>P!F11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5</v>
      </c>
      <c r="E13" s="205">
        <f>P!F15</f>
        <v>0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0.2</v>
      </c>
      <c r="E14" s="205">
        <f>P!F16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1</v>
      </c>
      <c r="E15" s="205">
        <f>P!F17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4</v>
      </c>
      <c r="E19" s="205">
        <f>P!F21</f>
        <v>63</v>
      </c>
      <c r="F19" s="304" t="str">
        <f t="shared" si="0"/>
        <v>হ্যা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1</v>
      </c>
      <c r="E34" s="205">
        <f>P!F36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5</v>
      </c>
      <c r="E56" s="205">
        <f>P!F58</f>
        <v>5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1</v>
      </c>
      <c r="E58" s="205">
        <f>P!F60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1</v>
      </c>
      <c r="E60" s="205">
        <f>P!F62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0.2</v>
      </c>
      <c r="E61" s="205">
        <f>P!F63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0.2</v>
      </c>
      <c r="E62" s="205">
        <f>P!F64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0.5</v>
      </c>
      <c r="E80" s="205">
        <f>P!F82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40</v>
      </c>
      <c r="E89" s="205">
        <f>P!F91</f>
        <v>0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30</v>
      </c>
      <c r="E124" s="205">
        <f>P!F126</f>
        <v>21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8</v>
      </c>
      <c r="E150" s="205">
        <f>P!F152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8</v>
      </c>
      <c r="E153" s="205">
        <f>P!F155</f>
        <v>8.1999999999999993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3</v>
      </c>
      <c r="E177" s="205">
        <f>P!F179</f>
        <v>0</v>
      </c>
      <c r="F177" s="304" t="str">
        <f t="shared" si="4"/>
        <v>হ্যা</v>
      </c>
      <c r="G177" s="328" t="str">
        <f t="shared" si="5"/>
        <v>--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5</v>
      </c>
      <c r="E178" s="205">
        <f>P!F180</f>
        <v>5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0.5</v>
      </c>
      <c r="E179" s="205">
        <f>P!F181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0.3</v>
      </c>
      <c r="E180" s="205">
        <f>P!F182</f>
        <v>0.3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0.5</v>
      </c>
      <c r="E181" s="205">
        <f>P!F183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12</v>
      </c>
      <c r="E182" s="205">
        <f>P!F184</f>
        <v>12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3</v>
      </c>
      <c r="E183" s="205">
        <f>P!F185</f>
        <v>3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1</v>
      </c>
      <c r="E184" s="205">
        <f>P!F186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3</v>
      </c>
      <c r="E186" s="205">
        <f>P!F188</f>
        <v>3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50</v>
      </c>
      <c r="E188" s="205">
        <f>P!F190</f>
        <v>50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15</v>
      </c>
      <c r="E189" s="205">
        <f>P!F191</f>
        <v>15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1</v>
      </c>
      <c r="E197" s="205">
        <f>P!F199</f>
        <v>1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0.5</v>
      </c>
      <c r="E198" s="205">
        <f>P!F200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5</v>
      </c>
      <c r="E211" s="205">
        <f>P!F213</f>
        <v>5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0.5</v>
      </c>
      <c r="E230" s="205">
        <f>P!F232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30</v>
      </c>
      <c r="E231" s="205">
        <f>P!F233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30</v>
      </c>
      <c r="E232" s="205">
        <f>P!F234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1500</v>
      </c>
      <c r="F252" s="352"/>
      <c r="G252" s="354" t="str">
        <f t="shared" si="7"/>
        <v>++</v>
      </c>
      <c r="H252" s="164"/>
    </row>
    <row r="253" spans="1:8">
      <c r="F253" s="342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45841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25</v>
      </c>
      <c r="E5" s="205">
        <f>P!H7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3</v>
      </c>
      <c r="E6" s="205">
        <f>P!H8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4</v>
      </c>
      <c r="E8" s="205">
        <f>P!H10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2</v>
      </c>
      <c r="E9" s="205">
        <f>P!H11</f>
        <v>30</v>
      </c>
      <c r="F9" s="304" t="str">
        <f t="shared" si="0"/>
        <v>হ্যা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2</v>
      </c>
      <c r="E10" s="205">
        <f>P!H12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10</v>
      </c>
      <c r="E13" s="205">
        <f>P!H15</f>
        <v>10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0.5</v>
      </c>
      <c r="E14" s="205">
        <f>P!H16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2</v>
      </c>
      <c r="E15" s="205">
        <f>P!H17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7</v>
      </c>
      <c r="E19" s="205">
        <f>P!H21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0.2</v>
      </c>
      <c r="E20" s="205">
        <f>P!H22</f>
        <v>0</v>
      </c>
      <c r="F20" s="304" t="str">
        <f t="shared" si="0"/>
        <v>হ্যা</v>
      </c>
      <c r="G20" s="328" t="str">
        <f t="shared" si="1"/>
        <v>--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45</v>
      </c>
      <c r="E22" s="205">
        <f>P!H24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45</v>
      </c>
      <c r="E24" s="205">
        <f>P!H26</f>
        <v>0</v>
      </c>
      <c r="F24" s="304" t="str">
        <f t="shared" si="0"/>
        <v>হ্যা</v>
      </c>
      <c r="G24" s="328" t="str">
        <f t="shared" si="1"/>
        <v>--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2</v>
      </c>
      <c r="E34" s="205">
        <f>P!H36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15</v>
      </c>
      <c r="E41" s="205">
        <f>P!H43</f>
        <v>1000</v>
      </c>
      <c r="F41" s="304" t="str">
        <f t="shared" si="0"/>
        <v>হ্যা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15</v>
      </c>
      <c r="E45" s="205">
        <f>P!H47</f>
        <v>1000</v>
      </c>
      <c r="F45" s="304" t="str">
        <f t="shared" si="0"/>
        <v>হ্যা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7</v>
      </c>
      <c r="E56" s="205">
        <f>P!H58</f>
        <v>7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2</v>
      </c>
      <c r="E58" s="205">
        <f>P!H60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1</v>
      </c>
      <c r="E60" s="205">
        <f>P!H62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0.3</v>
      </c>
      <c r="E61" s="205">
        <f>P!H63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0.5</v>
      </c>
      <c r="E62" s="205">
        <f>P!H64</f>
        <v>0.5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0.1</v>
      </c>
      <c r="E65" s="205">
        <f>P!H67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0.03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0.05</v>
      </c>
      <c r="E69" s="205">
        <f>P!H71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0.2</v>
      </c>
      <c r="E75" s="205">
        <f>P!H77</f>
        <v>0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0.1</v>
      </c>
      <c r="E78" s="205">
        <f>P!H80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0.5</v>
      </c>
      <c r="E80" s="205">
        <f>P!H82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3</v>
      </c>
      <c r="E87" s="205">
        <f>P!H89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1</v>
      </c>
      <c r="E88" s="205">
        <f>P!H90</f>
        <v>0</v>
      </c>
      <c r="F88" s="304" t="str">
        <f t="shared" si="2"/>
        <v>হ্যা</v>
      </c>
      <c r="G88" s="328" t="str">
        <f t="shared" si="3"/>
        <v>--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70</v>
      </c>
      <c r="E89" s="205">
        <f>P!H91</f>
        <v>52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428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3</v>
      </c>
      <c r="E104" s="205">
        <f>P!H106</f>
        <v>3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428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428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12</v>
      </c>
      <c r="E134" s="205">
        <f>P!H136</f>
        <v>0</v>
      </c>
      <c r="F134" s="304" t="str">
        <f t="shared" si="4"/>
        <v>হ্যা</v>
      </c>
      <c r="G134" s="328" t="str">
        <f t="shared" si="5"/>
        <v>--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11</v>
      </c>
      <c r="E143" s="205">
        <f>P!H145</f>
        <v>11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29</v>
      </c>
      <c r="E150" s="205">
        <f>P!H152</f>
        <v>29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2</v>
      </c>
      <c r="E152" s="205">
        <f>P!H154</f>
        <v>2.2000000000000002</v>
      </c>
      <c r="F152" s="304" t="str">
        <f t="shared" si="4"/>
        <v>হ্যা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12</v>
      </c>
      <c r="E153" s="205">
        <f>P!H155</f>
        <v>12.1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429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4.82</v>
      </c>
      <c r="E160" s="205">
        <f>P!H162</f>
        <v>5</v>
      </c>
      <c r="F160" s="304" t="str">
        <f t="shared" si="4"/>
        <v>হ্যা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3</v>
      </c>
      <c r="E167" s="205">
        <f>P!H169</f>
        <v>3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429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10</v>
      </c>
      <c r="E178" s="205">
        <f>P!H180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0.5</v>
      </c>
      <c r="E179" s="205">
        <f>P!H181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0.5</v>
      </c>
      <c r="E180" s="205">
        <f>P!H182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1</v>
      </c>
      <c r="E181" s="205">
        <f>P!H183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30</v>
      </c>
      <c r="E182" s="205">
        <f>P!H184</f>
        <v>30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5</v>
      </c>
      <c r="E183" s="205">
        <f>P!H185</f>
        <v>5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2</v>
      </c>
      <c r="E184" s="205">
        <f>P!H186</f>
        <v>2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20</v>
      </c>
      <c r="E186" s="205">
        <f>P!H188</f>
        <v>20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10</v>
      </c>
      <c r="E195" s="205">
        <f>P!H197</f>
        <v>0</v>
      </c>
      <c r="F195" s="304" t="str">
        <f t="shared" si="4"/>
        <v>হ্যা</v>
      </c>
      <c r="G195" s="328" t="str">
        <f t="shared" si="5"/>
        <v>--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2</v>
      </c>
      <c r="E197" s="205">
        <f>P!H199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0.5</v>
      </c>
      <c r="E198" s="205">
        <f>P!H200</f>
        <v>0.7</v>
      </c>
      <c r="F198" s="304" t="str">
        <f t="shared" si="6"/>
        <v>হ্যা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5</v>
      </c>
      <c r="E206" s="205">
        <f>P!H208</f>
        <v>5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2</v>
      </c>
      <c r="E214" s="205">
        <f>P!H216</f>
        <v>0</v>
      </c>
      <c r="F214" s="304" t="str">
        <f t="shared" si="6"/>
        <v>হ্যা</v>
      </c>
      <c r="G214" s="328" t="str">
        <f t="shared" si="7"/>
        <v>--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60</v>
      </c>
      <c r="E226" s="205">
        <f>P!H228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79</v>
      </c>
      <c r="E227" s="205">
        <f>P!H229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1.5</v>
      </c>
      <c r="E230" s="205">
        <f>P!H232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75</v>
      </c>
      <c r="E231" s="205">
        <f>P!H233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140</v>
      </c>
      <c r="E232" s="205">
        <f>P!H234</f>
        <v>162</v>
      </c>
      <c r="F232" s="304" t="str">
        <f t="shared" si="6"/>
        <v>হ্যা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429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1</v>
      </c>
      <c r="E245" s="205">
        <f>P!H247</f>
        <v>0</v>
      </c>
      <c r="F245" s="304" t="str">
        <f t="shared" si="6"/>
        <v>হ্যা</v>
      </c>
      <c r="G245" s="328" t="str">
        <f t="shared" si="7"/>
        <v>--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4500</v>
      </c>
      <c r="F252" s="352"/>
      <c r="G252" s="328" t="str">
        <f t="shared" si="7"/>
        <v>++</v>
      </c>
      <c r="H252" s="164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H260" sqref="H26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25.285156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525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717307.40137552866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526</v>
      </c>
      <c r="H2" s="228" t="s">
        <v>527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717307.40137552866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200.4</v>
      </c>
      <c r="F6" s="44">
        <f t="shared" si="0"/>
        <v>20198.189534757355</v>
      </c>
      <c r="G6" s="44">
        <f>P!AJ7</f>
        <v>225</v>
      </c>
      <c r="H6" s="44">
        <f>G6*P!AK7</f>
        <v>22500</v>
      </c>
      <c r="I6" s="44">
        <f>S!E5</f>
        <v>41.899999999999977</v>
      </c>
      <c r="J6" s="44">
        <f>I6*S!D5</f>
        <v>4400.6825689956931</v>
      </c>
      <c r="K6" s="44">
        <f t="shared" si="1"/>
        <v>66.499999999999972</v>
      </c>
      <c r="L6" s="44">
        <f t="shared" si="2"/>
        <v>6702.4930342383404</v>
      </c>
      <c r="M6" s="45">
        <f>IF(ISERR((J6+H6)/(G6+I6)),P!AK7,(J6+H6)/(G6+I6))</f>
        <v>100.78936893591494</v>
      </c>
      <c r="N6" s="46">
        <f t="shared" si="3"/>
        <v>26900.682568995693</v>
      </c>
      <c r="O6" s="46">
        <f t="shared" si="4"/>
        <v>26900.682568995697</v>
      </c>
      <c r="P6" s="47" t="b">
        <f t="shared" si="5"/>
        <v>1</v>
      </c>
      <c r="Q6" s="217" t="str">
        <f t="shared" si="6"/>
        <v>OK</v>
      </c>
      <c r="AJ6" s="64">
        <f t="shared" si="7"/>
        <v>100.78936893591494</v>
      </c>
      <c r="AK6" s="64">
        <f t="shared" si="8"/>
        <v>66.499999999999972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88</v>
      </c>
      <c r="F7" s="44">
        <f t="shared" si="0"/>
        <v>10733.917087650278</v>
      </c>
      <c r="G7" s="44">
        <f>P!AJ8</f>
        <v>100</v>
      </c>
      <c r="H7" s="44">
        <f>G7*P!AK8</f>
        <v>12200</v>
      </c>
      <c r="I7" s="44">
        <f>S!E6</f>
        <v>41</v>
      </c>
      <c r="J7" s="44">
        <f>I7*S!D6</f>
        <v>4998.662606348742</v>
      </c>
      <c r="K7" s="44">
        <f t="shared" si="1"/>
        <v>53</v>
      </c>
      <c r="L7" s="44">
        <f t="shared" si="2"/>
        <v>6464.7455186984635</v>
      </c>
      <c r="M7" s="45">
        <f>IF(ISERR((J7+H7)/(G7+I7)),P!AK8,(J7+H7)/(G7+I7))</f>
        <v>121.97633054148044</v>
      </c>
      <c r="N7" s="46">
        <f t="shared" si="3"/>
        <v>17198.662606348742</v>
      </c>
      <c r="O7" s="46">
        <f t="shared" si="4"/>
        <v>17198.662606348742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121.97633054148044</v>
      </c>
      <c r="AK7" s="64">
        <f t="shared" si="8"/>
        <v>53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22.55</v>
      </c>
      <c r="F9" s="44">
        <f t="shared" si="0"/>
        <v>3044.2337782250747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12.870000000000015</v>
      </c>
      <c r="L9" s="44">
        <f>K9*M9</f>
        <v>1737.4407417187031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12.870000000000015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23</v>
      </c>
      <c r="F10" s="44">
        <f t="shared" si="0"/>
        <v>3679.2248716633831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11.470000000000006</v>
      </c>
      <c r="L10" s="44">
        <f t="shared" si="2"/>
        <v>1834.8134468686533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11.470000000000006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11.799999999999999</v>
      </c>
      <c r="F11" s="44">
        <f t="shared" si="0"/>
        <v>1592.9641471461359</v>
      </c>
      <c r="G11" s="44">
        <f>P!AJ12</f>
        <v>25</v>
      </c>
      <c r="H11" s="44">
        <f>G11*P!AK12</f>
        <v>3375</v>
      </c>
      <c r="I11" s="44">
        <f>S!E10</f>
        <v>9.4500000000000028</v>
      </c>
      <c r="J11" s="44">
        <f>I11*S!D10</f>
        <v>1275.6453278969825</v>
      </c>
      <c r="K11" s="44">
        <f t="shared" si="1"/>
        <v>22.650000000000006</v>
      </c>
      <c r="L11" s="44">
        <f t="shared" si="2"/>
        <v>3057.6811807508466</v>
      </c>
      <c r="M11" s="45">
        <f>IF(ISERR((J11+H11)/(G11+I11)),P!AK12,(J11+H11)/(G11+I11))</f>
        <v>134.9969616225539</v>
      </c>
      <c r="N11" s="46">
        <f t="shared" si="3"/>
        <v>4650.6453278969821</v>
      </c>
      <c r="O11" s="46">
        <f t="shared" si="4"/>
        <v>4650.6453278969821</v>
      </c>
      <c r="P11" s="47" t="b">
        <f t="shared" si="5"/>
        <v>1</v>
      </c>
      <c r="Q11" s="217" t="str">
        <f t="shared" si="6"/>
        <v>OK</v>
      </c>
      <c r="AJ11" s="64">
        <f t="shared" si="7"/>
        <v>134.9969616225539</v>
      </c>
      <c r="AK11" s="64">
        <f t="shared" si="8"/>
        <v>22.650000000000006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1</v>
      </c>
      <c r="F12" s="44">
        <f t="shared" si="0"/>
        <v>95</v>
      </c>
      <c r="G12" s="44">
        <f>P!AJ13</f>
        <v>1</v>
      </c>
      <c r="H12" s="44">
        <f>G12*P!AK13</f>
        <v>95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95</v>
      </c>
      <c r="N12" s="46">
        <f t="shared" si="3"/>
        <v>95</v>
      </c>
      <c r="O12" s="46">
        <f t="shared" si="4"/>
        <v>95</v>
      </c>
      <c r="P12" s="47" t="b">
        <f t="shared" si="5"/>
        <v>1</v>
      </c>
      <c r="Q12" s="217" t="str">
        <f t="shared" si="6"/>
        <v>OK</v>
      </c>
      <c r="AJ12" s="64">
        <f t="shared" si="7"/>
        <v>95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5</v>
      </c>
      <c r="F13" s="44">
        <f t="shared" si="0"/>
        <v>300</v>
      </c>
      <c r="G13" s="44">
        <f>P!AJ14</f>
        <v>6</v>
      </c>
      <c r="H13" s="44">
        <f>G13*P!AK14</f>
        <v>360</v>
      </c>
      <c r="I13" s="44">
        <f>S!E12</f>
        <v>0</v>
      </c>
      <c r="J13" s="44">
        <f>I13*S!D12</f>
        <v>0</v>
      </c>
      <c r="K13" s="44">
        <f t="shared" si="1"/>
        <v>1</v>
      </c>
      <c r="L13" s="44">
        <f t="shared" si="2"/>
        <v>60</v>
      </c>
      <c r="M13" s="45">
        <f>IF(ISERR((J13+H13)/(G13+I13)),P!AK14,(J13+H13)/(G13+I13))</f>
        <v>60</v>
      </c>
      <c r="N13" s="46">
        <f t="shared" si="3"/>
        <v>360</v>
      </c>
      <c r="O13" s="46">
        <f t="shared" si="4"/>
        <v>360</v>
      </c>
      <c r="P13" s="47" t="b">
        <f t="shared" si="5"/>
        <v>1</v>
      </c>
      <c r="Q13" s="217" t="str">
        <f t="shared" si="6"/>
        <v>OK</v>
      </c>
      <c r="AJ13" s="64">
        <f t="shared" si="7"/>
        <v>60</v>
      </c>
      <c r="AK13" s="64">
        <f t="shared" si="8"/>
        <v>1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128</v>
      </c>
      <c r="F14" s="44">
        <f t="shared" si="0"/>
        <v>22700.589147286821</v>
      </c>
      <c r="G14" s="44">
        <f>P!AJ15</f>
        <v>127</v>
      </c>
      <c r="H14" s="44">
        <f>G14*P!AK15</f>
        <v>22524</v>
      </c>
      <c r="I14" s="44">
        <f>S!E13</f>
        <v>2</v>
      </c>
      <c r="J14" s="44">
        <f>I14*S!D13</f>
        <v>353.9375</v>
      </c>
      <c r="K14" s="44">
        <f t="shared" si="1"/>
        <v>1</v>
      </c>
      <c r="L14" s="44">
        <f t="shared" si="2"/>
        <v>177.34835271317829</v>
      </c>
      <c r="M14" s="45">
        <f>IF(ISERR((J14+H14)/(G14+I14)),P!AK15,(J14+H14)/(G14+I14))</f>
        <v>177.34835271317829</v>
      </c>
      <c r="N14" s="46">
        <f t="shared" si="3"/>
        <v>22877.9375</v>
      </c>
      <c r="O14" s="46">
        <f t="shared" si="4"/>
        <v>22877.9375</v>
      </c>
      <c r="P14" s="47" t="b">
        <f t="shared" si="5"/>
        <v>1</v>
      </c>
      <c r="Q14" s="217" t="str">
        <f t="shared" si="6"/>
        <v>OK</v>
      </c>
      <c r="AJ14" s="64">
        <f t="shared" si="7"/>
        <v>177.34835271317829</v>
      </c>
      <c r="AK14" s="64">
        <f t="shared" si="8"/>
        <v>1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3.6</v>
      </c>
      <c r="F15" s="44">
        <f t="shared" si="0"/>
        <v>1151.8861763987081</v>
      </c>
      <c r="G15" s="44">
        <f>P!AJ16</f>
        <v>6</v>
      </c>
      <c r="H15" s="44">
        <f>G15*P!AK16</f>
        <v>1920</v>
      </c>
      <c r="I15" s="44">
        <f>S!E14</f>
        <v>0.11999999999999833</v>
      </c>
      <c r="J15" s="44">
        <f>I15*S!D14</f>
        <v>38.20649987780304</v>
      </c>
      <c r="K15" s="44">
        <f t="shared" si="1"/>
        <v>2.5199999999999982</v>
      </c>
      <c r="L15" s="44">
        <f t="shared" si="2"/>
        <v>806.32032347909501</v>
      </c>
      <c r="M15" s="45">
        <f>IF(ISERR((J15+H15)/(G15+I15)),P!AK16,(J15+H15)/(G15+I15))</f>
        <v>319.96838233297444</v>
      </c>
      <c r="N15" s="46">
        <f t="shared" si="3"/>
        <v>1958.206499877803</v>
      </c>
      <c r="O15" s="46">
        <f t="shared" si="4"/>
        <v>1958.2064998778033</v>
      </c>
      <c r="P15" s="47" t="b">
        <f t="shared" si="5"/>
        <v>1</v>
      </c>
      <c r="Q15" s="217" t="str">
        <f t="shared" si="6"/>
        <v>OK</v>
      </c>
      <c r="AJ15" s="64">
        <f t="shared" si="7"/>
        <v>319.96838233297444</v>
      </c>
      <c r="AK15" s="64">
        <f t="shared" si="8"/>
        <v>2.5199999999999982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32</v>
      </c>
      <c r="F16" s="44">
        <f t="shared" si="0"/>
        <v>1279.9904786434763</v>
      </c>
      <c r="G16" s="44">
        <f>P!AJ17</f>
        <v>50</v>
      </c>
      <c r="H16" s="44">
        <f>G16*P!AK17</f>
        <v>2000</v>
      </c>
      <c r="I16" s="44">
        <f>S!E15</f>
        <v>9</v>
      </c>
      <c r="J16" s="44">
        <f>I16*S!D15</f>
        <v>359.98244499890944</v>
      </c>
      <c r="K16" s="44">
        <f t="shared" si="1"/>
        <v>27</v>
      </c>
      <c r="L16" s="44">
        <f t="shared" si="2"/>
        <v>1079.9919663554331</v>
      </c>
      <c r="M16" s="45">
        <f>IF(ISERR((J16+H16)/(G16+I16)),P!AK17,(J16+H16)/(G16+I16))</f>
        <v>39.999702457608635</v>
      </c>
      <c r="N16" s="46">
        <f t="shared" si="3"/>
        <v>2359.9824449989096</v>
      </c>
      <c r="O16" s="46">
        <f t="shared" si="4"/>
        <v>2359.9824449989092</v>
      </c>
      <c r="P16" s="47" t="b">
        <f t="shared" si="5"/>
        <v>1</v>
      </c>
      <c r="Q16" s="217" t="str">
        <f t="shared" si="6"/>
        <v>OK</v>
      </c>
      <c r="AJ16" s="64">
        <f t="shared" si="7"/>
        <v>39.999702457608635</v>
      </c>
      <c r="AK16" s="64">
        <f t="shared" si="8"/>
        <v>27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0.6</v>
      </c>
      <c r="F18" s="44">
        <f t="shared" si="0"/>
        <v>224.00000000000003</v>
      </c>
      <c r="G18" s="44">
        <f>P!AJ19</f>
        <v>0.5</v>
      </c>
      <c r="H18" s="44">
        <f>G18*P!AK19</f>
        <v>180</v>
      </c>
      <c r="I18" s="44">
        <f>S!E17</f>
        <v>0.10000000000000009</v>
      </c>
      <c r="J18" s="44">
        <f>I18*S!D17</f>
        <v>44.000000000000043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373.33333333333337</v>
      </c>
      <c r="N18" s="46">
        <f t="shared" si="3"/>
        <v>224.00000000000006</v>
      </c>
      <c r="O18" s="46">
        <f t="shared" si="4"/>
        <v>224.00000000000003</v>
      </c>
      <c r="P18" s="47" t="b">
        <f t="shared" si="5"/>
        <v>1</v>
      </c>
      <c r="Q18" s="217" t="str">
        <f t="shared" si="6"/>
        <v>OK</v>
      </c>
      <c r="AJ18" s="64">
        <f t="shared" si="7"/>
        <v>373.33333333333337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0.1</v>
      </c>
      <c r="F19" s="44">
        <f t="shared" si="0"/>
        <v>19</v>
      </c>
      <c r="G19" s="44">
        <f>P!AJ20</f>
        <v>0.5</v>
      </c>
      <c r="H19" s="44">
        <f>G19*P!AK20</f>
        <v>95</v>
      </c>
      <c r="I19" s="44">
        <f>S!E18</f>
        <v>0</v>
      </c>
      <c r="J19" s="44">
        <f>I19*S!D18</f>
        <v>0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95</v>
      </c>
      <c r="O19" s="46">
        <f t="shared" si="4"/>
        <v>95</v>
      </c>
      <c r="P19" s="47" t="b">
        <f t="shared" si="5"/>
        <v>1</v>
      </c>
      <c r="Q19" s="217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105</v>
      </c>
      <c r="F20" s="44">
        <f t="shared" si="0"/>
        <v>6299.9993923943894</v>
      </c>
      <c r="G20" s="44">
        <f>P!AJ21</f>
        <v>126</v>
      </c>
      <c r="H20" s="44">
        <f>G20*P!AK21</f>
        <v>7560</v>
      </c>
      <c r="I20" s="44">
        <f>S!E19</f>
        <v>15</v>
      </c>
      <c r="J20" s="44">
        <f>I20*S!D19</f>
        <v>899.99918407246457</v>
      </c>
      <c r="K20" s="44">
        <f t="shared" si="1"/>
        <v>36</v>
      </c>
      <c r="L20" s="44">
        <f t="shared" si="2"/>
        <v>2159.9997916780762</v>
      </c>
      <c r="M20" s="45">
        <f>IF(ISERR((J20+H20)/(G20+I20)),P!AK21,(J20+H20)/(G20+I20))</f>
        <v>59.999994213279898</v>
      </c>
      <c r="N20" s="46">
        <f t="shared" si="3"/>
        <v>8459.9991840724651</v>
      </c>
      <c r="O20" s="46">
        <f t="shared" si="4"/>
        <v>8459.9991840724651</v>
      </c>
      <c r="P20" s="47" t="b">
        <f t="shared" si="5"/>
        <v>1</v>
      </c>
      <c r="Q20" s="217" t="str">
        <f t="shared" si="6"/>
        <v>OK</v>
      </c>
      <c r="AJ20" s="64">
        <f t="shared" si="7"/>
        <v>59.999994213279898</v>
      </c>
      <c r="AK20" s="64">
        <f t="shared" si="8"/>
        <v>36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10.199999999999999</v>
      </c>
      <c r="F21" s="44">
        <f t="shared" si="0"/>
        <v>9235.0778816199381</v>
      </c>
      <c r="G21" s="44">
        <f>P!AJ22</f>
        <v>10.4</v>
      </c>
      <c r="H21" s="44">
        <f>G21*P!AK22</f>
        <v>9420</v>
      </c>
      <c r="I21" s="44">
        <f>S!E20</f>
        <v>0.30000000000000071</v>
      </c>
      <c r="J21" s="44">
        <f>I21*S!D20</f>
        <v>267.7777777777784</v>
      </c>
      <c r="K21" s="44">
        <f t="shared" si="1"/>
        <v>0.50000000000000178</v>
      </c>
      <c r="L21" s="44">
        <f t="shared" si="2"/>
        <v>452.69989615784169</v>
      </c>
      <c r="M21" s="45">
        <f>IF(ISERR((J21+H21)/(G21+I21)),P!AK22,(J21+H21)/(G21+I21))</f>
        <v>905.3997923156802</v>
      </c>
      <c r="N21" s="46">
        <f t="shared" si="3"/>
        <v>9687.7777777777792</v>
      </c>
      <c r="O21" s="46">
        <f t="shared" si="4"/>
        <v>9687.7777777777792</v>
      </c>
      <c r="P21" s="47" t="b">
        <f t="shared" si="5"/>
        <v>1</v>
      </c>
      <c r="Q21" s="217" t="str">
        <f t="shared" si="6"/>
        <v>OK</v>
      </c>
      <c r="AJ21" s="64">
        <f t="shared" si="7"/>
        <v>905.3997923156802</v>
      </c>
      <c r="AK21" s="64">
        <f t="shared" si="8"/>
        <v>0.50000000000000178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5</v>
      </c>
      <c r="F22" s="44">
        <f t="shared" si="0"/>
        <v>940</v>
      </c>
      <c r="G22" s="44">
        <f>P!AJ23</f>
        <v>5</v>
      </c>
      <c r="H22" s="44">
        <f>G22*P!AK23</f>
        <v>940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188</v>
      </c>
      <c r="N22" s="46">
        <f t="shared" si="3"/>
        <v>940</v>
      </c>
      <c r="O22" s="46">
        <f t="shared" si="4"/>
        <v>940</v>
      </c>
      <c r="P22" s="47" t="b">
        <f t="shared" si="5"/>
        <v>1</v>
      </c>
      <c r="Q22" s="217" t="str">
        <f t="shared" si="6"/>
        <v>OK</v>
      </c>
      <c r="AJ22" s="64">
        <f t="shared" si="7"/>
        <v>188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1095</v>
      </c>
      <c r="F23" s="44">
        <f t="shared" si="0"/>
        <v>3020.6186495146594</v>
      </c>
      <c r="G23" s="44">
        <f>P!AJ24</f>
        <v>1110</v>
      </c>
      <c r="H23" s="44">
        <f>G23*P!AK24</f>
        <v>3036</v>
      </c>
      <c r="I23" s="44">
        <f>S!E22</f>
        <v>645</v>
      </c>
      <c r="J23" s="44">
        <f>I23*S!D22</f>
        <v>1805.2655067563721</v>
      </c>
      <c r="K23" s="44">
        <f t="shared" si="1"/>
        <v>660</v>
      </c>
      <c r="L23" s="44">
        <f t="shared" si="2"/>
        <v>1820.6468572417125</v>
      </c>
      <c r="M23" s="45">
        <f>IF(ISERR((J23+H23)/(G23+I23)),P!AK24,(J23+H23)/(G23+I23))</f>
        <v>2.7585558443056248</v>
      </c>
      <c r="N23" s="46">
        <f t="shared" si="3"/>
        <v>4841.2655067563719</v>
      </c>
      <c r="O23" s="46">
        <f t="shared" si="4"/>
        <v>4841.2655067563719</v>
      </c>
      <c r="P23" s="47" t="b">
        <f t="shared" si="5"/>
        <v>1</v>
      </c>
      <c r="Q23" s="217" t="str">
        <f t="shared" si="6"/>
        <v>OK</v>
      </c>
      <c r="AJ23" s="64">
        <f t="shared" si="7"/>
        <v>2.7585558443056248</v>
      </c>
      <c r="AK23" s="64">
        <f t="shared" si="8"/>
        <v>660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</v>
      </c>
      <c r="F24" s="44">
        <f t="shared" si="0"/>
        <v>152.2222222222222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1</v>
      </c>
      <c r="F25" s="44">
        <f t="shared" si="0"/>
        <v>380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5.0000000000000001E-3</v>
      </c>
      <c r="F30" s="44">
        <f t="shared" si="0"/>
        <v>1500</v>
      </c>
      <c r="G30" s="44">
        <f>P!AJ31</f>
        <v>5.0000000000000001E-3</v>
      </c>
      <c r="H30" s="44">
        <f>G30*P!AK31</f>
        <v>1500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1500</v>
      </c>
      <c r="O30" s="46">
        <f t="shared" si="4"/>
        <v>1500</v>
      </c>
      <c r="P30" s="47" t="b">
        <f t="shared" si="5"/>
        <v>1</v>
      </c>
      <c r="Q30" s="217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24</v>
      </c>
      <c r="F35" s="44">
        <f t="shared" si="0"/>
        <v>3245.8259186993355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</v>
      </c>
      <c r="L35" s="44">
        <f t="shared" si="2"/>
        <v>270.48549322494461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3.5</v>
      </c>
      <c r="F36" s="44">
        <f t="shared" si="0"/>
        <v>595</v>
      </c>
      <c r="G36" s="44">
        <f>P!AJ37</f>
        <v>3</v>
      </c>
      <c r="H36" s="44">
        <f>G36*P!AK37</f>
        <v>510</v>
      </c>
      <c r="I36" s="44">
        <f>S!E35</f>
        <v>0.5</v>
      </c>
      <c r="J36" s="44">
        <f>I36*S!D35</f>
        <v>85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595</v>
      </c>
      <c r="O36" s="46">
        <f t="shared" si="4"/>
        <v>595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1.7</v>
      </c>
      <c r="F37" s="44">
        <f t="shared" si="0"/>
        <v>500</v>
      </c>
      <c r="G37" s="44">
        <f>P!AJ38</f>
        <v>1.7</v>
      </c>
      <c r="H37" s="44">
        <f>G37*P!AK38</f>
        <v>500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294.11764705882354</v>
      </c>
      <c r="N37" s="46">
        <f t="shared" si="3"/>
        <v>500</v>
      </c>
      <c r="O37" s="46">
        <f t="shared" si="4"/>
        <v>500</v>
      </c>
      <c r="P37" s="47" t="b">
        <f t="shared" si="5"/>
        <v>1</v>
      </c>
      <c r="Q37" s="217" t="str">
        <f t="shared" si="6"/>
        <v>OK</v>
      </c>
      <c r="AJ37" s="64">
        <f t="shared" si="7"/>
        <v>294.11764705882354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0.5</v>
      </c>
      <c r="F39" s="44">
        <f t="shared" si="0"/>
        <v>120</v>
      </c>
      <c r="G39" s="44">
        <f>P!AJ40</f>
        <v>0.5</v>
      </c>
      <c r="H39" s="44">
        <f>G39*P!AK40</f>
        <v>120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240</v>
      </c>
      <c r="N39" s="46">
        <f t="shared" si="3"/>
        <v>120</v>
      </c>
      <c r="O39" s="46">
        <f t="shared" si="4"/>
        <v>120</v>
      </c>
      <c r="P39" s="47" t="b">
        <f t="shared" si="5"/>
        <v>1</v>
      </c>
      <c r="Q39" s="217" t="str">
        <f t="shared" si="6"/>
        <v>OK</v>
      </c>
      <c r="AJ39" s="64">
        <f t="shared" si="7"/>
        <v>240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100.5</v>
      </c>
      <c r="F40" s="44">
        <f t="shared" si="0"/>
        <v>8030</v>
      </c>
      <c r="G40" s="44">
        <f>P!AJ41</f>
        <v>100.5</v>
      </c>
      <c r="H40" s="44">
        <f>G40*P!AK41</f>
        <v>8030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79.900497512437809</v>
      </c>
      <c r="N40" s="46">
        <f t="shared" si="3"/>
        <v>8030</v>
      </c>
      <c r="O40" s="46">
        <f t="shared" si="4"/>
        <v>8030</v>
      </c>
      <c r="P40" s="47" t="b">
        <f t="shared" si="5"/>
        <v>1</v>
      </c>
      <c r="Q40" s="217" t="str">
        <f t="shared" si="6"/>
        <v>OK</v>
      </c>
      <c r="AJ40" s="64">
        <f t="shared" si="7"/>
        <v>79.900497512437809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8</v>
      </c>
      <c r="F41" s="44">
        <f t="shared" si="0"/>
        <v>720</v>
      </c>
      <c r="G41" s="44">
        <f>P!AJ42</f>
        <v>8</v>
      </c>
      <c r="H41" s="44">
        <f>G41*P!AK42</f>
        <v>720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720</v>
      </c>
      <c r="O41" s="46">
        <f t="shared" si="4"/>
        <v>720</v>
      </c>
      <c r="P41" s="47" t="b">
        <f t="shared" si="5"/>
        <v>1</v>
      </c>
      <c r="Q41" s="217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192</v>
      </c>
      <c r="F42" s="44">
        <f t="shared" si="0"/>
        <v>1536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916</v>
      </c>
      <c r="L42" s="44">
        <f t="shared" si="2"/>
        <v>7328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916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361</v>
      </c>
      <c r="F46" s="44">
        <f t="shared" si="0"/>
        <v>3612.995595115101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854</v>
      </c>
      <c r="L46" s="44">
        <f t="shared" si="2"/>
        <v>8547.0865324883544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854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4</v>
      </c>
      <c r="F51" s="44">
        <f t="shared" si="0"/>
        <v>240</v>
      </c>
      <c r="G51" s="44">
        <f>P!AJ52</f>
        <v>4</v>
      </c>
      <c r="H51" s="44">
        <f>G51*P!AK52</f>
        <v>240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240</v>
      </c>
      <c r="O51" s="46">
        <f t="shared" si="4"/>
        <v>240</v>
      </c>
      <c r="P51" s="47" t="b">
        <f t="shared" si="5"/>
        <v>1</v>
      </c>
      <c r="Q51" s="217" t="str">
        <f t="shared" si="6"/>
        <v>OK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2</v>
      </c>
      <c r="F52" s="44">
        <f t="shared" si="0"/>
        <v>180</v>
      </c>
      <c r="G52" s="44">
        <f>P!AJ53</f>
        <v>2</v>
      </c>
      <c r="H52" s="44">
        <f>G52*P!AK53</f>
        <v>180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180</v>
      </c>
      <c r="O52" s="46">
        <f t="shared" si="4"/>
        <v>180</v>
      </c>
      <c r="P52" s="47" t="b">
        <f t="shared" si="5"/>
        <v>1</v>
      </c>
      <c r="Q52" s="217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4</v>
      </c>
      <c r="F53" s="44">
        <f t="shared" si="0"/>
        <v>120</v>
      </c>
      <c r="G53" s="44">
        <f>P!AJ54</f>
        <v>4</v>
      </c>
      <c r="H53" s="44">
        <f>G53*P!AK54</f>
        <v>120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120</v>
      </c>
      <c r="O53" s="46">
        <f t="shared" si="4"/>
        <v>120</v>
      </c>
      <c r="P53" s="47" t="b">
        <f t="shared" si="5"/>
        <v>1</v>
      </c>
      <c r="Q53" s="217" t="str">
        <f t="shared" si="6"/>
        <v>OK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300</v>
      </c>
      <c r="H54" s="44">
        <f>G54*P!AK55</f>
        <v>270</v>
      </c>
      <c r="I54" s="44">
        <f>S!E53</f>
        <v>0</v>
      </c>
      <c r="J54" s="44">
        <f>I54*S!D53</f>
        <v>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7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400</v>
      </c>
      <c r="F55" s="44">
        <f t="shared" si="0"/>
        <v>314.04595404595403</v>
      </c>
      <c r="G55" s="44">
        <f>P!AJ56</f>
        <v>400</v>
      </c>
      <c r="H55" s="44">
        <f>G55*P!AK56</f>
        <v>320</v>
      </c>
      <c r="I55" s="44">
        <f>S!E54</f>
        <v>120</v>
      </c>
      <c r="J55" s="44">
        <f>I55*S!D54</f>
        <v>88.259740259740255</v>
      </c>
      <c r="K55" s="44">
        <f t="shared" si="1"/>
        <v>120</v>
      </c>
      <c r="L55" s="44">
        <f t="shared" si="2"/>
        <v>94.213786213786221</v>
      </c>
      <c r="M55" s="45">
        <f>IF(ISERR((J55+H55)/(G55+I55)),P!AK56,(J55+H55)/(G55+I55))</f>
        <v>0.78511488511488514</v>
      </c>
      <c r="N55" s="46">
        <f t="shared" si="3"/>
        <v>408.25974025974028</v>
      </c>
      <c r="O55" s="46">
        <f t="shared" si="4"/>
        <v>408.25974025974028</v>
      </c>
      <c r="P55" s="47" t="b">
        <f t="shared" si="5"/>
        <v>1</v>
      </c>
      <c r="Q55" s="217" t="str">
        <f t="shared" si="6"/>
        <v>OK</v>
      </c>
      <c r="AJ55" s="64">
        <f t="shared" si="7"/>
        <v>0.78511488511488514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400</v>
      </c>
      <c r="F56" s="44">
        <f t="shared" si="0"/>
        <v>106.5</v>
      </c>
      <c r="G56" s="44">
        <f>P!AJ57</f>
        <v>400</v>
      </c>
      <c r="H56" s="44">
        <f>G56*P!AK57</f>
        <v>100</v>
      </c>
      <c r="I56" s="44">
        <f>S!E55</f>
        <v>100</v>
      </c>
      <c r="J56" s="44">
        <f>I56*S!D55</f>
        <v>33.125</v>
      </c>
      <c r="K56" s="44">
        <f t="shared" si="1"/>
        <v>100</v>
      </c>
      <c r="L56" s="44">
        <f t="shared" si="2"/>
        <v>26.625</v>
      </c>
      <c r="M56" s="45">
        <f>IF(ISERR((J56+H56)/(G56+I56)),P!AK57,(J56+H56)/(G56+I56))</f>
        <v>0.26624999999999999</v>
      </c>
      <c r="N56" s="46">
        <f t="shared" si="3"/>
        <v>133.125</v>
      </c>
      <c r="O56" s="46">
        <f t="shared" si="4"/>
        <v>133.125</v>
      </c>
      <c r="P56" s="47" t="b">
        <f t="shared" si="5"/>
        <v>1</v>
      </c>
      <c r="Q56" s="217" t="str">
        <f t="shared" si="6"/>
        <v>OK</v>
      </c>
      <c r="AJ56" s="64">
        <f t="shared" si="7"/>
        <v>0.26624999999999999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68</v>
      </c>
      <c r="F57" s="44">
        <f t="shared" si="0"/>
        <v>1266.8493150684931</v>
      </c>
      <c r="G57" s="44">
        <f>P!AJ58</f>
        <v>71</v>
      </c>
      <c r="H57" s="44">
        <f>G57*P!AK58</f>
        <v>1320</v>
      </c>
      <c r="I57" s="44">
        <f>S!E56</f>
        <v>2</v>
      </c>
      <c r="J57" s="44">
        <f>I57*S!D56</f>
        <v>40</v>
      </c>
      <c r="K57" s="44">
        <f t="shared" si="1"/>
        <v>5</v>
      </c>
      <c r="L57" s="44">
        <f t="shared" si="2"/>
        <v>93.150684931506845</v>
      </c>
      <c r="M57" s="45">
        <f>IF(ISERR((J57+H57)/(G57+I57)),P!AK58,(J57+H57)/(G57+I57))</f>
        <v>18.63013698630137</v>
      </c>
      <c r="N57" s="46">
        <f t="shared" si="3"/>
        <v>1360</v>
      </c>
      <c r="O57" s="46">
        <f t="shared" si="4"/>
        <v>1360</v>
      </c>
      <c r="P57" s="47" t="b">
        <f t="shared" si="5"/>
        <v>1</v>
      </c>
      <c r="Q57" s="217" t="str">
        <f t="shared" si="6"/>
        <v>OK</v>
      </c>
      <c r="AJ57" s="64">
        <f t="shared" si="7"/>
        <v>18.63013698630137</v>
      </c>
      <c r="AK57" s="64">
        <f t="shared" si="8"/>
        <v>5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2</v>
      </c>
      <c r="H60" s="44">
        <f>G60*P!AK61</f>
        <v>300</v>
      </c>
      <c r="I60" s="44">
        <f>S!E59</f>
        <v>0</v>
      </c>
      <c r="J60" s="44">
        <f>I60*S!D59</f>
        <v>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7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7.5</v>
      </c>
      <c r="F61" s="44">
        <f t="shared" si="0"/>
        <v>828.76239573715202</v>
      </c>
      <c r="G61" s="44">
        <f>P!AJ62</f>
        <v>10</v>
      </c>
      <c r="H61" s="44">
        <f>G61*P!AK62</f>
        <v>1100</v>
      </c>
      <c r="I61" s="44">
        <f>S!E60</f>
        <v>1.9499999999999993</v>
      </c>
      <c r="J61" s="44">
        <f>I61*S!D60</f>
        <v>220.49475054119551</v>
      </c>
      <c r="K61" s="44">
        <f t="shared" si="1"/>
        <v>4.4499999999999993</v>
      </c>
      <c r="L61" s="44">
        <f t="shared" si="2"/>
        <v>491.73235480404344</v>
      </c>
      <c r="M61" s="45">
        <f>IF(ISERR((J61+H61)/(G61+I61)),P!AK62,(J61+H61)/(G61+I61))</f>
        <v>110.5016527649536</v>
      </c>
      <c r="N61" s="46">
        <f t="shared" si="3"/>
        <v>1320.4947505411956</v>
      </c>
      <c r="O61" s="46">
        <f t="shared" si="4"/>
        <v>1320.4947505411956</v>
      </c>
      <c r="P61" s="47" t="b">
        <f t="shared" si="5"/>
        <v>1</v>
      </c>
      <c r="Q61" s="217" t="str">
        <f t="shared" si="6"/>
        <v>OK</v>
      </c>
      <c r="AJ61" s="64">
        <f t="shared" si="7"/>
        <v>110.5016527649536</v>
      </c>
      <c r="AK61" s="64">
        <f t="shared" si="8"/>
        <v>4.4499999999999993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2.8000000000000003</v>
      </c>
      <c r="F62" s="44">
        <f t="shared" si="0"/>
        <v>1754.6666666666667</v>
      </c>
      <c r="G62" s="44">
        <f>P!AJ63</f>
        <v>3</v>
      </c>
      <c r="H62" s="44">
        <f>G62*P!AK63</f>
        <v>1880</v>
      </c>
      <c r="I62" s="44">
        <f>S!E61</f>
        <v>0</v>
      </c>
      <c r="J62" s="44">
        <f>I62*S!D61</f>
        <v>0</v>
      </c>
      <c r="K62" s="44">
        <f t="shared" si="1"/>
        <v>0.19999999999999973</v>
      </c>
      <c r="L62" s="44">
        <f t="shared" si="2"/>
        <v>125.33333333333316</v>
      </c>
      <c r="M62" s="45">
        <f>IF(ISERR((J62+H62)/(G62+I62)),P!AK63,(J62+H62)/(G62+I62))</f>
        <v>626.66666666666663</v>
      </c>
      <c r="N62" s="46">
        <f t="shared" si="3"/>
        <v>1880</v>
      </c>
      <c r="O62" s="46">
        <f t="shared" si="4"/>
        <v>1880</v>
      </c>
      <c r="P62" s="47" t="b">
        <f t="shared" si="5"/>
        <v>1</v>
      </c>
      <c r="Q62" s="217" t="str">
        <f t="shared" si="6"/>
        <v>OK</v>
      </c>
      <c r="AJ62" s="64">
        <f t="shared" si="7"/>
        <v>626.66666666666663</v>
      </c>
      <c r="AK62" s="64">
        <f t="shared" si="8"/>
        <v>0.19999999999999973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3.34</v>
      </c>
      <c r="F63" s="44">
        <f t="shared" si="0"/>
        <v>2167.2575683374694</v>
      </c>
      <c r="G63" s="44">
        <f>P!AJ64</f>
        <v>3.5</v>
      </c>
      <c r="H63" s="44">
        <f>G63*P!AK64</f>
        <v>2250</v>
      </c>
      <c r="I63" s="44">
        <f>S!E62</f>
        <v>0.29999999999999982</v>
      </c>
      <c r="J63" s="44">
        <f>I63*S!D62</f>
        <v>215.74214361747991</v>
      </c>
      <c r="K63" s="44">
        <f t="shared" si="1"/>
        <v>0.45999999999999996</v>
      </c>
      <c r="L63" s="44">
        <f t="shared" si="2"/>
        <v>298.48457528001074</v>
      </c>
      <c r="M63" s="45">
        <f>IF(ISERR((J63+H63)/(G63+I63)),P!AK64,(J63+H63)/(G63+I63))</f>
        <v>648.87951147828426</v>
      </c>
      <c r="N63" s="46">
        <f t="shared" si="3"/>
        <v>2465.74214361748</v>
      </c>
      <c r="O63" s="46">
        <f t="shared" si="4"/>
        <v>2465.74214361748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648.87951147828426</v>
      </c>
      <c r="AK63" s="64">
        <f t="shared" si="8"/>
        <v>0.45999999999999996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0.2</v>
      </c>
      <c r="F64" s="44">
        <f t="shared" si="0"/>
        <v>100</v>
      </c>
      <c r="G64" s="44">
        <f>P!AJ65</f>
        <v>0.2</v>
      </c>
      <c r="H64" s="44">
        <f>G64*P!AK65</f>
        <v>100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500</v>
      </c>
      <c r="N64" s="46">
        <f t="shared" si="3"/>
        <v>100</v>
      </c>
      <c r="O64" s="46">
        <f t="shared" si="4"/>
        <v>100</v>
      </c>
      <c r="P64" s="47" t="b">
        <f t="shared" si="5"/>
        <v>1</v>
      </c>
      <c r="Q64" s="217" t="str">
        <f t="shared" si="6"/>
        <v>OK</v>
      </c>
      <c r="AJ64" s="64">
        <f t="shared" si="7"/>
        <v>500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0.5</v>
      </c>
      <c r="F65" s="44">
        <f t="shared" si="0"/>
        <v>120</v>
      </c>
      <c r="G65" s="44">
        <f>P!AJ66</f>
        <v>0.5</v>
      </c>
      <c r="H65" s="44">
        <f>G65*P!AK66</f>
        <v>120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120</v>
      </c>
      <c r="O65" s="46">
        <f t="shared" si="4"/>
        <v>120</v>
      </c>
      <c r="P65" s="47" t="b">
        <f t="shared" si="5"/>
        <v>1</v>
      </c>
      <c r="Q65" s="217" t="str">
        <f t="shared" si="6"/>
        <v>OK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1.4500000000000004</v>
      </c>
      <c r="F66" s="44">
        <f t="shared" si="0"/>
        <v>1266.3333333333333</v>
      </c>
      <c r="G66" s="44">
        <f>P!AJ67</f>
        <v>1.5000000000000004</v>
      </c>
      <c r="H66" s="44">
        <f>G66*P!AK67</f>
        <v>1310</v>
      </c>
      <c r="I66" s="44">
        <f>S!E65</f>
        <v>0</v>
      </c>
      <c r="J66" s="44">
        <f>I66*S!D65</f>
        <v>0</v>
      </c>
      <c r="K66" s="44">
        <f t="shared" si="1"/>
        <v>5.0000000000000044E-2</v>
      </c>
      <c r="L66" s="44">
        <f t="shared" si="2"/>
        <v>43.666666666666693</v>
      </c>
      <c r="M66" s="45">
        <f>IF(ISERR((J66+H66)/(G66+I66)),P!AK67,(J66+H66)/(G66+I66))</f>
        <v>873.33333333333303</v>
      </c>
      <c r="N66" s="46">
        <f t="shared" si="3"/>
        <v>1310</v>
      </c>
      <c r="O66" s="46">
        <f t="shared" si="4"/>
        <v>1310</v>
      </c>
      <c r="P66" s="47" t="b">
        <f t="shared" si="5"/>
        <v>1</v>
      </c>
      <c r="Q66" s="217" t="str">
        <f t="shared" si="6"/>
        <v>OK</v>
      </c>
      <c r="AJ66" s="64">
        <f t="shared" si="7"/>
        <v>873.33333333333303</v>
      </c>
      <c r="AK66" s="64">
        <f t="shared" si="8"/>
        <v>5.0000000000000044E-2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5</v>
      </c>
      <c r="F67" s="44">
        <f t="shared" si="0"/>
        <v>90</v>
      </c>
      <c r="G67" s="44">
        <f>P!AJ68</f>
        <v>4</v>
      </c>
      <c r="H67" s="44">
        <f>G67*P!AK68</f>
        <v>72</v>
      </c>
      <c r="I67" s="44">
        <f>S!E66</f>
        <v>1</v>
      </c>
      <c r="J67" s="44">
        <f>I67*S!D66</f>
        <v>18</v>
      </c>
      <c r="K67" s="44">
        <f t="shared" si="1"/>
        <v>0</v>
      </c>
      <c r="L67" s="44">
        <f t="shared" si="2"/>
        <v>0</v>
      </c>
      <c r="M67" s="45">
        <f>IF(ISERR((J67+H67)/(G67+I67)),P!AK68,(J67+H67)/(G67+I67))</f>
        <v>18</v>
      </c>
      <c r="N67" s="46">
        <f t="shared" si="3"/>
        <v>90</v>
      </c>
      <c r="O67" s="46">
        <f t="shared" si="4"/>
        <v>90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0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6</v>
      </c>
      <c r="F68" s="44">
        <f t="shared" si="0"/>
        <v>108</v>
      </c>
      <c r="G68" s="44">
        <f>P!AJ69</f>
        <v>4</v>
      </c>
      <c r="H68" s="44">
        <f>G68*P!AK69</f>
        <v>72</v>
      </c>
      <c r="I68" s="44">
        <f>S!E67</f>
        <v>2</v>
      </c>
      <c r="J68" s="44">
        <f>I68*S!D67</f>
        <v>36</v>
      </c>
      <c r="K68" s="44">
        <f t="shared" si="1"/>
        <v>0</v>
      </c>
      <c r="L68" s="44">
        <f t="shared" si="2"/>
        <v>0</v>
      </c>
      <c r="M68" s="45">
        <f>IF(ISERR((J68+H68)/(G68+I68)),P!AK69,(J68+H68)/(G68+I68))</f>
        <v>18</v>
      </c>
      <c r="N68" s="46">
        <f t="shared" si="3"/>
        <v>108</v>
      </c>
      <c r="O68" s="46">
        <f t="shared" si="4"/>
        <v>108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0.39428571429000003</v>
      </c>
      <c r="F69" s="44">
        <f t="shared" ref="F69:F132" si="9">E69*M69</f>
        <v>2277.0000000247501</v>
      </c>
      <c r="G69" s="44">
        <f>P!AJ70</f>
        <v>0.4</v>
      </c>
      <c r="H69" s="44">
        <f>G69*P!AK70</f>
        <v>2310</v>
      </c>
      <c r="I69" s="44">
        <f>S!E68</f>
        <v>0</v>
      </c>
      <c r="J69" s="44">
        <f>I69*S!D68</f>
        <v>0</v>
      </c>
      <c r="K69" s="44">
        <f t="shared" ref="K69:K132" si="10">(G69+I69)-E69</f>
        <v>5.7142857099999889E-3</v>
      </c>
      <c r="L69" s="44">
        <f t="shared" ref="L69:L132" si="11">K69*M69</f>
        <v>32.999999975249935</v>
      </c>
      <c r="M69" s="45">
        <f>IF(ISERR((J69+H69)/(G69+I69)),P!AK70,(J69+H69)/(G69+I69))</f>
        <v>5775</v>
      </c>
      <c r="N69" s="46">
        <f t="shared" ref="N69:N132" si="12">J69+H69</f>
        <v>2310</v>
      </c>
      <c r="O69" s="46">
        <f t="shared" ref="O69:O132" si="13">L69+F69</f>
        <v>2310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5775</v>
      </c>
      <c r="AK69" s="64">
        <f t="shared" ref="AK69:AK132" si="17">K69</f>
        <v>5.7142857099999889E-3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1.1179999999999997</v>
      </c>
      <c r="F70" s="44">
        <f t="shared" si="9"/>
        <v>649.55746431612408</v>
      </c>
      <c r="G70" s="44">
        <f>P!AJ71</f>
        <v>1</v>
      </c>
      <c r="H70" s="44">
        <f>G70*P!AK71</f>
        <v>580</v>
      </c>
      <c r="I70" s="44">
        <f>S!E69</f>
        <v>0.11799999999999966</v>
      </c>
      <c r="J70" s="44">
        <f>I70*S!D69</f>
        <v>69.55746431612404</v>
      </c>
      <c r="K70" s="44">
        <f t="shared" si="10"/>
        <v>0</v>
      </c>
      <c r="L70" s="44">
        <f t="shared" si="11"/>
        <v>0</v>
      </c>
      <c r="M70" s="45">
        <f>IF(ISERR((J70+H70)/(G70+I70)),P!AK71,(J70+H70)/(G70+I70))</f>
        <v>580.99952085520954</v>
      </c>
      <c r="N70" s="46">
        <f t="shared" si="12"/>
        <v>649.55746431612408</v>
      </c>
      <c r="O70" s="46">
        <f t="shared" si="13"/>
        <v>649.55746431612408</v>
      </c>
      <c r="P70" s="47" t="b">
        <f t="shared" si="14"/>
        <v>1</v>
      </c>
      <c r="Q70" s="217" t="str">
        <f t="shared" si="15"/>
        <v>OK</v>
      </c>
      <c r="AJ70" s="64">
        <f t="shared" si="16"/>
        <v>580.99952085520954</v>
      </c>
      <c r="AK70" s="64">
        <f t="shared" si="17"/>
        <v>0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0.17500000000000002</v>
      </c>
      <c r="F71" s="44">
        <f t="shared" si="9"/>
        <v>320</v>
      </c>
      <c r="G71" s="44">
        <f>P!AJ72</f>
        <v>0.17500000000000002</v>
      </c>
      <c r="H71" s="44">
        <f>G71*P!AK72</f>
        <v>320</v>
      </c>
      <c r="I71" s="44">
        <f>S!E70</f>
        <v>0</v>
      </c>
      <c r="J71" s="44">
        <f>I71*S!D70</f>
        <v>0</v>
      </c>
      <c r="K71" s="44">
        <f t="shared" si="10"/>
        <v>0</v>
      </c>
      <c r="L71" s="44">
        <f t="shared" si="11"/>
        <v>0</v>
      </c>
      <c r="M71" s="45">
        <f>IF(ISERR((J71+H71)/(G71+I71)),P!AK72,(J71+H71)/(G71+I71))</f>
        <v>1828.5714285714284</v>
      </c>
      <c r="N71" s="46">
        <f t="shared" si="12"/>
        <v>320</v>
      </c>
      <c r="O71" s="46">
        <f t="shared" si="13"/>
        <v>320</v>
      </c>
      <c r="P71" s="47" t="b">
        <f t="shared" si="14"/>
        <v>1</v>
      </c>
      <c r="Q71" s="217" t="str">
        <f t="shared" si="15"/>
        <v>OK</v>
      </c>
      <c r="AJ71" s="64">
        <f t="shared" si="16"/>
        <v>1828.5714285714284</v>
      </c>
      <c r="AK71" s="64">
        <f t="shared" si="17"/>
        <v>0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13</v>
      </c>
      <c r="F72" s="44">
        <f t="shared" si="9"/>
        <v>104</v>
      </c>
      <c r="G72" s="44">
        <f>P!AJ73</f>
        <v>6</v>
      </c>
      <c r="H72" s="44">
        <f>G72*P!AK73</f>
        <v>48</v>
      </c>
      <c r="I72" s="44">
        <f>S!E71</f>
        <v>7</v>
      </c>
      <c r="J72" s="44">
        <f>I72*S!D71</f>
        <v>56</v>
      </c>
      <c r="K72" s="44">
        <f t="shared" si="10"/>
        <v>0</v>
      </c>
      <c r="L72" s="44">
        <f t="shared" si="11"/>
        <v>0</v>
      </c>
      <c r="M72" s="45">
        <f>IF(ISERR((J72+H72)/(G72+I72)),P!AK73,(J72+H72)/(G72+I72))</f>
        <v>8</v>
      </c>
      <c r="N72" s="46">
        <f t="shared" si="12"/>
        <v>104</v>
      </c>
      <c r="O72" s="46">
        <f t="shared" si="13"/>
        <v>104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2.29</v>
      </c>
      <c r="F73" s="44">
        <f t="shared" si="9"/>
        <v>1658.85</v>
      </c>
      <c r="G73" s="44">
        <f>P!AJ74</f>
        <v>2.2000000000000002</v>
      </c>
      <c r="H73" s="44">
        <f>G73*P!AK74</f>
        <v>1590</v>
      </c>
      <c r="I73" s="44">
        <f>S!E72</f>
        <v>8.9999999999999858E-2</v>
      </c>
      <c r="J73" s="44">
        <f>I73*S!D72</f>
        <v>68.849999999999895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724.38864628820954</v>
      </c>
      <c r="N73" s="46">
        <f t="shared" si="12"/>
        <v>1658.85</v>
      </c>
      <c r="O73" s="46">
        <f t="shared" si="13"/>
        <v>1658.85</v>
      </c>
      <c r="P73" s="47" t="b">
        <f t="shared" si="14"/>
        <v>1</v>
      </c>
      <c r="Q73" s="217" t="str">
        <f t="shared" si="15"/>
        <v>OK</v>
      </c>
      <c r="AJ73" s="64">
        <f t="shared" si="16"/>
        <v>724.38864628820954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2</v>
      </c>
      <c r="F74" s="44">
        <f t="shared" si="9"/>
        <v>1320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7" t="str">
        <f t="shared" si="15"/>
        <v>OK</v>
      </c>
      <c r="AJ74" s="64">
        <f t="shared" si="16"/>
        <v>660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4.7000000000000011</v>
      </c>
      <c r="F76" s="44">
        <f t="shared" si="9"/>
        <v>8691.0989010989015</v>
      </c>
      <c r="G76" s="44">
        <f>P!AJ77</f>
        <v>3.7</v>
      </c>
      <c r="H76" s="44">
        <f>G76*P!AK77</f>
        <v>6990</v>
      </c>
      <c r="I76" s="44">
        <f>S!E75</f>
        <v>0.99999999999999822</v>
      </c>
      <c r="J76" s="44">
        <f>I76*S!D75</f>
        <v>1701.0989010988983</v>
      </c>
      <c r="K76" s="44">
        <f t="shared" si="10"/>
        <v>0</v>
      </c>
      <c r="L76" s="44">
        <f t="shared" si="11"/>
        <v>0</v>
      </c>
      <c r="M76" s="45">
        <f>IF(ISERR((J76+H76)/(G76+I76)),P!AK77,(J76+H76)/(G76+I76))</f>
        <v>1849.1699789572128</v>
      </c>
      <c r="N76" s="46">
        <f t="shared" si="12"/>
        <v>8691.0989010988978</v>
      </c>
      <c r="O76" s="46">
        <f t="shared" si="13"/>
        <v>8691.0989010989015</v>
      </c>
      <c r="P76" s="47" t="b">
        <f t="shared" si="14"/>
        <v>1</v>
      </c>
      <c r="Q76" s="217" t="str">
        <f t="shared" si="15"/>
        <v>OK</v>
      </c>
      <c r="AJ76" s="64">
        <f t="shared" si="16"/>
        <v>1849.1699789572128</v>
      </c>
      <c r="AK76" s="64">
        <f t="shared" si="17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0.05</v>
      </c>
      <c r="F78" s="44">
        <f t="shared" si="9"/>
        <v>179.15032983216804</v>
      </c>
      <c r="G78" s="44">
        <f>P!AJ79</f>
        <v>0.1</v>
      </c>
      <c r="H78" s="44">
        <f>G78*P!AK79</f>
        <v>360</v>
      </c>
      <c r="I78" s="44">
        <f>S!E77</f>
        <v>2.5000000000000022E-2</v>
      </c>
      <c r="J78" s="44">
        <f>I78*S!D77</f>
        <v>87.875824580420172</v>
      </c>
      <c r="K78" s="44">
        <f t="shared" si="10"/>
        <v>7.5000000000000025E-2</v>
      </c>
      <c r="L78" s="44">
        <f t="shared" si="11"/>
        <v>268.72549474825212</v>
      </c>
      <c r="M78" s="45">
        <f>IF(ISERR((J78+H78)/(G78+I78)),P!AK79,(J78+H78)/(G78+I78))</f>
        <v>3583.0065966433604</v>
      </c>
      <c r="N78" s="46">
        <f t="shared" si="12"/>
        <v>447.87582458042016</v>
      </c>
      <c r="O78" s="46">
        <f t="shared" si="13"/>
        <v>447.87582458042016</v>
      </c>
      <c r="P78" s="47" t="b">
        <f t="shared" si="14"/>
        <v>1</v>
      </c>
      <c r="Q78" s="217" t="str">
        <f t="shared" si="15"/>
        <v>OK</v>
      </c>
      <c r="AJ78" s="64">
        <f t="shared" si="16"/>
        <v>3583.0065966433604</v>
      </c>
      <c r="AK78" s="64">
        <f t="shared" si="17"/>
        <v>7.5000000000000025E-2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0.5</v>
      </c>
      <c r="F79" s="44">
        <f t="shared" si="9"/>
        <v>276.84935609463912</v>
      </c>
      <c r="G79" s="44">
        <f>P!AJ80</f>
        <v>0.5</v>
      </c>
      <c r="H79" s="44">
        <f>G79*P!AK80</f>
        <v>275</v>
      </c>
      <c r="I79" s="44">
        <f>S!E78</f>
        <v>0.13</v>
      </c>
      <c r="J79" s="44">
        <f>I79*S!D78</f>
        <v>73.830188679245282</v>
      </c>
      <c r="K79" s="44">
        <f t="shared" si="10"/>
        <v>0.13</v>
      </c>
      <c r="L79" s="44">
        <f t="shared" si="11"/>
        <v>71.980832584606176</v>
      </c>
      <c r="M79" s="45">
        <f>IF(ISERR((J79+H79)/(G79+I79)),P!AK80,(J79+H79)/(G79+I79))</f>
        <v>553.69871218927824</v>
      </c>
      <c r="N79" s="46">
        <f t="shared" si="12"/>
        <v>348.83018867924528</v>
      </c>
      <c r="O79" s="46">
        <f t="shared" si="13"/>
        <v>348.83018867924528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553.69871218927824</v>
      </c>
      <c r="AK79" s="64">
        <f t="shared" si="17"/>
        <v>0.13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2.5000000000000001E-2</v>
      </c>
      <c r="F80" s="44">
        <f t="shared" si="9"/>
        <v>7.786673553719007</v>
      </c>
      <c r="G80" s="44">
        <f>P!AJ81</f>
        <v>0.1</v>
      </c>
      <c r="H80" s="44">
        <f>G80*P!AK81</f>
        <v>30</v>
      </c>
      <c r="I80" s="44">
        <f>S!E79</f>
        <v>6.0000000000000053E-2</v>
      </c>
      <c r="J80" s="44">
        <f>I80*S!D79</f>
        <v>19.834710743801665</v>
      </c>
      <c r="K80" s="44">
        <f t="shared" si="10"/>
        <v>0.13500000000000006</v>
      </c>
      <c r="L80" s="44">
        <f t="shared" si="11"/>
        <v>42.04803719008266</v>
      </c>
      <c r="M80" s="45">
        <f>IF(ISERR((J80+H80)/(G80+I80)),P!AK81,(J80+H80)/(G80+I80))</f>
        <v>311.46694214876027</v>
      </c>
      <c r="N80" s="46">
        <f t="shared" si="12"/>
        <v>49.834710743801665</v>
      </c>
      <c r="O80" s="46">
        <f t="shared" si="13"/>
        <v>49.834710743801665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311.46694214876027</v>
      </c>
      <c r="AK80" s="64">
        <f t="shared" si="17"/>
        <v>0.13500000000000006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7.7</v>
      </c>
      <c r="F81" s="44">
        <f t="shared" si="9"/>
        <v>1438.6879048523108</v>
      </c>
      <c r="G81" s="44">
        <f>P!AJ82</f>
        <v>5.5</v>
      </c>
      <c r="H81" s="44">
        <f>G81*P!AK82</f>
        <v>990</v>
      </c>
      <c r="I81" s="44">
        <f>S!E80</f>
        <v>2.3499999999999996</v>
      </c>
      <c r="J81" s="44">
        <f>I81*S!D80</f>
        <v>476.71429260917392</v>
      </c>
      <c r="K81" s="44">
        <f t="shared" si="10"/>
        <v>0.14999999999999947</v>
      </c>
      <c r="L81" s="44">
        <f t="shared" si="11"/>
        <v>28.026387756863098</v>
      </c>
      <c r="M81" s="45">
        <f>IF(ISERR((J81+H81)/(G81+I81)),P!AK82,(J81+H81)/(G81+I81))</f>
        <v>186.84258504575465</v>
      </c>
      <c r="N81" s="46">
        <f t="shared" si="12"/>
        <v>1466.714292609174</v>
      </c>
      <c r="O81" s="46">
        <f t="shared" si="13"/>
        <v>1466.714292609174</v>
      </c>
      <c r="P81" s="47" t="b">
        <f t="shared" si="14"/>
        <v>1</v>
      </c>
      <c r="Q81" s="217" t="str">
        <f t="shared" si="15"/>
        <v>OK</v>
      </c>
      <c r="AJ81" s="64">
        <f t="shared" si="16"/>
        <v>186.84258504575465</v>
      </c>
      <c r="AK81" s="64">
        <f t="shared" si="17"/>
        <v>0.14999999999999947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0.1</v>
      </c>
      <c r="F85" s="44">
        <f t="shared" si="9"/>
        <v>280</v>
      </c>
      <c r="G85" s="44">
        <f>P!AJ86</f>
        <v>0.1</v>
      </c>
      <c r="H85" s="44">
        <f>G85*P!AK86</f>
        <v>280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280</v>
      </c>
      <c r="O85" s="46">
        <f t="shared" si="13"/>
        <v>280</v>
      </c>
      <c r="P85" s="47" t="b">
        <f t="shared" si="14"/>
        <v>1</v>
      </c>
      <c r="Q85" s="217" t="str">
        <f t="shared" si="15"/>
        <v>OK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0.4</v>
      </c>
      <c r="F86" s="44">
        <f t="shared" si="9"/>
        <v>90</v>
      </c>
      <c r="G86" s="44">
        <f>P!AJ87</f>
        <v>0.4</v>
      </c>
      <c r="H86" s="44">
        <f>G86*P!AK87</f>
        <v>90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90</v>
      </c>
      <c r="O86" s="46">
        <f t="shared" si="13"/>
        <v>90</v>
      </c>
      <c r="P86" s="47" t="b">
        <f t="shared" si="14"/>
        <v>1</v>
      </c>
      <c r="Q86" s="217" t="str">
        <f t="shared" si="15"/>
        <v>OK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0.48499999999999999</v>
      </c>
      <c r="F87" s="44">
        <f t="shared" si="9"/>
        <v>866.6432578733104</v>
      </c>
      <c r="G87" s="44">
        <f>P!AJ88</f>
        <v>0.45</v>
      </c>
      <c r="H87" s="44">
        <f>G87*P!AK88</f>
        <v>810</v>
      </c>
      <c r="I87" s="44">
        <f>S!E86</f>
        <v>0.13500000000000012</v>
      </c>
      <c r="J87" s="44">
        <f>I87*S!D86</f>
        <v>235.33258939358103</v>
      </c>
      <c r="K87" s="44">
        <f t="shared" si="10"/>
        <v>0.1000000000000002</v>
      </c>
      <c r="L87" s="44">
        <f t="shared" si="11"/>
        <v>178.68933152027054</v>
      </c>
      <c r="M87" s="45">
        <f>IF(ISERR((J87+H87)/(G87+I87)),P!AK88,(J87+H87)/(G87+I87))</f>
        <v>1786.8933152027018</v>
      </c>
      <c r="N87" s="46">
        <f t="shared" si="12"/>
        <v>1045.332589393581</v>
      </c>
      <c r="O87" s="46">
        <f t="shared" si="13"/>
        <v>1045.332589393581</v>
      </c>
      <c r="P87" s="47" t="b">
        <f t="shared" si="14"/>
        <v>1</v>
      </c>
      <c r="Q87" s="217" t="str">
        <f t="shared" si="15"/>
        <v>OK</v>
      </c>
      <c r="AJ87" s="64">
        <f t="shared" si="16"/>
        <v>1786.8933152027018</v>
      </c>
      <c r="AK87" s="64">
        <f t="shared" si="17"/>
        <v>0.1000000000000002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51</v>
      </c>
      <c r="F88" s="44">
        <f t="shared" si="9"/>
        <v>3416.9966259600892</v>
      </c>
      <c r="G88" s="44">
        <f>P!AJ89</f>
        <v>48</v>
      </c>
      <c r="H88" s="44">
        <f>G88*P!AK89</f>
        <v>3216</v>
      </c>
      <c r="I88" s="44">
        <f>S!E87</f>
        <v>22</v>
      </c>
      <c r="J88" s="44">
        <f>I88*S!D87</f>
        <v>1473.995368964828</v>
      </c>
      <c r="K88" s="44">
        <f t="shared" si="10"/>
        <v>19</v>
      </c>
      <c r="L88" s="44">
        <f t="shared" si="11"/>
        <v>1272.9987430047393</v>
      </c>
      <c r="M88" s="45">
        <f>IF(ISERR((J88+H88)/(G88+I88)),P!AK89,(J88+H88)/(G88+I88))</f>
        <v>66.999933842354693</v>
      </c>
      <c r="N88" s="46">
        <f t="shared" si="12"/>
        <v>4689.9953689648282</v>
      </c>
      <c r="O88" s="46">
        <f t="shared" si="13"/>
        <v>4689.9953689648282</v>
      </c>
      <c r="P88" s="47" t="b">
        <f t="shared" si="14"/>
        <v>1</v>
      </c>
      <c r="Q88" s="217" t="str">
        <f t="shared" si="15"/>
        <v>OK</v>
      </c>
      <c r="AJ88" s="64">
        <f t="shared" si="16"/>
        <v>66.999933842354693</v>
      </c>
      <c r="AK88" s="64">
        <f t="shared" si="17"/>
        <v>19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31.1</v>
      </c>
      <c r="F89" s="44">
        <f t="shared" si="9"/>
        <v>3582.3335637840314</v>
      </c>
      <c r="G89" s="44">
        <f>P!AJ90</f>
        <v>45</v>
      </c>
      <c r="H89" s="44">
        <f>G89*P!AK90</f>
        <v>5175</v>
      </c>
      <c r="I89" s="44">
        <f>S!E88</f>
        <v>2.0499999999999972</v>
      </c>
      <c r="J89" s="44">
        <f>I89*S!D88</f>
        <v>244.57537543532717</v>
      </c>
      <c r="K89" s="44">
        <f t="shared" si="10"/>
        <v>15.949999999999996</v>
      </c>
      <c r="L89" s="44">
        <f t="shared" si="11"/>
        <v>1837.2418116512954</v>
      </c>
      <c r="M89" s="45">
        <f>IF(ISERR((J89+H89)/(G89+I89)),P!AK90,(J89+H89)/(G89+I89))</f>
        <v>115.18757439820037</v>
      </c>
      <c r="N89" s="46">
        <f t="shared" si="12"/>
        <v>5419.5753754353273</v>
      </c>
      <c r="O89" s="46">
        <f t="shared" si="13"/>
        <v>5419.5753754353264</v>
      </c>
      <c r="P89" s="47" t="b">
        <f t="shared" si="14"/>
        <v>1</v>
      </c>
      <c r="Q89" s="217" t="str">
        <f t="shared" si="15"/>
        <v>OK</v>
      </c>
      <c r="AJ89" s="64">
        <f t="shared" si="16"/>
        <v>115.18757439820037</v>
      </c>
      <c r="AK89" s="64">
        <f t="shared" si="17"/>
        <v>15.949999999999996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744</v>
      </c>
      <c r="F90" s="44">
        <f t="shared" si="9"/>
        <v>7465.0203549157713</v>
      </c>
      <c r="G90" s="44">
        <f>P!AJ91</f>
        <v>752</v>
      </c>
      <c r="H90" s="44">
        <f>G90*P!AK91</f>
        <v>7520</v>
      </c>
      <c r="I90" s="44">
        <f>S!E89</f>
        <v>32</v>
      </c>
      <c r="J90" s="44">
        <f>I90*S!D89</f>
        <v>346.36553528758702</v>
      </c>
      <c r="K90" s="44">
        <f t="shared" si="10"/>
        <v>40</v>
      </c>
      <c r="L90" s="44">
        <f t="shared" si="11"/>
        <v>401.34518037181567</v>
      </c>
      <c r="M90" s="45">
        <f>IF(ISERR((J90+H90)/(G90+I90)),P!AK91,(J90+H90)/(G90+I90))</f>
        <v>10.033629509295391</v>
      </c>
      <c r="N90" s="46">
        <f t="shared" si="12"/>
        <v>7866.3655352875867</v>
      </c>
      <c r="O90" s="46">
        <f t="shared" si="13"/>
        <v>7866.3655352875867</v>
      </c>
      <c r="P90" s="47" t="b">
        <f t="shared" si="14"/>
        <v>1</v>
      </c>
      <c r="Q90" s="217" t="str">
        <f t="shared" si="15"/>
        <v>OK</v>
      </c>
      <c r="AJ90" s="64">
        <f t="shared" si="16"/>
        <v>10.033629509295391</v>
      </c>
      <c r="AK90" s="64">
        <f t="shared" si="17"/>
        <v>40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5.5</v>
      </c>
      <c r="F93" s="44">
        <f t="shared" si="9"/>
        <v>1209.875</v>
      </c>
      <c r="G93" s="44">
        <f>P!AJ94</f>
        <v>5</v>
      </c>
      <c r="H93" s="44">
        <f>G93*P!AK94</f>
        <v>1100</v>
      </c>
      <c r="I93" s="44">
        <f>S!E92</f>
        <v>1</v>
      </c>
      <c r="J93" s="44">
        <f>I93*S!D92</f>
        <v>219.86363636363635</v>
      </c>
      <c r="K93" s="44">
        <f t="shared" si="10"/>
        <v>0.5</v>
      </c>
      <c r="L93" s="44">
        <f t="shared" si="11"/>
        <v>109.98863636363636</v>
      </c>
      <c r="M93" s="45">
        <f>IF(ISERR((J93+H93)/(G93+I93)),P!AK94,(J93+H93)/(G93+I93))</f>
        <v>219.97727272727272</v>
      </c>
      <c r="N93" s="46">
        <f t="shared" si="12"/>
        <v>1319.8636363636363</v>
      </c>
      <c r="O93" s="46">
        <f t="shared" si="13"/>
        <v>1319.8636363636363</v>
      </c>
      <c r="P93" s="47" t="b">
        <f t="shared" si="14"/>
        <v>1</v>
      </c>
      <c r="Q93" s="217" t="str">
        <f t="shared" si="15"/>
        <v>OK</v>
      </c>
      <c r="AJ93" s="64">
        <f t="shared" si="16"/>
        <v>219.97727272727272</v>
      </c>
      <c r="AK93" s="64">
        <f t="shared" si="17"/>
        <v>0.5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14.5</v>
      </c>
      <c r="F96" s="44">
        <f t="shared" si="9"/>
        <v>1359.1333333333334</v>
      </c>
      <c r="G96" s="44">
        <f>P!AJ97</f>
        <v>15</v>
      </c>
      <c r="H96" s="44">
        <f>G96*P!AK97</f>
        <v>1406</v>
      </c>
      <c r="I96" s="44">
        <f>S!E95</f>
        <v>0</v>
      </c>
      <c r="J96" s="44">
        <f>I96*S!D95</f>
        <v>0</v>
      </c>
      <c r="K96" s="44">
        <f t="shared" si="10"/>
        <v>0.5</v>
      </c>
      <c r="L96" s="44">
        <f t="shared" si="11"/>
        <v>46.866666666666667</v>
      </c>
      <c r="M96" s="45">
        <f>IF(ISERR((J96+H96)/(G96+I96)),P!AK97,(J96+H96)/(G96+I96))</f>
        <v>93.733333333333334</v>
      </c>
      <c r="N96" s="46">
        <f t="shared" si="12"/>
        <v>1406</v>
      </c>
      <c r="O96" s="46">
        <f t="shared" si="13"/>
        <v>1406</v>
      </c>
      <c r="P96" s="47" t="b">
        <f t="shared" si="14"/>
        <v>1</v>
      </c>
      <c r="Q96" s="217" t="str">
        <f t="shared" si="15"/>
        <v>OK</v>
      </c>
      <c r="AJ96" s="64">
        <f t="shared" si="16"/>
        <v>93.733333333333334</v>
      </c>
      <c r="AK96" s="64">
        <f t="shared" si="17"/>
        <v>0.5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1.5</v>
      </c>
      <c r="F99" s="44">
        <f t="shared" si="9"/>
        <v>247.5</v>
      </c>
      <c r="G99" s="44">
        <f>P!AJ100</f>
        <v>1</v>
      </c>
      <c r="H99" s="44">
        <f>G99*P!AK100</f>
        <v>210</v>
      </c>
      <c r="I99" s="44">
        <f>S!E98</f>
        <v>1</v>
      </c>
      <c r="J99" s="44">
        <f>I99*S!D98</f>
        <v>120</v>
      </c>
      <c r="K99" s="44">
        <f t="shared" si="10"/>
        <v>0.5</v>
      </c>
      <c r="L99" s="44">
        <f t="shared" si="11"/>
        <v>82.5</v>
      </c>
      <c r="M99" s="45">
        <f>IF(ISERR((J99+H99)/(G99+I99)),P!AK100,(J99+H99)/(G99+I99))</f>
        <v>165</v>
      </c>
      <c r="N99" s="46">
        <f t="shared" si="12"/>
        <v>330</v>
      </c>
      <c r="O99" s="46">
        <f t="shared" si="13"/>
        <v>330</v>
      </c>
      <c r="P99" s="47" t="b">
        <f t="shared" si="14"/>
        <v>1</v>
      </c>
      <c r="Q99" s="217" t="str">
        <f t="shared" si="15"/>
        <v>OK</v>
      </c>
      <c r="AJ99" s="64">
        <f t="shared" si="16"/>
        <v>165</v>
      </c>
      <c r="AK99" s="64">
        <f t="shared" si="17"/>
        <v>0.5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0.77600000000000002</v>
      </c>
      <c r="F100" s="44">
        <f t="shared" si="9"/>
        <v>410.14785248658711</v>
      </c>
      <c r="G100" s="44">
        <f>P!AJ101</f>
        <v>0.9</v>
      </c>
      <c r="H100" s="44">
        <f>G100*P!AK101</f>
        <v>520</v>
      </c>
      <c r="I100" s="44">
        <f>S!E99</f>
        <v>0.77500000000000013</v>
      </c>
      <c r="J100" s="44">
        <f>I100*S!D99</f>
        <v>365.30625375648657</v>
      </c>
      <c r="K100" s="44">
        <f t="shared" si="10"/>
        <v>0.89900000000000024</v>
      </c>
      <c r="L100" s="44">
        <f t="shared" si="11"/>
        <v>475.1584012698994</v>
      </c>
      <c r="M100" s="45">
        <f>IF(ISERR((J100+H100)/(G100+I100)),P!AK101,(J100+H100)/(G100+I100))</f>
        <v>528.54104701879783</v>
      </c>
      <c r="N100" s="46">
        <f t="shared" si="12"/>
        <v>885.30625375648651</v>
      </c>
      <c r="O100" s="46">
        <f t="shared" si="13"/>
        <v>885.30625375648651</v>
      </c>
      <c r="P100" s="47" t="b">
        <f t="shared" si="14"/>
        <v>1</v>
      </c>
      <c r="Q100" s="217" t="str">
        <f t="shared" si="15"/>
        <v>OK</v>
      </c>
      <c r="AJ100" s="64">
        <f t="shared" si="16"/>
        <v>528.54104701879783</v>
      </c>
      <c r="AK100" s="64">
        <f t="shared" si="17"/>
        <v>0.89900000000000024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23</v>
      </c>
      <c r="F105" s="44">
        <f t="shared" si="9"/>
        <v>3680</v>
      </c>
      <c r="G105" s="44">
        <f>P!AJ106</f>
        <v>31</v>
      </c>
      <c r="H105" s="44">
        <f>G105*P!AK106</f>
        <v>4960</v>
      </c>
      <c r="I105" s="44">
        <f>S!E104</f>
        <v>0</v>
      </c>
      <c r="J105" s="44">
        <f>I105*S!D104</f>
        <v>0</v>
      </c>
      <c r="K105" s="44">
        <f t="shared" si="10"/>
        <v>8</v>
      </c>
      <c r="L105" s="44">
        <f t="shared" si="11"/>
        <v>1280</v>
      </c>
      <c r="M105" s="45">
        <f>IF(ISERR((J105+H105)/(G105+I105)),P!AK106,(J105+H105)/(G105+I105))</f>
        <v>160</v>
      </c>
      <c r="N105" s="46">
        <f t="shared" si="12"/>
        <v>4960</v>
      </c>
      <c r="O105" s="46">
        <f t="shared" si="13"/>
        <v>4960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8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4</v>
      </c>
      <c r="F107" s="44">
        <f t="shared" si="9"/>
        <v>720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7" t="str">
        <f t="shared" si="15"/>
        <v>OK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0.1</v>
      </c>
      <c r="F108" s="44">
        <f t="shared" si="9"/>
        <v>88.35164835164835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0.24999999999999992</v>
      </c>
      <c r="L108" s="44">
        <f t="shared" si="11"/>
        <v>220.87912087912079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0.24999999999999992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1</v>
      </c>
      <c r="F110" s="44">
        <f t="shared" si="9"/>
        <v>220</v>
      </c>
      <c r="G110" s="44">
        <f>P!AJ111</f>
        <v>1</v>
      </c>
      <c r="H110" s="44">
        <f>G110*P!AK111</f>
        <v>220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220</v>
      </c>
      <c r="N110" s="46">
        <f t="shared" si="12"/>
        <v>220</v>
      </c>
      <c r="O110" s="46">
        <f t="shared" si="13"/>
        <v>220</v>
      </c>
      <c r="P110" s="47" t="b">
        <f t="shared" si="14"/>
        <v>1</v>
      </c>
      <c r="Q110" s="217" t="str">
        <f t="shared" si="15"/>
        <v>OK</v>
      </c>
      <c r="AJ110" s="64">
        <f t="shared" si="16"/>
        <v>220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</v>
      </c>
      <c r="F113" s="44">
        <f t="shared" si="9"/>
        <v>2340</v>
      </c>
      <c r="G113" s="44">
        <f>P!AJ114</f>
        <v>2</v>
      </c>
      <c r="H113" s="44">
        <f>G113*P!AK114</f>
        <v>2340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1170</v>
      </c>
      <c r="N113" s="46">
        <f t="shared" si="12"/>
        <v>2340</v>
      </c>
      <c r="O113" s="46">
        <f t="shared" si="13"/>
        <v>2340</v>
      </c>
      <c r="P113" s="47" t="b">
        <f t="shared" si="14"/>
        <v>1</v>
      </c>
      <c r="Q113" s="217" t="str">
        <f t="shared" si="15"/>
        <v>OK</v>
      </c>
      <c r="AJ113" s="64">
        <f t="shared" si="16"/>
        <v>1170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248</v>
      </c>
      <c r="F117" s="44">
        <f t="shared" si="9"/>
        <v>2195.984144144144</v>
      </c>
      <c r="G117" s="44">
        <f>P!AJ118</f>
        <v>368</v>
      </c>
      <c r="H117" s="44">
        <f>G117*P!AK118</f>
        <v>3259.9999999999995</v>
      </c>
      <c r="I117" s="44">
        <f>S!E116</f>
        <v>2</v>
      </c>
      <c r="J117" s="44">
        <f>I117*S!D116</f>
        <v>16.266666666666666</v>
      </c>
      <c r="K117" s="44">
        <f t="shared" si="10"/>
        <v>122</v>
      </c>
      <c r="L117" s="44">
        <f t="shared" si="11"/>
        <v>1080.2825225225226</v>
      </c>
      <c r="M117" s="45">
        <f>IF(ISERR((J117+H117)/(G117+I117)),P!AK118,(J117+H117)/(G117+I117))</f>
        <v>8.8547747747747749</v>
      </c>
      <c r="N117" s="46">
        <f t="shared" si="12"/>
        <v>3276.2666666666664</v>
      </c>
      <c r="O117" s="46">
        <f t="shared" si="13"/>
        <v>3276.2666666666664</v>
      </c>
      <c r="P117" s="47" t="b">
        <f t="shared" si="14"/>
        <v>1</v>
      </c>
      <c r="Q117" s="217" t="str">
        <f t="shared" si="15"/>
        <v>OK</v>
      </c>
      <c r="AJ117" s="64">
        <f t="shared" si="16"/>
        <v>8.8547747747747749</v>
      </c>
      <c r="AK117" s="64">
        <f t="shared" si="17"/>
        <v>122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5</v>
      </c>
      <c r="F124" s="44">
        <f t="shared" si="9"/>
        <v>3290</v>
      </c>
      <c r="G124" s="44">
        <f>P!AJ125</f>
        <v>5</v>
      </c>
      <c r="H124" s="44">
        <f>G124*P!AK125</f>
        <v>3290</v>
      </c>
      <c r="I124" s="44">
        <f>S!E123</f>
        <v>0</v>
      </c>
      <c r="J124" s="44">
        <f>I124*S!D123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IF(ISERR((J124+H124)/(G124+I124)),P!AK125,(J124+H124)/(G124+I124))</f>
        <v>658</v>
      </c>
      <c r="N124" s="46">
        <f t="shared" si="12"/>
        <v>3290</v>
      </c>
      <c r="O124" s="46">
        <f t="shared" si="13"/>
        <v>3290</v>
      </c>
      <c r="P124" s="47" t="b">
        <f t="shared" si="14"/>
        <v>1</v>
      </c>
      <c r="Q124" s="217" t="str">
        <f t="shared" si="15"/>
        <v>OK</v>
      </c>
      <c r="AJ124" s="64">
        <f t="shared" si="16"/>
        <v>658</v>
      </c>
      <c r="AK124" s="64">
        <f t="shared" si="17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412</v>
      </c>
      <c r="F125" s="44">
        <f t="shared" si="9"/>
        <v>4120</v>
      </c>
      <c r="G125" s="44">
        <f>P!AJ126</f>
        <v>412</v>
      </c>
      <c r="H125" s="44">
        <f>G125*P!AK126</f>
        <v>4120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4120</v>
      </c>
      <c r="O125" s="46">
        <f t="shared" si="13"/>
        <v>4120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</v>
      </c>
      <c r="F127" s="44">
        <f t="shared" si="9"/>
        <v>80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10.3</v>
      </c>
      <c r="F128" s="44">
        <f t="shared" si="9"/>
        <v>4052</v>
      </c>
      <c r="G128" s="44">
        <f>P!AJ129</f>
        <v>10.3</v>
      </c>
      <c r="H128" s="44">
        <f>G128*P!AK129</f>
        <v>4052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393.39805825242718</v>
      </c>
      <c r="N128" s="46">
        <f t="shared" si="12"/>
        <v>4052</v>
      </c>
      <c r="O128" s="46">
        <f t="shared" si="13"/>
        <v>4052</v>
      </c>
      <c r="P128" s="47" t="b">
        <f t="shared" si="14"/>
        <v>1</v>
      </c>
      <c r="Q128" s="217" t="str">
        <f t="shared" si="15"/>
        <v>OK</v>
      </c>
      <c r="AJ128" s="64">
        <f t="shared" si="16"/>
        <v>393.39805825242718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7</v>
      </c>
      <c r="F131" s="44">
        <f t="shared" si="9"/>
        <v>840</v>
      </c>
      <c r="G131" s="44">
        <f>P!AJ132</f>
        <v>7</v>
      </c>
      <c r="H131" s="44">
        <f>G131*P!AK132</f>
        <v>840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120</v>
      </c>
      <c r="N131" s="46">
        <f t="shared" si="12"/>
        <v>840</v>
      </c>
      <c r="O131" s="46">
        <f t="shared" si="13"/>
        <v>840</v>
      </c>
      <c r="P131" s="47" t="b">
        <f t="shared" si="14"/>
        <v>1</v>
      </c>
      <c r="Q131" s="217" t="str">
        <f t="shared" si="15"/>
        <v>OK</v>
      </c>
      <c r="AJ131" s="64">
        <f t="shared" si="16"/>
        <v>120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8</v>
      </c>
      <c r="F132" s="44">
        <f t="shared" si="9"/>
        <v>1280</v>
      </c>
      <c r="G132" s="44">
        <f>P!AJ133</f>
        <v>8</v>
      </c>
      <c r="H132" s="44">
        <f>G132*P!AK133</f>
        <v>1280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1280</v>
      </c>
      <c r="O132" s="46">
        <f t="shared" si="13"/>
        <v>1280</v>
      </c>
      <c r="P132" s="47" t="b">
        <f t="shared" si="14"/>
        <v>1</v>
      </c>
      <c r="Q132" s="217" t="str">
        <f t="shared" si="15"/>
        <v>OK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25</v>
      </c>
      <c r="F133" s="44">
        <f t="shared" ref="F133:F196" si="18">E133*M133</f>
        <v>2730</v>
      </c>
      <c r="G133" s="44">
        <f>P!AJ134</f>
        <v>25</v>
      </c>
      <c r="H133" s="44">
        <f>G133*P!AK134</f>
        <v>2730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109.2</v>
      </c>
      <c r="N133" s="46">
        <f t="shared" ref="N133:N196" si="21">J133+H133</f>
        <v>2730</v>
      </c>
      <c r="O133" s="46">
        <f t="shared" ref="O133:O196" si="22">L133+F133</f>
        <v>2730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109.2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18</v>
      </c>
      <c r="F134" s="44">
        <f t="shared" si="18"/>
        <v>2700</v>
      </c>
      <c r="G134" s="44">
        <f>P!AJ135</f>
        <v>18</v>
      </c>
      <c r="H134" s="44">
        <f>G134*P!AK135</f>
        <v>2700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150</v>
      </c>
      <c r="N134" s="46">
        <f t="shared" si="21"/>
        <v>2700</v>
      </c>
      <c r="O134" s="46">
        <f t="shared" si="22"/>
        <v>2700</v>
      </c>
      <c r="P134" s="47" t="b">
        <f t="shared" si="23"/>
        <v>1</v>
      </c>
      <c r="Q134" s="217" t="str">
        <f t="shared" si="24"/>
        <v>OK</v>
      </c>
      <c r="AJ134" s="64">
        <f t="shared" si="25"/>
        <v>150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1.5</v>
      </c>
      <c r="F136" s="44">
        <f t="shared" si="18"/>
        <v>375</v>
      </c>
      <c r="G136" s="44">
        <f>P!AJ137</f>
        <v>1.5</v>
      </c>
      <c r="H136" s="44">
        <f>G136*P!AK137</f>
        <v>375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250</v>
      </c>
      <c r="N136" s="46">
        <f t="shared" si="21"/>
        <v>375</v>
      </c>
      <c r="O136" s="46">
        <f t="shared" si="22"/>
        <v>375</v>
      </c>
      <c r="P136" s="47" t="b">
        <f t="shared" si="23"/>
        <v>1</v>
      </c>
      <c r="Q136" s="217" t="str">
        <f t="shared" si="24"/>
        <v>OK</v>
      </c>
      <c r="AJ136" s="64">
        <f t="shared" si="25"/>
        <v>250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8</v>
      </c>
      <c r="F137" s="44">
        <f t="shared" si="18"/>
        <v>960</v>
      </c>
      <c r="G137" s="44">
        <f>P!AJ138</f>
        <v>8</v>
      </c>
      <c r="H137" s="44">
        <f>G137*P!AK138</f>
        <v>960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120</v>
      </c>
      <c r="N137" s="46">
        <f t="shared" si="21"/>
        <v>960</v>
      </c>
      <c r="O137" s="46">
        <f t="shared" si="22"/>
        <v>960</v>
      </c>
      <c r="P137" s="47" t="b">
        <f t="shared" si="23"/>
        <v>1</v>
      </c>
      <c r="Q137" s="217" t="str">
        <f t="shared" si="24"/>
        <v>OK</v>
      </c>
      <c r="AJ137" s="64">
        <f t="shared" si="25"/>
        <v>120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95</v>
      </c>
      <c r="F142" s="44">
        <f t="shared" si="18"/>
        <v>1793.0000000000002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113</v>
      </c>
      <c r="F144" s="44">
        <f t="shared" si="18"/>
        <v>129950</v>
      </c>
      <c r="G144" s="44">
        <f>P!AJ145</f>
        <v>113</v>
      </c>
      <c r="H144" s="44">
        <f>G144*P!AK145</f>
        <v>129950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IF(ISERR((J144+H144)/(G144+I144)),P!AK145,(J144+H144)/(G144+I144))</f>
        <v>1150</v>
      </c>
      <c r="N144" s="46">
        <f t="shared" si="21"/>
        <v>129950</v>
      </c>
      <c r="O144" s="46">
        <f t="shared" si="22"/>
        <v>129950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7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2</v>
      </c>
      <c r="F146" s="44">
        <f t="shared" si="18"/>
        <v>1800</v>
      </c>
      <c r="G146" s="44">
        <f>P!AJ147</f>
        <v>2</v>
      </c>
      <c r="H146" s="44">
        <f>G146*P!AK147</f>
        <v>1800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900</v>
      </c>
      <c r="N146" s="46">
        <f t="shared" si="21"/>
        <v>1800</v>
      </c>
      <c r="O146" s="46">
        <f t="shared" si="22"/>
        <v>1800</v>
      </c>
      <c r="P146" s="47" t="b">
        <f t="shared" si="23"/>
        <v>1</v>
      </c>
      <c r="Q146" s="217" t="str">
        <f t="shared" si="24"/>
        <v>OK</v>
      </c>
      <c r="AJ146" s="64">
        <f t="shared" si="25"/>
        <v>900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6</v>
      </c>
      <c r="F147" s="44">
        <f t="shared" si="18"/>
        <v>6900</v>
      </c>
      <c r="G147" s="44">
        <f>P!AJ148</f>
        <v>6</v>
      </c>
      <c r="H147" s="44">
        <f>G147*P!AK148</f>
        <v>6900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6900</v>
      </c>
      <c r="O147" s="46">
        <f t="shared" si="22"/>
        <v>6900</v>
      </c>
      <c r="P147" s="47" t="b">
        <f t="shared" si="23"/>
        <v>1</v>
      </c>
      <c r="Q147" s="217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242.35</v>
      </c>
      <c r="F151" s="44">
        <f t="shared" si="18"/>
        <v>59578.415880575776</v>
      </c>
      <c r="G151" s="44">
        <f>P!AJ152</f>
        <v>242</v>
      </c>
      <c r="H151" s="44">
        <f>G151*P!AK152</f>
        <v>59368</v>
      </c>
      <c r="I151" s="44">
        <f>S!E150</f>
        <v>20.340000000000202</v>
      </c>
      <c r="J151" s="44">
        <f>I151*S!D150</f>
        <v>5124.6825752435025</v>
      </c>
      <c r="K151" s="44">
        <f t="shared" si="19"/>
        <v>19.990000000000208</v>
      </c>
      <c r="L151" s="44">
        <f t="shared" si="20"/>
        <v>4914.2666946677209</v>
      </c>
      <c r="M151" s="45">
        <f>IF(ISERR((J151+H151)/(G151+I151)),P!AK152,(J151+H151)/(G151+I151))</f>
        <v>245.83625285981341</v>
      </c>
      <c r="N151" s="46">
        <f t="shared" si="21"/>
        <v>64492.682575243503</v>
      </c>
      <c r="O151" s="46">
        <f t="shared" si="22"/>
        <v>64492.682575243496</v>
      </c>
      <c r="P151" s="47" t="b">
        <f t="shared" si="23"/>
        <v>1</v>
      </c>
      <c r="Q151" s="217" t="str">
        <f t="shared" si="24"/>
        <v>OK</v>
      </c>
      <c r="AJ151" s="64">
        <f t="shared" si="25"/>
        <v>245.83625285981341</v>
      </c>
      <c r="AK151" s="64">
        <f t="shared" si="26"/>
        <v>19.990000000000208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26.2</v>
      </c>
      <c r="F153" s="44">
        <f t="shared" si="18"/>
        <v>4050.0000000000005</v>
      </c>
      <c r="G153" s="44">
        <f>P!AJ154</f>
        <v>26.2</v>
      </c>
      <c r="H153" s="44">
        <f>G153*P!AK154</f>
        <v>4050.0000000000005</v>
      </c>
      <c r="I153" s="44">
        <f>S!E152</f>
        <v>0</v>
      </c>
      <c r="J153" s="44">
        <f>I153*S!D152</f>
        <v>0</v>
      </c>
      <c r="K153" s="44">
        <f t="shared" si="19"/>
        <v>0</v>
      </c>
      <c r="L153" s="44">
        <f t="shared" si="20"/>
        <v>0</v>
      </c>
      <c r="M153" s="45">
        <f>IF(ISERR((J153+H153)/(G153+I153)),P!AK154,(J153+H153)/(G153+I153))</f>
        <v>154.58015267175574</v>
      </c>
      <c r="N153" s="46">
        <f t="shared" si="21"/>
        <v>4050.0000000000005</v>
      </c>
      <c r="O153" s="46">
        <f t="shared" si="22"/>
        <v>4050.0000000000005</v>
      </c>
      <c r="P153" s="47" t="b">
        <f t="shared" si="23"/>
        <v>1</v>
      </c>
      <c r="Q153" s="217" t="str">
        <f t="shared" si="24"/>
        <v>OK</v>
      </c>
      <c r="AJ153" s="64">
        <f t="shared" si="25"/>
        <v>154.58015267175574</v>
      </c>
      <c r="AK153" s="64">
        <f t="shared" si="26"/>
        <v>0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46.5</v>
      </c>
      <c r="F154" s="44">
        <f t="shared" si="18"/>
        <v>17196.765571596756</v>
      </c>
      <c r="G154" s="44">
        <f>P!AJ155</f>
        <v>50.5</v>
      </c>
      <c r="H154" s="44">
        <f>G154*P!AK155</f>
        <v>18712</v>
      </c>
      <c r="I154" s="44">
        <f>S!E153</f>
        <v>2.5000000000000142</v>
      </c>
      <c r="J154" s="44">
        <f>I154*S!D153</f>
        <v>888.61452246512715</v>
      </c>
      <c r="K154" s="44">
        <f t="shared" si="19"/>
        <v>6.5000000000000142</v>
      </c>
      <c r="L154" s="44">
        <f t="shared" si="20"/>
        <v>2403.8489508683692</v>
      </c>
      <c r="M154" s="45">
        <f>IF(ISERR((J154+H154)/(G154+I154)),P!AK155,(J154+H154)/(G154+I154))</f>
        <v>369.82291551820981</v>
      </c>
      <c r="N154" s="46">
        <f t="shared" si="21"/>
        <v>19600.614522465126</v>
      </c>
      <c r="O154" s="46">
        <f t="shared" si="22"/>
        <v>19600.614522465126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369.82291551820981</v>
      </c>
      <c r="AK154" s="64">
        <f t="shared" si="26"/>
        <v>6.5000000000000142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19.8</v>
      </c>
      <c r="F155" s="44">
        <f t="shared" si="18"/>
        <v>6209.1512915129151</v>
      </c>
      <c r="G155" s="44">
        <f>P!AJ156</f>
        <v>18.2</v>
      </c>
      <c r="H155" s="44">
        <f>G155*P!AK156</f>
        <v>5656</v>
      </c>
      <c r="I155" s="44">
        <f>S!E154</f>
        <v>1.6000000000000014</v>
      </c>
      <c r="J155" s="44">
        <f>I155*S!D154</f>
        <v>553.15129151291558</v>
      </c>
      <c r="K155" s="44">
        <f t="shared" si="19"/>
        <v>0</v>
      </c>
      <c r="L155" s="44">
        <f t="shared" si="20"/>
        <v>0</v>
      </c>
      <c r="M155" s="45">
        <f>IF(ISERR((J155+H155)/(G155+I155)),P!AK156,(J155+H155)/(G155+I155))</f>
        <v>313.59349957135936</v>
      </c>
      <c r="N155" s="46">
        <f t="shared" si="21"/>
        <v>6209.1512915129151</v>
      </c>
      <c r="O155" s="46">
        <f t="shared" si="22"/>
        <v>6209.1512915129151</v>
      </c>
      <c r="P155" s="47" t="b">
        <f t="shared" si="23"/>
        <v>1</v>
      </c>
      <c r="Q155" s="217" t="str">
        <f t="shared" si="24"/>
        <v>OK</v>
      </c>
      <c r="AJ155" s="64">
        <f t="shared" si="25"/>
        <v>313.59349957135936</v>
      </c>
      <c r="AK155" s="64">
        <f t="shared" si="26"/>
        <v>0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6</v>
      </c>
      <c r="F161" s="44">
        <f t="shared" si="18"/>
        <v>3600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1</v>
      </c>
      <c r="F162" s="44">
        <f t="shared" si="18"/>
        <v>700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1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6</v>
      </c>
      <c r="F168" s="44">
        <f t="shared" si="18"/>
        <v>1670</v>
      </c>
      <c r="G168" s="44">
        <f>P!AJ169</f>
        <v>6</v>
      </c>
      <c r="H168" s="44">
        <f>G168*P!AK169</f>
        <v>1670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1670</v>
      </c>
      <c r="O168" s="46">
        <f t="shared" si="22"/>
        <v>1670</v>
      </c>
      <c r="P168" s="47" t="b">
        <f t="shared" si="23"/>
        <v>1</v>
      </c>
      <c r="Q168" s="217" t="str">
        <f t="shared" si="24"/>
        <v>OK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11</v>
      </c>
      <c r="F169" s="44">
        <f t="shared" si="18"/>
        <v>7458.8461538461543</v>
      </c>
      <c r="G169" s="44">
        <f>P!AJ170</f>
        <v>13</v>
      </c>
      <c r="H169" s="44">
        <f>G169*P!AK170</f>
        <v>8670</v>
      </c>
      <c r="I169" s="44">
        <f>S!E168</f>
        <v>1</v>
      </c>
      <c r="J169" s="44">
        <f>I169*S!D168</f>
        <v>823.07692307692309</v>
      </c>
      <c r="K169" s="44">
        <f t="shared" si="19"/>
        <v>3</v>
      </c>
      <c r="L169" s="44">
        <f t="shared" si="20"/>
        <v>2034.2307692307693</v>
      </c>
      <c r="M169" s="45">
        <f>IF(ISERR((J169+H169)/(G169+I169)),P!AK170,(J169+H169)/(G169+I169))</f>
        <v>678.07692307692309</v>
      </c>
      <c r="N169" s="46">
        <f t="shared" si="21"/>
        <v>9493.0769230769238</v>
      </c>
      <c r="O169" s="46">
        <f t="shared" si="22"/>
        <v>9493.0769230769238</v>
      </c>
      <c r="P169" s="47" t="b">
        <f t="shared" si="23"/>
        <v>1</v>
      </c>
      <c r="Q169" s="217" t="str">
        <f t="shared" si="24"/>
        <v>OK</v>
      </c>
      <c r="AJ169" s="64">
        <f t="shared" si="25"/>
        <v>678.07692307692309</v>
      </c>
      <c r="AK169" s="64">
        <f t="shared" si="26"/>
        <v>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10</v>
      </c>
      <c r="F170" s="44">
        <f t="shared" si="18"/>
        <v>3700</v>
      </c>
      <c r="G170" s="44">
        <f>P!AJ171</f>
        <v>10</v>
      </c>
      <c r="H170" s="44">
        <f>G170*P!AK171</f>
        <v>3700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370</v>
      </c>
      <c r="N170" s="46">
        <f t="shared" si="21"/>
        <v>3700</v>
      </c>
      <c r="O170" s="46">
        <f t="shared" si="22"/>
        <v>3700</v>
      </c>
      <c r="P170" s="47" t="b">
        <f t="shared" si="23"/>
        <v>1</v>
      </c>
      <c r="Q170" s="217" t="str">
        <f t="shared" si="24"/>
        <v>OK</v>
      </c>
      <c r="AJ170" s="64">
        <f t="shared" si="25"/>
        <v>370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5.4</v>
      </c>
      <c r="F171" s="44">
        <f t="shared" si="18"/>
        <v>2268</v>
      </c>
      <c r="G171" s="44">
        <f>P!AJ172</f>
        <v>5.4</v>
      </c>
      <c r="H171" s="44">
        <f>G171*P!AK172</f>
        <v>2268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2268</v>
      </c>
      <c r="O171" s="46">
        <f t="shared" si="22"/>
        <v>2268</v>
      </c>
      <c r="P171" s="47" t="b">
        <f t="shared" si="23"/>
        <v>1</v>
      </c>
      <c r="Q171" s="217" t="str">
        <f t="shared" si="24"/>
        <v>OK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102</v>
      </c>
      <c r="F178" s="44">
        <f t="shared" si="18"/>
        <v>2244</v>
      </c>
      <c r="G178" s="44">
        <f>P!AJ179</f>
        <v>102</v>
      </c>
      <c r="H178" s="44">
        <f>G178*P!AK179</f>
        <v>2244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22</v>
      </c>
      <c r="N178" s="46">
        <f t="shared" si="21"/>
        <v>2244</v>
      </c>
      <c r="O178" s="46">
        <f t="shared" si="22"/>
        <v>2244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111</v>
      </c>
      <c r="F179" s="44">
        <f t="shared" si="18"/>
        <v>6122</v>
      </c>
      <c r="G179" s="44">
        <f>P!AJ180</f>
        <v>111</v>
      </c>
      <c r="H179" s="44">
        <f>G179*P!AK180</f>
        <v>6122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55.153153153153156</v>
      </c>
      <c r="N179" s="46">
        <f t="shared" si="21"/>
        <v>6122</v>
      </c>
      <c r="O179" s="46">
        <f t="shared" si="22"/>
        <v>6122</v>
      </c>
      <c r="P179" s="47" t="b">
        <f t="shared" si="23"/>
        <v>1</v>
      </c>
      <c r="Q179" s="217" t="str">
        <f t="shared" si="24"/>
        <v>OK</v>
      </c>
      <c r="AJ179" s="64">
        <f t="shared" si="25"/>
        <v>55.153153153153156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13</v>
      </c>
      <c r="F180" s="44">
        <f t="shared" si="18"/>
        <v>2430</v>
      </c>
      <c r="G180" s="44">
        <f>P!AJ181</f>
        <v>13</v>
      </c>
      <c r="H180" s="44">
        <f>G180*P!AK181</f>
        <v>2430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186.92307692307693</v>
      </c>
      <c r="N180" s="46">
        <f t="shared" si="21"/>
        <v>2430</v>
      </c>
      <c r="O180" s="46">
        <f t="shared" si="22"/>
        <v>2430</v>
      </c>
      <c r="P180" s="47" t="b">
        <f t="shared" si="23"/>
        <v>1</v>
      </c>
      <c r="Q180" s="217" t="str">
        <f t="shared" si="24"/>
        <v>OK</v>
      </c>
      <c r="AJ180" s="64">
        <f t="shared" si="25"/>
        <v>186.92307692307693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14.3</v>
      </c>
      <c r="F181" s="44">
        <f t="shared" si="18"/>
        <v>2574</v>
      </c>
      <c r="G181" s="44">
        <f>P!AJ182</f>
        <v>14.3</v>
      </c>
      <c r="H181" s="44">
        <f>G181*P!AK182</f>
        <v>2574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180</v>
      </c>
      <c r="N181" s="46">
        <f t="shared" si="21"/>
        <v>2574</v>
      </c>
      <c r="O181" s="46">
        <f t="shared" si="22"/>
        <v>2574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16.5</v>
      </c>
      <c r="F182" s="44">
        <f t="shared" si="18"/>
        <v>2190</v>
      </c>
      <c r="G182" s="44">
        <f>P!AJ183</f>
        <v>16.5</v>
      </c>
      <c r="H182" s="44">
        <f>G182*P!AK183</f>
        <v>2190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132.72727272727272</v>
      </c>
      <c r="N182" s="46">
        <f t="shared" si="21"/>
        <v>2190</v>
      </c>
      <c r="O182" s="46">
        <f t="shared" si="22"/>
        <v>2190</v>
      </c>
      <c r="P182" s="47" t="b">
        <f t="shared" si="23"/>
        <v>1</v>
      </c>
      <c r="Q182" s="217" t="str">
        <f t="shared" si="24"/>
        <v>OK</v>
      </c>
      <c r="AJ182" s="64">
        <f t="shared" si="25"/>
        <v>132.72727272727272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291</v>
      </c>
      <c r="F183" s="44">
        <f t="shared" si="18"/>
        <v>1495.0000000000002</v>
      </c>
      <c r="G183" s="44">
        <f>P!AJ184</f>
        <v>291</v>
      </c>
      <c r="H183" s="44">
        <f>G183*P!AK184</f>
        <v>1495.0000000000002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5.1374570446735399</v>
      </c>
      <c r="N183" s="46">
        <f t="shared" si="21"/>
        <v>1495.0000000000002</v>
      </c>
      <c r="O183" s="46">
        <f t="shared" si="22"/>
        <v>1495.0000000000002</v>
      </c>
      <c r="P183" s="47" t="b">
        <f t="shared" si="23"/>
        <v>1</v>
      </c>
      <c r="Q183" s="217" t="str">
        <f t="shared" si="24"/>
        <v>OK</v>
      </c>
      <c r="AJ183" s="64">
        <f t="shared" si="25"/>
        <v>5.1374570446735399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72</v>
      </c>
      <c r="F184" s="44">
        <f t="shared" si="18"/>
        <v>3630</v>
      </c>
      <c r="G184" s="44">
        <f>P!AJ185</f>
        <v>72</v>
      </c>
      <c r="H184" s="44">
        <f>G184*P!AK185</f>
        <v>3630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50.416666666666664</v>
      </c>
      <c r="N184" s="46">
        <f t="shared" si="21"/>
        <v>3630</v>
      </c>
      <c r="O184" s="46">
        <f t="shared" si="22"/>
        <v>3630</v>
      </c>
      <c r="P184" s="47" t="b">
        <f t="shared" si="23"/>
        <v>1</v>
      </c>
      <c r="Q184" s="217" t="str">
        <f t="shared" si="24"/>
        <v>OK</v>
      </c>
      <c r="AJ184" s="64">
        <f t="shared" si="25"/>
        <v>50.416666666666664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28</v>
      </c>
      <c r="F185" s="44">
        <f t="shared" si="18"/>
        <v>2010.0000000000002</v>
      </c>
      <c r="G185" s="44">
        <f>P!AJ186</f>
        <v>28</v>
      </c>
      <c r="H185" s="44">
        <f>G185*P!AK186</f>
        <v>2010.0000000000002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71.785714285714292</v>
      </c>
      <c r="N185" s="46">
        <f t="shared" si="21"/>
        <v>2010.0000000000002</v>
      </c>
      <c r="O185" s="46">
        <f t="shared" si="22"/>
        <v>2010.0000000000002</v>
      </c>
      <c r="P185" s="47" t="b">
        <f t="shared" si="23"/>
        <v>1</v>
      </c>
      <c r="Q185" s="217" t="str">
        <f t="shared" si="24"/>
        <v>OK</v>
      </c>
      <c r="AJ185" s="64">
        <f t="shared" si="25"/>
        <v>71.785714285714292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6</v>
      </c>
      <c r="F186" s="44">
        <f t="shared" si="18"/>
        <v>310</v>
      </c>
      <c r="G186" s="44">
        <f>P!AJ187</f>
        <v>6</v>
      </c>
      <c r="H186" s="44">
        <f>G186*P!AK187</f>
        <v>310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51.666666666666664</v>
      </c>
      <c r="N186" s="46">
        <f t="shared" si="21"/>
        <v>310</v>
      </c>
      <c r="O186" s="46">
        <f t="shared" si="22"/>
        <v>310</v>
      </c>
      <c r="P186" s="47" t="b">
        <f t="shared" si="23"/>
        <v>1</v>
      </c>
      <c r="Q186" s="217" t="str">
        <f t="shared" si="24"/>
        <v>OK</v>
      </c>
      <c r="AJ186" s="64">
        <f t="shared" si="25"/>
        <v>51.666666666666664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33</v>
      </c>
      <c r="F187" s="44">
        <f t="shared" si="18"/>
        <v>2020</v>
      </c>
      <c r="G187" s="44">
        <f>P!AJ188</f>
        <v>33</v>
      </c>
      <c r="H187" s="44">
        <f>G187*P!AK188</f>
        <v>2020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61.212121212121211</v>
      </c>
      <c r="N187" s="46">
        <f t="shared" si="21"/>
        <v>2020</v>
      </c>
      <c r="O187" s="46">
        <f t="shared" si="22"/>
        <v>2020</v>
      </c>
      <c r="P187" s="47" t="b">
        <f t="shared" si="23"/>
        <v>1</v>
      </c>
      <c r="Q187" s="217" t="str">
        <f t="shared" si="24"/>
        <v>OK</v>
      </c>
      <c r="AJ187" s="64">
        <f t="shared" si="25"/>
        <v>61.212121212121211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27</v>
      </c>
      <c r="F188" s="44">
        <f t="shared" si="18"/>
        <v>1230</v>
      </c>
      <c r="G188" s="44">
        <f>P!AJ189</f>
        <v>27</v>
      </c>
      <c r="H188" s="44">
        <f>G188*P!AK189</f>
        <v>1230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45.555555555555557</v>
      </c>
      <c r="N188" s="46">
        <f t="shared" si="21"/>
        <v>1230</v>
      </c>
      <c r="O188" s="46">
        <f t="shared" si="22"/>
        <v>1230</v>
      </c>
      <c r="P188" s="47" t="b">
        <f t="shared" si="23"/>
        <v>1</v>
      </c>
      <c r="Q188" s="217" t="str">
        <f t="shared" si="24"/>
        <v>OK</v>
      </c>
      <c r="AJ188" s="64">
        <f t="shared" si="25"/>
        <v>45.555555555555557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240</v>
      </c>
      <c r="F189" s="44">
        <f t="shared" si="18"/>
        <v>1450</v>
      </c>
      <c r="G189" s="44">
        <f>P!AJ190</f>
        <v>240</v>
      </c>
      <c r="H189" s="44">
        <f>G189*P!AK190</f>
        <v>1450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6.041666666666667</v>
      </c>
      <c r="N189" s="46">
        <f t="shared" si="21"/>
        <v>1450</v>
      </c>
      <c r="O189" s="46">
        <f t="shared" si="22"/>
        <v>1450</v>
      </c>
      <c r="P189" s="47" t="b">
        <f t="shared" si="23"/>
        <v>1</v>
      </c>
      <c r="Q189" s="217" t="str">
        <f t="shared" si="24"/>
        <v>OK</v>
      </c>
      <c r="AJ189" s="64">
        <f t="shared" si="25"/>
        <v>6.041666666666667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35</v>
      </c>
      <c r="F190" s="44">
        <f t="shared" si="18"/>
        <v>2100</v>
      </c>
      <c r="G190" s="44">
        <f>P!AJ191</f>
        <v>35</v>
      </c>
      <c r="H190" s="44">
        <f>G190*P!AK191</f>
        <v>2100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2100</v>
      </c>
      <c r="O190" s="46">
        <f t="shared" si="22"/>
        <v>2100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10</v>
      </c>
      <c r="F191" s="44">
        <f t="shared" si="18"/>
        <v>400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21</v>
      </c>
      <c r="F194" s="44">
        <f t="shared" si="18"/>
        <v>875</v>
      </c>
      <c r="G194" s="44">
        <f>P!AJ195</f>
        <v>21</v>
      </c>
      <c r="H194" s="44">
        <f>G194*P!AK195</f>
        <v>875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41.666666666666664</v>
      </c>
      <c r="N194" s="46">
        <f t="shared" si="21"/>
        <v>875</v>
      </c>
      <c r="O194" s="46">
        <f t="shared" si="22"/>
        <v>875</v>
      </c>
      <c r="P194" s="47" t="b">
        <f t="shared" si="23"/>
        <v>1</v>
      </c>
      <c r="Q194" s="217" t="str">
        <f t="shared" si="24"/>
        <v>OK</v>
      </c>
      <c r="AJ194" s="64">
        <f t="shared" si="25"/>
        <v>41.666666666666664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41.4</v>
      </c>
      <c r="F195" s="44">
        <f t="shared" si="18"/>
        <v>961</v>
      </c>
      <c r="G195" s="44">
        <f>P!AJ196</f>
        <v>41.4</v>
      </c>
      <c r="H195" s="44">
        <f>G195*P!AK196</f>
        <v>961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23.212560386473431</v>
      </c>
      <c r="N195" s="46">
        <f t="shared" si="21"/>
        <v>961</v>
      </c>
      <c r="O195" s="46">
        <f t="shared" si="22"/>
        <v>961</v>
      </c>
      <c r="P195" s="47" t="b">
        <f t="shared" si="23"/>
        <v>1</v>
      </c>
      <c r="Q195" s="217" t="str">
        <f t="shared" si="24"/>
        <v>OK</v>
      </c>
      <c r="AJ195" s="64">
        <f t="shared" si="25"/>
        <v>23.212560386473431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62</v>
      </c>
      <c r="F196" s="44">
        <f t="shared" si="18"/>
        <v>1630</v>
      </c>
      <c r="G196" s="44">
        <f>P!AJ197</f>
        <v>62</v>
      </c>
      <c r="H196" s="44">
        <f>G196*P!AK197</f>
        <v>1630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26.29032258064516</v>
      </c>
      <c r="N196" s="46">
        <f t="shared" si="21"/>
        <v>1630</v>
      </c>
      <c r="O196" s="46">
        <f t="shared" si="22"/>
        <v>1630</v>
      </c>
      <c r="P196" s="47" t="b">
        <f t="shared" si="23"/>
        <v>1</v>
      </c>
      <c r="Q196" s="217" t="str">
        <f t="shared" si="24"/>
        <v>OK</v>
      </c>
      <c r="AJ196" s="64">
        <f t="shared" si="25"/>
        <v>26.29032258064516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17.5</v>
      </c>
      <c r="F198" s="44">
        <f t="shared" si="27"/>
        <v>1640</v>
      </c>
      <c r="G198" s="44">
        <f>P!AJ199</f>
        <v>17.5</v>
      </c>
      <c r="H198" s="44">
        <f>G198*P!AK199</f>
        <v>1640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93.714285714285708</v>
      </c>
      <c r="N198" s="46">
        <f t="shared" si="29"/>
        <v>1640</v>
      </c>
      <c r="O198" s="46">
        <f t="shared" si="30"/>
        <v>1640</v>
      </c>
      <c r="P198" s="47" t="b">
        <f t="shared" si="31"/>
        <v>1</v>
      </c>
      <c r="Q198" s="217" t="str">
        <f t="shared" si="32"/>
        <v>OK</v>
      </c>
      <c r="AJ198" s="64">
        <f t="shared" si="33"/>
        <v>93.714285714285708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10.100000000000001</v>
      </c>
      <c r="F199" s="44">
        <f t="shared" si="27"/>
        <v>1635</v>
      </c>
      <c r="G199" s="44">
        <f>P!AJ200</f>
        <v>10.100000000000001</v>
      </c>
      <c r="H199" s="44">
        <f>G199*P!AK200</f>
        <v>1635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161.88118811881185</v>
      </c>
      <c r="N199" s="46">
        <f t="shared" si="29"/>
        <v>1635</v>
      </c>
      <c r="O199" s="46">
        <f t="shared" si="30"/>
        <v>1635</v>
      </c>
      <c r="P199" s="47" t="b">
        <f t="shared" si="31"/>
        <v>1</v>
      </c>
      <c r="Q199" s="217" t="str">
        <f t="shared" si="32"/>
        <v>OK</v>
      </c>
      <c r="AJ199" s="64">
        <f t="shared" si="33"/>
        <v>161.88118811881185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1.5</v>
      </c>
      <c r="F200" s="44">
        <f t="shared" si="27"/>
        <v>225</v>
      </c>
      <c r="G200" s="44">
        <f>P!AJ201</f>
        <v>1.5</v>
      </c>
      <c r="H200" s="44">
        <f>G200*P!AK201</f>
        <v>225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150</v>
      </c>
      <c r="N200" s="46">
        <f t="shared" si="29"/>
        <v>225</v>
      </c>
      <c r="O200" s="46">
        <f t="shared" si="30"/>
        <v>225</v>
      </c>
      <c r="P200" s="47" t="b">
        <f t="shared" si="31"/>
        <v>1</v>
      </c>
      <c r="Q200" s="217" t="str">
        <f t="shared" si="32"/>
        <v>OK</v>
      </c>
      <c r="AJ200" s="64">
        <f t="shared" si="33"/>
        <v>150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10</v>
      </c>
      <c r="F204" s="44">
        <f t="shared" si="27"/>
        <v>400</v>
      </c>
      <c r="G204" s="44">
        <f>P!AJ205</f>
        <v>10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40</v>
      </c>
      <c r="N204" s="46">
        <f t="shared" si="29"/>
        <v>400</v>
      </c>
      <c r="O204" s="46">
        <f t="shared" si="30"/>
        <v>400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32</v>
      </c>
      <c r="F205" s="44">
        <f t="shared" si="27"/>
        <v>1260</v>
      </c>
      <c r="G205" s="44">
        <f>P!AJ206</f>
        <v>32</v>
      </c>
      <c r="H205" s="44">
        <f>G205*P!AK206</f>
        <v>1260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39.375</v>
      </c>
      <c r="N205" s="46">
        <f t="shared" si="29"/>
        <v>1260</v>
      </c>
      <c r="O205" s="46">
        <f t="shared" si="30"/>
        <v>1260</v>
      </c>
      <c r="P205" s="47" t="b">
        <f t="shared" si="31"/>
        <v>1</v>
      </c>
      <c r="Q205" s="217" t="str">
        <f t="shared" si="32"/>
        <v>OK</v>
      </c>
      <c r="AJ205" s="64">
        <f t="shared" si="33"/>
        <v>39.375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45</v>
      </c>
      <c r="F207" s="44">
        <f t="shared" si="27"/>
        <v>1650</v>
      </c>
      <c r="G207" s="44">
        <f>P!AJ208</f>
        <v>45</v>
      </c>
      <c r="H207" s="44">
        <f>G207*P!AK208</f>
        <v>1650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36.666666666666664</v>
      </c>
      <c r="N207" s="46">
        <f t="shared" si="29"/>
        <v>1650</v>
      </c>
      <c r="O207" s="46">
        <f t="shared" si="30"/>
        <v>1650</v>
      </c>
      <c r="P207" s="47" t="b">
        <f t="shared" si="31"/>
        <v>1</v>
      </c>
      <c r="Q207" s="217" t="str">
        <f t="shared" si="32"/>
        <v>OK</v>
      </c>
      <c r="AJ207" s="64">
        <f t="shared" si="33"/>
        <v>36.666666666666664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10</v>
      </c>
      <c r="F208" s="44">
        <f t="shared" si="27"/>
        <v>450</v>
      </c>
      <c r="G208" s="44">
        <f>P!AJ209</f>
        <v>10</v>
      </c>
      <c r="H208" s="44">
        <f>G208*P!AK209</f>
        <v>450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45</v>
      </c>
      <c r="N208" s="46">
        <f t="shared" si="29"/>
        <v>450</v>
      </c>
      <c r="O208" s="46">
        <f t="shared" si="30"/>
        <v>450</v>
      </c>
      <c r="P208" s="47" t="b">
        <f t="shared" si="31"/>
        <v>1</v>
      </c>
      <c r="Q208" s="217" t="str">
        <f t="shared" si="32"/>
        <v>OK</v>
      </c>
      <c r="AJ208" s="64">
        <f t="shared" si="33"/>
        <v>45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27"/>
        <v>400</v>
      </c>
      <c r="G212" s="44">
        <f>P!AJ213</f>
        <v>10</v>
      </c>
      <c r="H212" s="44">
        <f>G212*P!AK213</f>
        <v>400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40</v>
      </c>
      <c r="N212" s="46">
        <f t="shared" si="29"/>
        <v>400</v>
      </c>
      <c r="O212" s="46">
        <f t="shared" si="30"/>
        <v>400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15</v>
      </c>
      <c r="F215" s="44">
        <f t="shared" si="27"/>
        <v>880</v>
      </c>
      <c r="G215" s="44">
        <f>P!AJ216</f>
        <v>15</v>
      </c>
      <c r="H215" s="44">
        <f>G215*P!AK216</f>
        <v>880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58.666666666666664</v>
      </c>
      <c r="N215" s="46">
        <f t="shared" si="29"/>
        <v>880</v>
      </c>
      <c r="O215" s="46">
        <f t="shared" si="30"/>
        <v>880</v>
      </c>
      <c r="P215" s="47" t="b">
        <f t="shared" si="31"/>
        <v>1</v>
      </c>
      <c r="Q215" s="217" t="str">
        <f t="shared" si="32"/>
        <v>OK</v>
      </c>
      <c r="AJ215" s="64">
        <f t="shared" si="33"/>
        <v>58.666666666666664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3</v>
      </c>
      <c r="F229" s="44">
        <f t="shared" si="27"/>
        <v>1200</v>
      </c>
      <c r="G229" s="44">
        <f>P!AJ230</f>
        <v>3</v>
      </c>
      <c r="H229" s="44">
        <f>G229*P!AK230</f>
        <v>1200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1200</v>
      </c>
      <c r="O229" s="46">
        <f t="shared" si="30"/>
        <v>1200</v>
      </c>
      <c r="P229" s="47" t="b">
        <f t="shared" si="31"/>
        <v>1</v>
      </c>
      <c r="Q229" s="217" t="str">
        <f t="shared" si="32"/>
        <v>OK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10.7</v>
      </c>
      <c r="F230" s="44">
        <f t="shared" si="27"/>
        <v>7275.9999999999991</v>
      </c>
      <c r="G230" s="44">
        <f>P!AJ231</f>
        <v>10.7</v>
      </c>
      <c r="H230" s="44">
        <f>G230*P!AK231</f>
        <v>7275.9999999999991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7275.9999999999991</v>
      </c>
      <c r="O230" s="46">
        <f t="shared" si="30"/>
        <v>7275.9999999999991</v>
      </c>
      <c r="P230" s="47" t="b">
        <f t="shared" si="31"/>
        <v>1</v>
      </c>
      <c r="Q230" s="217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38</v>
      </c>
      <c r="F231" s="44">
        <f t="shared" si="27"/>
        <v>31130.635904900952</v>
      </c>
      <c r="G231" s="44">
        <f>P!AJ232</f>
        <v>40</v>
      </c>
      <c r="H231" s="44">
        <f>G231*P!AK232</f>
        <v>33200</v>
      </c>
      <c r="I231" s="44">
        <f>S!E230</f>
        <v>32.949999999999996</v>
      </c>
      <c r="J231" s="44">
        <f>I231*S!D230</f>
        <v>26562.628664803273</v>
      </c>
      <c r="K231" s="44">
        <f t="shared" si="28"/>
        <v>34.949999999999989</v>
      </c>
      <c r="L231" s="44">
        <f t="shared" si="35"/>
        <v>28631.992759902314</v>
      </c>
      <c r="M231" s="45">
        <f>IF(ISERR((J231+H231)/(G231+I231)),P!AK232,(J231+H231)/(G231+I231))</f>
        <v>819.22726065528821</v>
      </c>
      <c r="N231" s="46">
        <f t="shared" si="29"/>
        <v>59762.628664803269</v>
      </c>
      <c r="O231" s="46">
        <f t="shared" si="30"/>
        <v>59762.628664803269</v>
      </c>
      <c r="P231" s="47" t="b">
        <f t="shared" si="31"/>
        <v>1</v>
      </c>
      <c r="Q231" s="217" t="str">
        <f t="shared" si="32"/>
        <v>OK</v>
      </c>
      <c r="AJ231" s="64">
        <f t="shared" si="33"/>
        <v>819.22726065528821</v>
      </c>
      <c r="AK231" s="64">
        <f t="shared" si="34"/>
        <v>34.949999999999989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2766</v>
      </c>
      <c r="F232" s="44">
        <f t="shared" si="27"/>
        <v>3872.484824545968</v>
      </c>
      <c r="G232" s="44">
        <f>P!AJ233</f>
        <v>3000</v>
      </c>
      <c r="H232" s="44">
        <f>G232*P!AK233</f>
        <v>4200</v>
      </c>
      <c r="I232" s="44">
        <f>S!E231</f>
        <v>3500</v>
      </c>
      <c r="J232" s="44">
        <f>I232*S!D231</f>
        <v>4900.1993346163381</v>
      </c>
      <c r="K232" s="44">
        <f t="shared" si="28"/>
        <v>3734</v>
      </c>
      <c r="L232" s="44">
        <f t="shared" si="35"/>
        <v>5227.7145100703701</v>
      </c>
      <c r="M232" s="45">
        <f>IF(ISERR((J232+H232)/(G232+I232)),P!AK233,(J232+H232)/(G232+I232))</f>
        <v>1.4000306668640521</v>
      </c>
      <c r="N232" s="46">
        <f t="shared" si="29"/>
        <v>9100.1993346163381</v>
      </c>
      <c r="O232" s="46">
        <f t="shared" si="30"/>
        <v>9100.1993346163381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1.4000306668640521</v>
      </c>
      <c r="AK232" s="64">
        <f t="shared" si="34"/>
        <v>3734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453</v>
      </c>
      <c r="F233" s="44">
        <f t="shared" si="27"/>
        <v>11240.932225408342</v>
      </c>
      <c r="G233" s="44">
        <f>P!AJ234</f>
        <v>432</v>
      </c>
      <c r="H233" s="44">
        <f>G233*P!AK234</f>
        <v>10530</v>
      </c>
      <c r="I233" s="44">
        <f>S!E232</f>
        <v>42</v>
      </c>
      <c r="J233" s="44">
        <f>I233*S!D232</f>
        <v>1232.035043804756</v>
      </c>
      <c r="K233" s="44">
        <f t="shared" si="28"/>
        <v>21</v>
      </c>
      <c r="L233" s="44">
        <f t="shared" si="35"/>
        <v>521.10281839641323</v>
      </c>
      <c r="M233" s="45">
        <f>IF(ISERR((J233+H233)/(G233+I233)),P!AK234,(J233+H233)/(G233+I233))</f>
        <v>24.814419923638724</v>
      </c>
      <c r="N233" s="46">
        <f t="shared" si="29"/>
        <v>11762.035043804755</v>
      </c>
      <c r="O233" s="46">
        <f t="shared" si="30"/>
        <v>11762.035043804755</v>
      </c>
      <c r="P233" s="47" t="b">
        <f t="shared" si="31"/>
        <v>1</v>
      </c>
      <c r="Q233" s="217" t="str">
        <f t="shared" si="32"/>
        <v>OK</v>
      </c>
      <c r="AJ233" s="64">
        <f t="shared" si="33"/>
        <v>24.814419923638724</v>
      </c>
      <c r="AK233" s="64">
        <f t="shared" si="34"/>
        <v>21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4.0999999999999996</v>
      </c>
      <c r="F234" s="44">
        <f t="shared" si="27"/>
        <v>2050</v>
      </c>
      <c r="G234" s="44">
        <f>P!AJ235</f>
        <v>4.2</v>
      </c>
      <c r="H234" s="44">
        <f>G234*P!AK235</f>
        <v>2100</v>
      </c>
      <c r="I234" s="44">
        <f>S!E233</f>
        <v>0</v>
      </c>
      <c r="J234" s="44">
        <f>I234*S!D233</f>
        <v>0</v>
      </c>
      <c r="K234" s="44">
        <f t="shared" si="28"/>
        <v>0.10000000000000053</v>
      </c>
      <c r="L234" s="44">
        <f t="shared" si="35"/>
        <v>50.00000000000027</v>
      </c>
      <c r="M234" s="45">
        <f>IF(ISERR((J234+H234)/(G234+I234)),P!AK235,(J234+H234)/(G234+I234))</f>
        <v>500</v>
      </c>
      <c r="N234" s="46">
        <f t="shared" si="29"/>
        <v>2100</v>
      </c>
      <c r="O234" s="46">
        <f t="shared" si="30"/>
        <v>2100.0000000000005</v>
      </c>
      <c r="P234" s="47" t="b">
        <f t="shared" si="31"/>
        <v>1</v>
      </c>
      <c r="Q234" s="217" t="str">
        <f t="shared" si="32"/>
        <v>OK</v>
      </c>
      <c r="AJ234" s="64">
        <f t="shared" si="33"/>
        <v>500</v>
      </c>
      <c r="AK234" s="64">
        <f t="shared" si="34"/>
        <v>0.10000000000000053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4</v>
      </c>
      <c r="F235" s="44">
        <f t="shared" si="27"/>
        <v>2400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17" t="str">
        <f t="shared" si="32"/>
        <v>OK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11.7</v>
      </c>
      <c r="F239" s="44">
        <f t="shared" si="27"/>
        <v>5780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816</v>
      </c>
      <c r="F244" s="44">
        <f t="shared" si="27"/>
        <v>7816</v>
      </c>
      <c r="G244" s="44">
        <f>P!AJ245</f>
        <v>816</v>
      </c>
      <c r="H244" s="44">
        <f>G244*P!AK245</f>
        <v>7816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9.5784313725490193</v>
      </c>
      <c r="N244" s="46">
        <f t="shared" si="29"/>
        <v>7816</v>
      </c>
      <c r="O244" s="46">
        <f t="shared" si="30"/>
        <v>7816</v>
      </c>
      <c r="P244" s="47" t="b">
        <f t="shared" si="31"/>
        <v>1</v>
      </c>
      <c r="Q244" s="217" t="str">
        <f t="shared" si="32"/>
        <v>OK</v>
      </c>
      <c r="AJ244" s="64">
        <f t="shared" si="33"/>
        <v>9.5784313725490193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15</v>
      </c>
      <c r="F245" s="44">
        <f t="shared" si="27"/>
        <v>5080</v>
      </c>
      <c r="G245" s="44">
        <f>P!AJ246</f>
        <v>15</v>
      </c>
      <c r="H245" s="44">
        <f>G245*P!AK246</f>
        <v>5080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5080</v>
      </c>
      <c r="O245" s="46">
        <f t="shared" si="30"/>
        <v>5080</v>
      </c>
      <c r="P245" s="47" t="b">
        <f t="shared" si="31"/>
        <v>1</v>
      </c>
      <c r="Q245" s="217" t="str">
        <f t="shared" si="32"/>
        <v>OK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7</v>
      </c>
      <c r="F246" s="44">
        <f t="shared" si="27"/>
        <v>2449.9692465591588</v>
      </c>
      <c r="G246" s="44">
        <f>P!AJ247</f>
        <v>10</v>
      </c>
      <c r="H246" s="44">
        <f>G246*P!AK247</f>
        <v>3500</v>
      </c>
      <c r="I246" s="44">
        <f>S!E245</f>
        <v>4.25</v>
      </c>
      <c r="J246" s="44">
        <f>I246*S!D245</f>
        <v>1487.4373947811446</v>
      </c>
      <c r="K246" s="44">
        <f t="shared" si="28"/>
        <v>7.25</v>
      </c>
      <c r="L246" s="44">
        <f t="shared" si="35"/>
        <v>2537.4681482219858</v>
      </c>
      <c r="M246" s="45">
        <f>IF(ISERR((J246+H246)/(G246+I246)),P!AK247,(J246+H246)/(G246+I246))</f>
        <v>349.99560665130838</v>
      </c>
      <c r="N246" s="46">
        <f t="shared" si="29"/>
        <v>4987.4373947811446</v>
      </c>
      <c r="O246" s="46">
        <f t="shared" si="30"/>
        <v>4987.4373947811446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349.99560665130838</v>
      </c>
      <c r="AK246" s="64">
        <f t="shared" si="34"/>
        <v>7.25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285</v>
      </c>
      <c r="F247" s="44">
        <f t="shared" si="27"/>
        <v>5700</v>
      </c>
      <c r="G247" s="44">
        <f>P!AJ248</f>
        <v>285</v>
      </c>
      <c r="H247" s="44">
        <f>G247*P!AK248</f>
        <v>5700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5700</v>
      </c>
      <c r="O247" s="46">
        <f t="shared" si="30"/>
        <v>5700</v>
      </c>
      <c r="P247" s="47" t="b">
        <f t="shared" si="31"/>
        <v>1</v>
      </c>
      <c r="Q247" s="217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12871</v>
      </c>
      <c r="F248" s="231">
        <f t="shared" si="27"/>
        <v>12871</v>
      </c>
      <c r="G248" s="231">
        <f>P!AJ249</f>
        <v>12871</v>
      </c>
      <c r="H248" s="231">
        <f>G248*P!AK249</f>
        <v>12871</v>
      </c>
      <c r="I248" s="231">
        <f>S!E247</f>
        <v>0</v>
      </c>
      <c r="J248" s="231">
        <f>I248*S!D247</f>
        <v>0</v>
      </c>
      <c r="K248" s="231">
        <f t="shared" si="28"/>
        <v>0</v>
      </c>
      <c r="L248" s="231">
        <f t="shared" si="35"/>
        <v>0</v>
      </c>
      <c r="M248" s="232">
        <f>IF(ISERR((J248+H248)/(G248+I248)),P!AK249,(J248+H248)/(G248+I248))</f>
        <v>1</v>
      </c>
      <c r="N248" s="316">
        <f t="shared" si="29"/>
        <v>12871</v>
      </c>
      <c r="O248" s="316">
        <f t="shared" si="30"/>
        <v>12871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880</v>
      </c>
      <c r="F249" s="44">
        <f t="shared" si="27"/>
        <v>880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880</v>
      </c>
      <c r="O249" s="46">
        <f t="shared" si="30"/>
        <v>880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6200</v>
      </c>
      <c r="F250" s="44">
        <f t="shared" si="27"/>
        <v>6200</v>
      </c>
      <c r="G250" s="44">
        <f>P!AJ251</f>
        <v>6200</v>
      </c>
      <c r="H250" s="44">
        <f>G250*P!AK251</f>
        <v>6200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6200</v>
      </c>
      <c r="O250" s="46">
        <f t="shared" si="30"/>
        <v>6200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1370</v>
      </c>
      <c r="F251" s="44">
        <f t="shared" si="27"/>
        <v>1370</v>
      </c>
      <c r="G251" s="44">
        <f>P!AJ252</f>
        <v>1370</v>
      </c>
      <c r="H251" s="44">
        <f>G251*P!AK252</f>
        <v>1370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</v>
      </c>
      <c r="N251" s="46">
        <f t="shared" si="29"/>
        <v>1370</v>
      </c>
      <c r="O251" s="46">
        <f t="shared" si="30"/>
        <v>1370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5930</v>
      </c>
      <c r="F252" s="44">
        <f t="shared" si="27"/>
        <v>5930</v>
      </c>
      <c r="G252" s="44">
        <f>P!AJ253</f>
        <v>5930</v>
      </c>
      <c r="H252" s="44">
        <f>G252*P!AK253</f>
        <v>5930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5930</v>
      </c>
      <c r="O252" s="46">
        <f t="shared" si="30"/>
        <v>5930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35100</v>
      </c>
      <c r="F253" s="44">
        <f t="shared" si="27"/>
        <v>35100</v>
      </c>
      <c r="G253" s="44">
        <f>P!AJ254</f>
        <v>35100</v>
      </c>
      <c r="H253" s="44">
        <f>G253*P!AK254</f>
        <v>35100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35100</v>
      </c>
      <c r="O253" s="46">
        <f t="shared" si="30"/>
        <v>35100</v>
      </c>
      <c r="P253" s="47" t="b">
        <f t="shared" si="31"/>
        <v>1</v>
      </c>
      <c r="Q253" s="217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616523.3176240935</v>
      </c>
      <c r="G254" s="157"/>
      <c r="H254" s="156">
        <f>SUM(H4:H253)</f>
        <v>642762</v>
      </c>
      <c r="I254" s="157"/>
      <c r="J254" s="156">
        <f>SUM(J4:J253)</f>
        <v>74545.401375528614</v>
      </c>
      <c r="K254" s="158"/>
      <c r="L254" s="156">
        <f>SUM(L4:L253)</f>
        <v>100784.0837514351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3" priority="3" operator="lessThan">
      <formula>0</formula>
    </cfRule>
  </conditionalFormatting>
  <conditionalFormatting sqref="P4:P253">
    <cfRule type="cellIs" dxfId="282" priority="5" operator="equal">
      <formula>FALSE</formula>
    </cfRule>
  </conditionalFormatting>
  <conditionalFormatting sqref="Q4:Q253">
    <cfRule type="cellIs" dxfId="281" priority="4" operator="equal">
      <formula>"SHOW"</formula>
    </cfRule>
  </conditionalFormatting>
  <conditionalFormatting sqref="Q1:Q1048576">
    <cfRule type="cellIs" dxfId="280" priority="1" operator="equal">
      <formula>"OK"</formula>
    </cfRule>
    <cfRule type="cellIs" dxfId="279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45842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10</v>
      </c>
      <c r="E5" s="205">
        <f>P!J7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2</v>
      </c>
      <c r="E8" s="205">
        <f>P!J10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2</v>
      </c>
      <c r="E10" s="205">
        <f>P!J12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4</v>
      </c>
      <c r="E13" s="205">
        <f>P!J15</f>
        <v>0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0.2</v>
      </c>
      <c r="E14" s="205">
        <f>P!J16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1</v>
      </c>
      <c r="E15" s="205">
        <f>P!J17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3</v>
      </c>
      <c r="E19" s="205">
        <f>P!J21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1</v>
      </c>
      <c r="E34" s="205">
        <f>P!J36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4</v>
      </c>
      <c r="E56" s="205">
        <f>P!J58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1</v>
      </c>
      <c r="E58" s="205">
        <f>P!J60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1</v>
      </c>
      <c r="E60" s="205">
        <f>P!J62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0.1</v>
      </c>
      <c r="E61" s="205">
        <f>P!J63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0.1</v>
      </c>
      <c r="E62" s="205">
        <f>P!J64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40</v>
      </c>
      <c r="E89" s="205">
        <f>P!J91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1</v>
      </c>
      <c r="E95" s="205">
        <f>P!J97</f>
        <v>0</v>
      </c>
      <c r="F95" s="304" t="str">
        <f t="shared" si="2"/>
        <v>হ্যা</v>
      </c>
      <c r="G95" s="328" t="str">
        <f t="shared" si="3"/>
        <v>--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30</v>
      </c>
      <c r="E124" s="205">
        <f>P!J126</f>
        <v>30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8</v>
      </c>
      <c r="E150" s="205">
        <f>P!J152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4</v>
      </c>
      <c r="E153" s="205">
        <f>P!J155</f>
        <v>4.2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3</v>
      </c>
      <c r="E178" s="205">
        <f>P!J180</f>
        <v>3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0.5</v>
      </c>
      <c r="E179" s="205">
        <f>P!J181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0.5</v>
      </c>
      <c r="E180" s="205">
        <f>P!J182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0.5</v>
      </c>
      <c r="E181" s="205">
        <f>P!J183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10</v>
      </c>
      <c r="E182" s="205">
        <f>P!J184</f>
        <v>12</v>
      </c>
      <c r="F182" s="304" t="str">
        <f t="shared" si="4"/>
        <v>হ্যা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2</v>
      </c>
      <c r="E183" s="205">
        <f>P!J185</f>
        <v>2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3</v>
      </c>
      <c r="E186" s="205">
        <f>P!J188</f>
        <v>3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30</v>
      </c>
      <c r="E188" s="205">
        <f>P!J190</f>
        <v>30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10</v>
      </c>
      <c r="E190" s="205">
        <f>P!J192</f>
        <v>10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7</v>
      </c>
      <c r="E193" s="205">
        <f>P!J195</f>
        <v>7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0.5</v>
      </c>
      <c r="E230" s="205">
        <f>P!J232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30</v>
      </c>
      <c r="E231" s="205">
        <f>P!J233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30</v>
      </c>
      <c r="E232" s="205">
        <f>P!J234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1800</v>
      </c>
      <c r="F252" s="304"/>
      <c r="G252" s="328" t="str">
        <f t="shared" si="7"/>
        <v>++</v>
      </c>
      <c r="H252" s="164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45843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8</v>
      </c>
      <c r="E5" s="205">
        <f>P!L7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10</v>
      </c>
      <c r="E6" s="205">
        <f>P!L8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1.5</v>
      </c>
      <c r="E9" s="205">
        <f>P!L11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2</v>
      </c>
      <c r="E10" s="205">
        <f>P!L12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4</v>
      </c>
      <c r="E13" s="205">
        <f>P!L15</f>
        <v>5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0.2</v>
      </c>
      <c r="E14" s="205">
        <f>P!L16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1</v>
      </c>
      <c r="E15" s="205">
        <f>P!L17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3</v>
      </c>
      <c r="E19" s="205">
        <f>P!L21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1</v>
      </c>
      <c r="E34" s="205">
        <f>P!L36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4</v>
      </c>
      <c r="E56" s="205">
        <f>P!L58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1</v>
      </c>
      <c r="E58" s="205">
        <f>P!L60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1</v>
      </c>
      <c r="E60" s="205">
        <f>P!L62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0.1</v>
      </c>
      <c r="E61" s="205">
        <f>P!L63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0.2</v>
      </c>
      <c r="E62" s="205">
        <f>P!L64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0.1</v>
      </c>
      <c r="E78" s="205">
        <f>P!L80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0.5</v>
      </c>
      <c r="E80" s="205">
        <f>P!L82</f>
        <v>0.5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40</v>
      </c>
      <c r="E89" s="205">
        <f>P!L91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30</v>
      </c>
      <c r="E124" s="205">
        <f>P!L126</f>
        <v>34</v>
      </c>
      <c r="F124" s="304" t="str">
        <f t="shared" si="2"/>
        <v>হ্যা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8</v>
      </c>
      <c r="E150" s="205">
        <f>P!L152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0.5</v>
      </c>
      <c r="E161" s="205">
        <f>P!L163</f>
        <v>0.5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2</v>
      </c>
      <c r="E168" s="205">
        <f>P!L170</f>
        <v>2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3</v>
      </c>
      <c r="E177" s="205">
        <f>P!L179</f>
        <v>3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4</v>
      </c>
      <c r="E178" s="205">
        <f>P!L180</f>
        <v>4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0.5</v>
      </c>
      <c r="E179" s="205">
        <f>P!L181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0.5</v>
      </c>
      <c r="E180" s="205">
        <f>P!L182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0.5</v>
      </c>
      <c r="E181" s="205">
        <f>P!L183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10</v>
      </c>
      <c r="E182" s="205">
        <f>P!L184</f>
        <v>10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2</v>
      </c>
      <c r="E183" s="205">
        <f>P!L185</f>
        <v>0</v>
      </c>
      <c r="F183" s="304" t="str">
        <f t="shared" si="4"/>
        <v>হ্যা</v>
      </c>
      <c r="G183" s="328" t="str">
        <f t="shared" si="5"/>
        <v>--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10</v>
      </c>
      <c r="E194" s="205">
        <f>P!L196</f>
        <v>10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2</v>
      </c>
      <c r="E195" s="205">
        <f>P!L197</f>
        <v>0</v>
      </c>
      <c r="F195" s="304" t="str">
        <f t="shared" si="4"/>
        <v>হ্যা</v>
      </c>
      <c r="G195" s="328" t="str">
        <f t="shared" si="5"/>
        <v>--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5</v>
      </c>
      <c r="E211" s="205">
        <f>P!L213</f>
        <v>0</v>
      </c>
      <c r="F211" s="304" t="str">
        <f t="shared" si="6"/>
        <v>হ্যা</v>
      </c>
      <c r="G211" s="328" t="str">
        <f t="shared" si="7"/>
        <v>--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430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0.5</v>
      </c>
      <c r="E230" s="205">
        <f>P!L232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30</v>
      </c>
      <c r="E231" s="205">
        <f>P!L233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30</v>
      </c>
      <c r="E232" s="205">
        <f>P!L234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1100</v>
      </c>
      <c r="F252" s="304"/>
      <c r="G252" s="328" t="str">
        <f t="shared" si="7"/>
        <v>++</v>
      </c>
      <c r="H252" s="164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45844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10</v>
      </c>
      <c r="E5" s="205">
        <f>P!N7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3</v>
      </c>
      <c r="E6" s="205">
        <f>P!N8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2</v>
      </c>
      <c r="E8" s="205">
        <f>P!N10</f>
        <v>25</v>
      </c>
      <c r="F8" s="304" t="str">
        <f t="shared" si="0"/>
        <v>হ্যা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2</v>
      </c>
      <c r="E9" s="205">
        <f>P!N11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4</v>
      </c>
      <c r="E13" s="205">
        <f>P!N15</f>
        <v>5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0.2</v>
      </c>
      <c r="E14" s="205">
        <f>P!N16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1</v>
      </c>
      <c r="E15" s="205">
        <f>P!N17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3</v>
      </c>
      <c r="E19" s="205">
        <f>P!N21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0.2</v>
      </c>
      <c r="E20" s="205">
        <f>P!N22</f>
        <v>0.2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1</v>
      </c>
      <c r="E34" s="205">
        <f>P!N36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4</v>
      </c>
      <c r="E56" s="205">
        <f>P!N58</f>
        <v>4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1</v>
      </c>
      <c r="E58" s="205">
        <f>P!N60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1</v>
      </c>
      <c r="E60" s="205">
        <f>P!N62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0.1</v>
      </c>
      <c r="E61" s="205">
        <f>P!N63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0.2</v>
      </c>
      <c r="E62" s="205">
        <f>P!N64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0.02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5</v>
      </c>
      <c r="E69" s="205">
        <f>P!N71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0.2</v>
      </c>
      <c r="E75" s="205">
        <f>P!N77</f>
        <v>0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0.5</v>
      </c>
      <c r="E80" s="205">
        <f>P!N82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40</v>
      </c>
      <c r="E89" s="205">
        <f>P!N91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3</v>
      </c>
      <c r="E104" s="205">
        <f>P!N106</f>
        <v>3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30</v>
      </c>
      <c r="E124" s="205">
        <f>P!N126</f>
        <v>21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8</v>
      </c>
      <c r="E150" s="205">
        <f>P!N152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6</v>
      </c>
      <c r="E154" s="205">
        <f>P!N156</f>
        <v>6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2</v>
      </c>
      <c r="E177" s="205">
        <f>P!N179</f>
        <v>2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4</v>
      </c>
      <c r="E178" s="205">
        <f>P!N180</f>
        <v>4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0.5</v>
      </c>
      <c r="E179" s="205">
        <f>P!N181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3</v>
      </c>
      <c r="E180" s="205">
        <f>P!N182</f>
        <v>3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0.5</v>
      </c>
      <c r="E181" s="205">
        <f>P!N183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12</v>
      </c>
      <c r="E182" s="205">
        <f>P!N184</f>
        <v>12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2</v>
      </c>
      <c r="E183" s="205">
        <f>P!N185</f>
        <v>2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1</v>
      </c>
      <c r="E184" s="205">
        <f>P!N186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5</v>
      </c>
      <c r="E187" s="205">
        <f>P!N189</f>
        <v>5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0.5</v>
      </c>
      <c r="E198" s="205">
        <f>P!N200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5</v>
      </c>
      <c r="E207" s="205">
        <f>P!N209</f>
        <v>5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0.5</v>
      </c>
      <c r="E230" s="205">
        <f>P!N232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30</v>
      </c>
      <c r="E231" s="205">
        <f>P!N233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30</v>
      </c>
      <c r="E232" s="205">
        <f>P!N234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900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45845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14</v>
      </c>
      <c r="E5" s="205">
        <f>P!P7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2</v>
      </c>
      <c r="E8" s="205">
        <f>P!P10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2</v>
      </c>
      <c r="E10" s="205">
        <f>P!P12</f>
        <v>25</v>
      </c>
      <c r="F10" s="304" t="str">
        <f t="shared" si="0"/>
        <v>হ্যা</v>
      </c>
      <c r="G10" s="328" t="str">
        <f t="shared" si="1"/>
        <v>++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5</v>
      </c>
      <c r="E13" s="205">
        <f>P!P15</f>
        <v>5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0.3</v>
      </c>
      <c r="E14" s="205">
        <f>P!P16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1</v>
      </c>
      <c r="E15" s="205">
        <f>P!P17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1</v>
      </c>
      <c r="E34" s="205">
        <f>P!P36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4</v>
      </c>
      <c r="E56" s="205">
        <f>P!P58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1</v>
      </c>
      <c r="E58" s="205">
        <f>P!P60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1</v>
      </c>
      <c r="E60" s="205">
        <f>P!P62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0.2</v>
      </c>
      <c r="E61" s="205">
        <f>P!P63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0.2</v>
      </c>
      <c r="E62" s="205">
        <f>P!P64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0.02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0.05</v>
      </c>
      <c r="E69" s="205">
        <f>P!P71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0.1</v>
      </c>
      <c r="E78" s="205">
        <f>P!P80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0.5</v>
      </c>
      <c r="E80" s="205">
        <f>P!P82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90</v>
      </c>
      <c r="E89" s="205">
        <f>P!P91</f>
        <v>90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3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0.5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30</v>
      </c>
      <c r="E124" s="205">
        <f>P!P126</f>
        <v>18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2</v>
      </c>
      <c r="F130" s="304" t="str">
        <f t="shared" si="2"/>
        <v>নাই</v>
      </c>
      <c r="G130" s="328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8</v>
      </c>
      <c r="E150" s="205">
        <f>P!P152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8</v>
      </c>
      <c r="E154" s="205">
        <f>P!P156</f>
        <v>8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5</v>
      </c>
      <c r="E177" s="205">
        <f>P!P179</f>
        <v>5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5</v>
      </c>
      <c r="E178" s="205">
        <f>P!P180</f>
        <v>5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0.5</v>
      </c>
      <c r="E179" s="205">
        <f>P!P181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0.5</v>
      </c>
      <c r="E180" s="205">
        <f>P!P182</f>
        <v>0</v>
      </c>
      <c r="F180" s="304" t="str">
        <f t="shared" si="4"/>
        <v>হ্যা</v>
      </c>
      <c r="G180" s="328" t="str">
        <f t="shared" si="5"/>
        <v>--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0.5</v>
      </c>
      <c r="E181" s="205">
        <f>P!P183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15</v>
      </c>
      <c r="E182" s="205">
        <f>P!P184</f>
        <v>15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3</v>
      </c>
      <c r="E183" s="205">
        <f>P!P185</f>
        <v>3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1</v>
      </c>
      <c r="E184" s="205">
        <f>P!P186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5</v>
      </c>
      <c r="E185" s="205">
        <f>P!P187</f>
        <v>5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30</v>
      </c>
      <c r="E188" s="205">
        <f>P!P190</f>
        <v>30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7</v>
      </c>
      <c r="E193" s="205">
        <f>P!P195</f>
        <v>7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0.5</v>
      </c>
      <c r="E198" s="205">
        <f>P!P200</f>
        <v>0.2</v>
      </c>
      <c r="F198" s="304" t="str">
        <f t="shared" si="6"/>
        <v>হ্যা</v>
      </c>
      <c r="G198" s="328" t="str">
        <f t="shared" si="7"/>
        <v>--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0.5</v>
      </c>
      <c r="E230" s="205">
        <f>P!P232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30</v>
      </c>
      <c r="E231" s="205">
        <f>P!P233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30</v>
      </c>
      <c r="E232" s="205">
        <f>P!P234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51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80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450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1000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45846</v>
      </c>
      <c r="E1" s="491"/>
      <c r="F1" s="491"/>
      <c r="G1" s="327"/>
      <c r="H1" s="164" t="s">
        <v>406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14</v>
      </c>
      <c r="E5" s="205">
        <f>P!R7</f>
        <v>25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50</v>
      </c>
      <c r="E6" s="205">
        <f>P!R8</f>
        <v>50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2</v>
      </c>
      <c r="E8" s="205">
        <f>P!R10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2</v>
      </c>
      <c r="E10" s="205">
        <f>P!R12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6</v>
      </c>
      <c r="E12" s="205">
        <f>P!R14</f>
        <v>6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30</v>
      </c>
      <c r="E13" s="205">
        <f>P!R15</f>
        <v>30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0.5</v>
      </c>
      <c r="E14" s="205">
        <f>P!R16</f>
        <v>2</v>
      </c>
      <c r="F14" s="304" t="str">
        <f t="shared" si="0"/>
        <v>হ্যা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14</v>
      </c>
      <c r="E15" s="205">
        <f>P!R17</f>
        <v>25</v>
      </c>
      <c r="F15" s="304" t="str">
        <f t="shared" si="0"/>
        <v>হ্যা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0.5</v>
      </c>
      <c r="E17" s="205">
        <f>P!R19</f>
        <v>0.5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0.5</v>
      </c>
      <c r="E18" s="205">
        <f>P!R20</f>
        <v>0.5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20</v>
      </c>
      <c r="E19" s="205">
        <f>P!R21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7</v>
      </c>
      <c r="E20" s="205">
        <f>P!R22</f>
        <v>7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4</v>
      </c>
      <c r="E21" s="205">
        <f>P!R23</f>
        <v>5</v>
      </c>
      <c r="F21" s="304" t="str">
        <f t="shared" si="0"/>
        <v>হ্যা</v>
      </c>
      <c r="G21" s="328" t="str">
        <f t="shared" si="1"/>
        <v>++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300</v>
      </c>
      <c r="E22" s="205">
        <f>P!R24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5.0000000000000001E-3</v>
      </c>
      <c r="E29" s="205">
        <f>P!R31</f>
        <v>5.0000000000000001E-3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0.1</v>
      </c>
      <c r="E30" s="205">
        <f>P!R32</f>
        <v>0</v>
      </c>
      <c r="F30" s="304" t="str">
        <f t="shared" si="0"/>
        <v>হ্যা</v>
      </c>
      <c r="G30" s="328" t="str">
        <f t="shared" si="1"/>
        <v>--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8</v>
      </c>
      <c r="E34" s="205">
        <f>P!R36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4</v>
      </c>
      <c r="E35" s="205">
        <f>P!R37</f>
        <v>3</v>
      </c>
      <c r="F35" s="304" t="str">
        <f t="shared" si="0"/>
        <v>হ্যা</v>
      </c>
      <c r="G35" s="328" t="str">
        <f t="shared" si="1"/>
        <v>--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1.5</v>
      </c>
      <c r="E36" s="205">
        <f>P!R38</f>
        <v>1.5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100</v>
      </c>
      <c r="E39" s="205">
        <f>P!R41</f>
        <v>100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3</v>
      </c>
      <c r="E40" s="205">
        <f>P!R42</f>
        <v>3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4</v>
      </c>
      <c r="E50" s="205">
        <f>P!R52</f>
        <v>4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2</v>
      </c>
      <c r="E51" s="205">
        <f>P!R53</f>
        <v>2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4</v>
      </c>
      <c r="E52" s="205">
        <f>P!R54</f>
        <v>4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300</v>
      </c>
      <c r="E53" s="205">
        <f>P!R55</f>
        <v>300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400</v>
      </c>
      <c r="E54" s="205">
        <f>P!R56</f>
        <v>400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400</v>
      </c>
      <c r="E55" s="205">
        <f>P!R57</f>
        <v>400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20</v>
      </c>
      <c r="E56" s="205">
        <f>P!R58</f>
        <v>20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2</v>
      </c>
      <c r="E57" s="205">
        <f>P!R59</f>
        <v>0</v>
      </c>
      <c r="F57" s="304" t="str">
        <f t="shared" si="0"/>
        <v>হ্যা</v>
      </c>
      <c r="G57" s="328" t="str">
        <f t="shared" si="1"/>
        <v>--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6</v>
      </c>
      <c r="E58" s="205">
        <f>P!R60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2</v>
      </c>
      <c r="E59" s="205">
        <f>P!R61</f>
        <v>2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2</v>
      </c>
      <c r="E60" s="205">
        <f>P!R62</f>
        <v>5</v>
      </c>
      <c r="F60" s="304" t="str">
        <f t="shared" si="0"/>
        <v>হ্যা</v>
      </c>
      <c r="G60" s="328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0.3</v>
      </c>
      <c r="E61" s="205">
        <f>P!R63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1.5</v>
      </c>
      <c r="E62" s="205">
        <f>P!R64</f>
        <v>0.5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0.5</v>
      </c>
      <c r="E64" s="205">
        <f>P!R66</f>
        <v>0.5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0.8</v>
      </c>
      <c r="E65" s="205">
        <f>P!R67</f>
        <v>0.8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6</v>
      </c>
      <c r="E66" s="205">
        <f>P!R68</f>
        <v>4</v>
      </c>
      <c r="F66" s="304" t="str">
        <f t="shared" si="0"/>
        <v>হ্যা</v>
      </c>
      <c r="G66" s="328" t="str">
        <f t="shared" si="1"/>
        <v>--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6</v>
      </c>
      <c r="E67" s="205">
        <f>P!R69</f>
        <v>4</v>
      </c>
      <c r="F67" s="304" t="str">
        <f t="shared" si="0"/>
        <v>হ্যা</v>
      </c>
      <c r="G67" s="328" t="str">
        <f t="shared" si="1"/>
        <v>--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0.1</v>
      </c>
      <c r="E68" s="205">
        <f>P!R70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0.3</v>
      </c>
      <c r="E69" s="205">
        <f>P!R71</f>
        <v>0.5</v>
      </c>
      <c r="F69" s="304" t="str">
        <f t="shared" si="2"/>
        <v>হ্যা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0.1</v>
      </c>
      <c r="E70" s="205">
        <f>P!R72</f>
        <v>0.05</v>
      </c>
      <c r="F70" s="304" t="str">
        <f t="shared" si="2"/>
        <v>হ্যা</v>
      </c>
      <c r="G70" s="328" t="str">
        <f t="shared" si="3"/>
        <v>--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8</v>
      </c>
      <c r="E71" s="205">
        <f>P!R73</f>
        <v>4</v>
      </c>
      <c r="F71" s="304" t="str">
        <f t="shared" si="2"/>
        <v>হ্যা</v>
      </c>
      <c r="G71" s="328" t="str">
        <f t="shared" si="3"/>
        <v>--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2</v>
      </c>
      <c r="E72" s="205">
        <f>P!R74</f>
        <v>2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2</v>
      </c>
      <c r="E73" s="205">
        <f>P!R75</f>
        <v>2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4</v>
      </c>
      <c r="E75" s="205">
        <f>P!R77</f>
        <v>2.7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0.1</v>
      </c>
      <c r="E77" s="205">
        <f>P!R79</f>
        <v>0.1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0.1</v>
      </c>
      <c r="E78" s="205">
        <f>P!R80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0.05</v>
      </c>
      <c r="E79" s="205">
        <f>P!R81</f>
        <v>0.1</v>
      </c>
      <c r="F79" s="304" t="str">
        <f t="shared" si="2"/>
        <v>হ্যা</v>
      </c>
      <c r="G79" s="328" t="str">
        <f t="shared" si="3"/>
        <v>++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4</v>
      </c>
      <c r="E80" s="205">
        <f>P!R82</f>
        <v>4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0.1</v>
      </c>
      <c r="E84" s="205">
        <f>P!R86</f>
        <v>0.1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0.4</v>
      </c>
      <c r="E85" s="205">
        <f>P!R87</f>
        <v>0.4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0.4</v>
      </c>
      <c r="E86" s="205">
        <f>P!R88</f>
        <v>0.4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27</v>
      </c>
      <c r="E87" s="205">
        <f>P!R89</f>
        <v>24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18</v>
      </c>
      <c r="E88" s="205">
        <f>P!R90</f>
        <v>25</v>
      </c>
      <c r="F88" s="304" t="str">
        <f t="shared" si="2"/>
        <v>হ্যা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500</v>
      </c>
      <c r="E89" s="205">
        <f>P!R91</f>
        <v>0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4</v>
      </c>
      <c r="E92" s="205">
        <f>P!R94</f>
        <v>4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2</v>
      </c>
      <c r="E95" s="205">
        <f>P!R97</f>
        <v>2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2</v>
      </c>
      <c r="E99" s="205">
        <f>P!R101</f>
        <v>0.9</v>
      </c>
      <c r="F99" s="304" t="str">
        <f t="shared" si="2"/>
        <v>হ্যা</v>
      </c>
      <c r="G99" s="328" t="str">
        <f t="shared" si="3"/>
        <v>--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4</v>
      </c>
      <c r="E106" s="205">
        <f>P!R108</f>
        <v>4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30</v>
      </c>
      <c r="E124" s="205">
        <f>P!R126</f>
        <v>23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10</v>
      </c>
      <c r="E133" s="205">
        <f>P!R135</f>
        <v>10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90</v>
      </c>
      <c r="E143" s="205">
        <f>P!R145</f>
        <v>90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6</v>
      </c>
      <c r="E146" s="205">
        <f>P!R148</f>
        <v>6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97</v>
      </c>
      <c r="E150" s="205">
        <f>P!R152</f>
        <v>97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12</v>
      </c>
      <c r="E152" s="205">
        <f>P!R154</f>
        <v>12.6</v>
      </c>
      <c r="F152" s="304" t="str">
        <f t="shared" si="4"/>
        <v>হ্যা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10</v>
      </c>
      <c r="E153" s="205">
        <f>P!R155</f>
        <v>10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30</v>
      </c>
      <c r="E177" s="205">
        <f>P!R179</f>
        <v>30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20</v>
      </c>
      <c r="E178" s="205">
        <f>P!R180</f>
        <v>20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4</v>
      </c>
      <c r="E179" s="205">
        <f>P!R181</f>
        <v>4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2</v>
      </c>
      <c r="E180" s="205">
        <f>P!R182</f>
        <v>2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5</v>
      </c>
      <c r="E181" s="205">
        <f>P!R183</f>
        <v>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70</v>
      </c>
      <c r="E182" s="205">
        <f>P!R184</f>
        <v>70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20</v>
      </c>
      <c r="E183" s="205">
        <f>P!R185</f>
        <v>20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8</v>
      </c>
      <c r="E184" s="205">
        <f>P!R186</f>
        <v>8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1</v>
      </c>
      <c r="E185" s="205">
        <f>P!R187</f>
        <v>1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6</v>
      </c>
      <c r="E187" s="205">
        <f>P!R189</f>
        <v>6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3</v>
      </c>
      <c r="E194" s="205">
        <f>P!R196</f>
        <v>3.4</v>
      </c>
      <c r="F194" s="304" t="str">
        <f t="shared" si="4"/>
        <v>হ্যা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10</v>
      </c>
      <c r="E195" s="205">
        <f>P!R197</f>
        <v>10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3</v>
      </c>
      <c r="E197" s="205">
        <f>P!R199</f>
        <v>3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2.5</v>
      </c>
      <c r="E198" s="205">
        <f>P!R200</f>
        <v>3.5</v>
      </c>
      <c r="F198" s="304" t="str">
        <f t="shared" si="6"/>
        <v>হ্যা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1</v>
      </c>
      <c r="E199" s="205">
        <f>P!R201</f>
        <v>1.5</v>
      </c>
      <c r="F199" s="304" t="str">
        <f t="shared" si="6"/>
        <v>হ্যা</v>
      </c>
      <c r="G199" s="328" t="str">
        <f t="shared" si="7"/>
        <v>++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5</v>
      </c>
      <c r="E203" s="205">
        <f>P!R205</f>
        <v>5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8</v>
      </c>
      <c r="E204" s="205">
        <f>P!R206</f>
        <v>8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5</v>
      </c>
      <c r="E206" s="205">
        <f>P!R208</f>
        <v>5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7</v>
      </c>
      <c r="E214" s="205">
        <f>P!R216</f>
        <v>7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570</v>
      </c>
      <c r="E226" s="205">
        <f>P!R228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24</v>
      </c>
      <c r="E227" s="205">
        <f>P!R229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85</v>
      </c>
      <c r="E229" s="205">
        <f>P!R231</f>
        <v>6.2</v>
      </c>
      <c r="F229" s="304" t="str">
        <f t="shared" si="6"/>
        <v>হ্যা</v>
      </c>
      <c r="G229" s="328" t="str">
        <f t="shared" si="7"/>
        <v>--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7</v>
      </c>
      <c r="E230" s="205">
        <f>P!R232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360</v>
      </c>
      <c r="E231" s="205">
        <f>P!R233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64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4</v>
      </c>
      <c r="E245" s="205">
        <f>P!R247</f>
        <v>10</v>
      </c>
      <c r="F245" s="304" t="str">
        <f t="shared" si="6"/>
        <v>হ্যা</v>
      </c>
      <c r="G245" s="328" t="str">
        <f t="shared" si="7"/>
        <v>++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285</v>
      </c>
      <c r="F246" s="304" t="str">
        <f t="shared" si="6"/>
        <v>নাই</v>
      </c>
      <c r="G246" s="328" t="str">
        <f t="shared" si="7"/>
        <v>++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3140</v>
      </c>
      <c r="F247" s="304" t="str">
        <f t="shared" si="6"/>
        <v>নাই</v>
      </c>
      <c r="G247" s="328" t="str">
        <f t="shared" si="7"/>
        <v>++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560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3500</v>
      </c>
      <c r="F249" s="304" t="str">
        <f t="shared" si="6"/>
        <v>নাই</v>
      </c>
      <c r="G249" s="328" t="str">
        <f t="shared" si="7"/>
        <v>++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110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1060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7800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45847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18</v>
      </c>
      <c r="E5" s="205">
        <f>P!T7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3</v>
      </c>
      <c r="E8" s="205">
        <f>P!T10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2</v>
      </c>
      <c r="E9" s="205">
        <f>P!T11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7</v>
      </c>
      <c r="E13" s="205">
        <f>P!T15</f>
        <v>10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0.5</v>
      </c>
      <c r="E14" s="205">
        <f>P!T16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2</v>
      </c>
      <c r="E15" s="205">
        <f>P!T17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7</v>
      </c>
      <c r="E19" s="205">
        <f>P!T21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0.2</v>
      </c>
      <c r="E20" s="205">
        <f>P!T22</f>
        <v>0.5</v>
      </c>
      <c r="F20" s="304" t="str">
        <f t="shared" si="0"/>
        <v>হ্যা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25</v>
      </c>
      <c r="E22" s="205">
        <f>P!T24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2</v>
      </c>
      <c r="E34" s="205">
        <f>P!T36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6</v>
      </c>
      <c r="E56" s="205">
        <f>P!T58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2</v>
      </c>
      <c r="E58" s="205">
        <f>P!T60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2</v>
      </c>
      <c r="E60" s="205">
        <f>P!T62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0.2</v>
      </c>
      <c r="E61" s="205">
        <f>P!T63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0.3</v>
      </c>
      <c r="E62" s="205">
        <f>P!T64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0.1</v>
      </c>
      <c r="E65" s="205">
        <f>P!T67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0.05</v>
      </c>
      <c r="E68" s="205">
        <f>P!T70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0.1</v>
      </c>
      <c r="E69" s="205">
        <f>P!T71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0.1</v>
      </c>
      <c r="E78" s="205">
        <f>P!T80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0.5</v>
      </c>
      <c r="E80" s="205">
        <f>P!T82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2</v>
      </c>
      <c r="E87" s="205">
        <f>P!T89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1</v>
      </c>
      <c r="E88" s="205">
        <f>P!T90</f>
        <v>0</v>
      </c>
      <c r="F88" s="304" t="str">
        <f t="shared" si="2"/>
        <v>হ্যা</v>
      </c>
      <c r="G88" s="328" t="str">
        <f t="shared" si="3"/>
        <v>--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60</v>
      </c>
      <c r="E89" s="205">
        <f>P!T91</f>
        <v>60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2</v>
      </c>
      <c r="E95" s="205">
        <f>P!T97</f>
        <v>2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55</v>
      </c>
      <c r="E124" s="205">
        <f>P!T126</f>
        <v>64</v>
      </c>
      <c r="F124" s="304" t="str">
        <f t="shared" si="2"/>
        <v>হ্যা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2</v>
      </c>
      <c r="E130" s="205">
        <f>P!T132</f>
        <v>0</v>
      </c>
      <c r="F130" s="304" t="str">
        <f t="shared" si="2"/>
        <v>হ্যা</v>
      </c>
      <c r="G130" s="328" t="str">
        <f t="shared" si="3"/>
        <v>--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1</v>
      </c>
      <c r="E145" s="205">
        <f>P!T147</f>
        <v>1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14</v>
      </c>
      <c r="E150" s="205">
        <f>P!T152</f>
        <v>14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1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7</v>
      </c>
      <c r="E160" s="205">
        <f>P!T162</f>
        <v>0</v>
      </c>
      <c r="F160" s="304" t="str">
        <f t="shared" si="4"/>
        <v>হ্যা</v>
      </c>
      <c r="G160" s="328" t="str">
        <f t="shared" si="5"/>
        <v>--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1</v>
      </c>
      <c r="E167" s="205">
        <f>P!T169</f>
        <v>1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7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10</v>
      </c>
      <c r="E177" s="205">
        <f>P!T179</f>
        <v>10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8</v>
      </c>
      <c r="E178" s="205">
        <f>P!T180</f>
        <v>8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1</v>
      </c>
      <c r="E179" s="205">
        <f>P!T181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0.5</v>
      </c>
      <c r="E180" s="205">
        <f>P!T182</f>
        <v>0</v>
      </c>
      <c r="F180" s="304" t="str">
        <f t="shared" si="4"/>
        <v>হ্যা</v>
      </c>
      <c r="G180" s="328" t="str">
        <f t="shared" si="5"/>
        <v>--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1</v>
      </c>
      <c r="E181" s="205">
        <f>P!T183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20</v>
      </c>
      <c r="E182" s="205">
        <f>P!T184</f>
        <v>20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5</v>
      </c>
      <c r="E183" s="205">
        <f>P!T185</f>
        <v>5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1</v>
      </c>
      <c r="E184" s="205">
        <f>P!T186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3</v>
      </c>
      <c r="E186" s="205">
        <f>P!T188</f>
        <v>3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50</v>
      </c>
      <c r="E188" s="205">
        <f>P!T190</f>
        <v>50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20</v>
      </c>
      <c r="E189" s="205">
        <f>P!T191</f>
        <v>20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2</v>
      </c>
      <c r="E197" s="205">
        <f>P!T199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0.5</v>
      </c>
      <c r="E198" s="205">
        <f>P!T200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5</v>
      </c>
      <c r="E211" s="205">
        <f>P!T213</f>
        <v>5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431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432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1</v>
      </c>
      <c r="E230" s="205">
        <f>P!T232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55</v>
      </c>
      <c r="E231" s="205">
        <f>P!T233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52</v>
      </c>
      <c r="E232" s="205">
        <f>P!T234</f>
        <v>72</v>
      </c>
      <c r="F232" s="304" t="str">
        <f t="shared" si="6"/>
        <v>হ্যা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69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0.5</v>
      </c>
      <c r="E245" s="205">
        <f>P!T247</f>
        <v>0</v>
      </c>
      <c r="F245" s="304" t="str">
        <f t="shared" si="6"/>
        <v>হ্যা</v>
      </c>
      <c r="G245" s="328" t="str">
        <f t="shared" si="7"/>
        <v>--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160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340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1600</v>
      </c>
      <c r="F252" s="304"/>
      <c r="G252" s="328" t="str">
        <f t="shared" si="7"/>
        <v>++</v>
      </c>
      <c r="H252" s="164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45848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15</v>
      </c>
      <c r="E5" s="205">
        <f>P!V7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7</v>
      </c>
      <c r="E6" s="205">
        <f>P!V8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3</v>
      </c>
      <c r="E8" s="205">
        <f>P!V10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2</v>
      </c>
      <c r="E9" s="205">
        <f>P!V11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10</v>
      </c>
      <c r="E13" s="205">
        <f>P!V15</f>
        <v>10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0.2</v>
      </c>
      <c r="E14" s="205">
        <f>P!V16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2</v>
      </c>
      <c r="E15" s="205">
        <f>P!V17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8</v>
      </c>
      <c r="E19" s="205">
        <f>P!V21</f>
        <v>63</v>
      </c>
      <c r="F19" s="304" t="str">
        <f t="shared" si="0"/>
        <v>হ্যা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0.2</v>
      </c>
      <c r="E20" s="205">
        <f>P!V22</f>
        <v>0.2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390</v>
      </c>
      <c r="F22" s="304" t="str">
        <f t="shared" si="0"/>
        <v>নাই</v>
      </c>
      <c r="G22" s="328" t="str">
        <f t="shared" si="1"/>
        <v>++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2</v>
      </c>
      <c r="E34" s="205">
        <f>P!V36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0.2</v>
      </c>
      <c r="E36" s="205">
        <f>P!V38</f>
        <v>0.2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0.5</v>
      </c>
      <c r="E39" s="205">
        <f>P!V41</f>
        <v>0.5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4</v>
      </c>
      <c r="E56" s="205">
        <f>P!V58</f>
        <v>4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2</v>
      </c>
      <c r="E58" s="205">
        <f>P!V60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2</v>
      </c>
      <c r="E60" s="205">
        <f>P!V62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0.2</v>
      </c>
      <c r="E61" s="205">
        <f>P!V63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0.3</v>
      </c>
      <c r="E62" s="205">
        <f>P!V64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0.05</v>
      </c>
      <c r="E65" s="205">
        <f>P!V67</f>
        <v>0.1</v>
      </c>
      <c r="F65" s="304" t="str">
        <f t="shared" si="0"/>
        <v>হ্যা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1</v>
      </c>
      <c r="E66" s="205">
        <f>P!V68</f>
        <v>0</v>
      </c>
      <c r="F66" s="304" t="str">
        <f t="shared" si="0"/>
        <v>হ্যা</v>
      </c>
      <c r="G66" s="328" t="str">
        <f t="shared" si="1"/>
        <v>--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1</v>
      </c>
      <c r="E67" s="205">
        <f>P!V69</f>
        <v>0</v>
      </c>
      <c r="F67" s="304" t="str">
        <f t="shared" si="0"/>
        <v>হ্যা</v>
      </c>
      <c r="G67" s="328" t="str">
        <f t="shared" si="1"/>
        <v>--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0.05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0.1</v>
      </c>
      <c r="E69" s="205">
        <f>P!V71</f>
        <v>0.5</v>
      </c>
      <c r="F69" s="304" t="str">
        <f t="shared" si="2"/>
        <v>হ্যা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2</v>
      </c>
      <c r="E71" s="205">
        <f>P!V73</f>
        <v>2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0.2</v>
      </c>
      <c r="E72" s="205">
        <f>P!V74</f>
        <v>0.2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0.2</v>
      </c>
      <c r="E73" s="205">
        <f>P!V75</f>
        <v>0</v>
      </c>
      <c r="F73" s="304" t="str">
        <f t="shared" si="2"/>
        <v>হ্যা</v>
      </c>
      <c r="G73" s="328" t="str">
        <f t="shared" si="3"/>
        <v>--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0.2</v>
      </c>
      <c r="E75" s="205">
        <f>P!V77</f>
        <v>0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0.02</v>
      </c>
      <c r="E77" s="205">
        <f>P!V79</f>
        <v>0</v>
      </c>
      <c r="F77" s="304" t="str">
        <f t="shared" si="2"/>
        <v>হ্যা</v>
      </c>
      <c r="G77" s="328" t="str">
        <f t="shared" si="3"/>
        <v>--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0.1</v>
      </c>
      <c r="E78" s="205">
        <f>P!V80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0.5</v>
      </c>
      <c r="E80" s="205">
        <f>P!V82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0.05</v>
      </c>
      <c r="E86" s="205">
        <f>P!V88</f>
        <v>0.05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5</v>
      </c>
      <c r="E87" s="205">
        <f>P!V89</f>
        <v>24</v>
      </c>
      <c r="F87" s="304" t="str">
        <f t="shared" si="2"/>
        <v>হ্যা</v>
      </c>
      <c r="G87" s="328" t="str">
        <f t="shared" si="3"/>
        <v>++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1</v>
      </c>
      <c r="E88" s="205">
        <f>P!V90</f>
        <v>0</v>
      </c>
      <c r="F88" s="304" t="str">
        <f t="shared" si="2"/>
        <v>হ্যা</v>
      </c>
      <c r="G88" s="328" t="str">
        <f t="shared" si="3"/>
        <v>--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60</v>
      </c>
      <c r="E89" s="205">
        <f>P!V91</f>
        <v>0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1</v>
      </c>
      <c r="E92" s="205">
        <f>P!V94</f>
        <v>0</v>
      </c>
      <c r="F92" s="304" t="str">
        <f t="shared" si="2"/>
        <v>হ্যা</v>
      </c>
      <c r="G92" s="328" t="str">
        <f t="shared" si="3"/>
        <v>--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1</v>
      </c>
      <c r="E95" s="205">
        <f>P!V97</f>
        <v>1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3</v>
      </c>
      <c r="E104" s="205">
        <f>P!V106</f>
        <v>3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1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30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30</v>
      </c>
      <c r="E124" s="205">
        <f>P!V126</f>
        <v>30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2</v>
      </c>
      <c r="E130" s="205">
        <f>P!V132</f>
        <v>2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8</v>
      </c>
      <c r="E132" s="205">
        <f>P!V134</f>
        <v>8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4</v>
      </c>
      <c r="E143" s="205">
        <f>P!V145</f>
        <v>4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1</v>
      </c>
      <c r="E145" s="205">
        <f>P!V147</f>
        <v>1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20</v>
      </c>
      <c r="E150" s="205">
        <f>P!V152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4</v>
      </c>
      <c r="E152" s="205">
        <f>P!V154</f>
        <v>4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5</v>
      </c>
      <c r="E153" s="205">
        <f>P!V155</f>
        <v>0</v>
      </c>
      <c r="F153" s="304" t="str">
        <f t="shared" si="4"/>
        <v>হ্যা</v>
      </c>
      <c r="G153" s="328" t="str">
        <f t="shared" si="5"/>
        <v>--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5</v>
      </c>
      <c r="E177" s="205">
        <f>P!V179</f>
        <v>5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10</v>
      </c>
      <c r="E178" s="205">
        <f>P!V180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1</v>
      </c>
      <c r="E179" s="205">
        <f>P!V181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0.5</v>
      </c>
      <c r="E180" s="205">
        <f>P!V182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1</v>
      </c>
      <c r="E181" s="205">
        <f>P!V183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20</v>
      </c>
      <c r="E182" s="205">
        <f>P!V184</f>
        <v>20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7</v>
      </c>
      <c r="E183" s="205">
        <f>P!V185</f>
        <v>7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2</v>
      </c>
      <c r="E184" s="205">
        <f>P!V186</f>
        <v>1</v>
      </c>
      <c r="F184" s="304" t="str">
        <f t="shared" si="4"/>
        <v>হ্যা</v>
      </c>
      <c r="G184" s="328" t="str">
        <f t="shared" si="5"/>
        <v>--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4</v>
      </c>
      <c r="E194" s="205">
        <f>P!V196</f>
        <v>5</v>
      </c>
      <c r="F194" s="304" t="str">
        <f t="shared" si="4"/>
        <v>হ্যা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10</v>
      </c>
      <c r="E195" s="205">
        <f>P!V197</f>
        <v>10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1</v>
      </c>
      <c r="E197" s="205">
        <f>P!V199</f>
        <v>1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0.5</v>
      </c>
      <c r="E198" s="205">
        <f>P!V200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4</v>
      </c>
      <c r="E204" s="205">
        <f>P!V206</f>
        <v>4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10</v>
      </c>
      <c r="E206" s="205">
        <f>P!V208</f>
        <v>10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5</v>
      </c>
      <c r="E214" s="205">
        <f>P!V216</f>
        <v>0</v>
      </c>
      <c r="F214" s="304" t="str">
        <f t="shared" si="6"/>
        <v>হ্যা</v>
      </c>
      <c r="G214" s="328" t="str">
        <f t="shared" si="7"/>
        <v>--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3</v>
      </c>
      <c r="E228" s="205">
        <f>P!V230</f>
        <v>3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4.5</v>
      </c>
      <c r="E229" s="205">
        <f>P!V231</f>
        <v>4.5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3</v>
      </c>
      <c r="E230" s="205">
        <f>P!V232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155</v>
      </c>
      <c r="E231" s="205">
        <f>P!V233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52</v>
      </c>
      <c r="E232" s="205">
        <f>P!V234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1240</v>
      </c>
      <c r="F247" s="304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60</v>
      </c>
      <c r="F248" s="304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400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2100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45849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18</v>
      </c>
      <c r="E5" s="205">
        <f>P!X7</f>
        <v>25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6</v>
      </c>
      <c r="E6" s="205">
        <f>P!X8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4</v>
      </c>
      <c r="E8" s="205">
        <f>P!X10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3</v>
      </c>
      <c r="E9" s="205">
        <f>P!X11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5</v>
      </c>
      <c r="E10" s="205">
        <f>P!X12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15</v>
      </c>
      <c r="E13" s="205">
        <f>P!X15</f>
        <v>15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0.5</v>
      </c>
      <c r="E14" s="205">
        <f>P!X16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3</v>
      </c>
      <c r="E15" s="205">
        <f>P!X17</f>
        <v>25</v>
      </c>
      <c r="F15" s="304" t="str">
        <f t="shared" si="0"/>
        <v>হ্যা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0.1</v>
      </c>
      <c r="E17" s="205">
        <f>P!X19</f>
        <v>0</v>
      </c>
      <c r="F17" s="304" t="str">
        <f t="shared" si="0"/>
        <v>হ্যা</v>
      </c>
      <c r="G17" s="328" t="str">
        <f t="shared" si="1"/>
        <v>--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10</v>
      </c>
      <c r="E19" s="205">
        <f>P!X21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0.5</v>
      </c>
      <c r="E20" s="205">
        <f>P!X22</f>
        <v>0.5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90</v>
      </c>
      <c r="E22" s="205">
        <f>P!X24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3</v>
      </c>
      <c r="E34" s="205">
        <f>P!X36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10</v>
      </c>
      <c r="E56" s="205">
        <f>P!X58</f>
        <v>10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3</v>
      </c>
      <c r="E58" s="205">
        <f>P!X60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5</v>
      </c>
      <c r="E60" s="205">
        <f>P!X62</f>
        <v>5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0.5</v>
      </c>
      <c r="E61" s="205">
        <f>P!X63</f>
        <v>0.5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0.5</v>
      </c>
      <c r="E62" s="205">
        <f>P!X64</f>
        <v>0.5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0.2</v>
      </c>
      <c r="E63" s="205">
        <f>P!X65</f>
        <v>0.2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0.1</v>
      </c>
      <c r="E65" s="205">
        <f>P!X67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0.05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0.1</v>
      </c>
      <c r="E69" s="205">
        <f>P!X71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0.2</v>
      </c>
      <c r="E75" s="205">
        <f>P!X77</f>
        <v>0.2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0.1</v>
      </c>
      <c r="E78" s="205">
        <f>P!X80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1</v>
      </c>
      <c r="E80" s="205">
        <f>P!X82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1</v>
      </c>
      <c r="E88" s="205">
        <f>P!X90</f>
        <v>20</v>
      </c>
      <c r="F88" s="304" t="str">
        <f t="shared" si="2"/>
        <v>হ্যা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150</v>
      </c>
      <c r="E89" s="205">
        <f>P!X91</f>
        <v>150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0.5</v>
      </c>
      <c r="E92" s="205">
        <f>P!X94</f>
        <v>0</v>
      </c>
      <c r="F92" s="304" t="str">
        <f t="shared" si="2"/>
        <v>হ্যা</v>
      </c>
      <c r="G92" s="328" t="str">
        <f t="shared" si="3"/>
        <v>--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1</v>
      </c>
      <c r="E95" s="205">
        <f>P!X97</f>
        <v>2</v>
      </c>
      <c r="F95" s="304" t="str">
        <f t="shared" si="2"/>
        <v>হ্যা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5</v>
      </c>
      <c r="E104" s="205">
        <f>P!X106</f>
        <v>5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50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30</v>
      </c>
      <c r="E124" s="205">
        <f>P!X126</f>
        <v>20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47</v>
      </c>
      <c r="E127" s="205">
        <f>P!X129</f>
        <v>5.3</v>
      </c>
      <c r="F127" s="304" t="str">
        <f t="shared" si="2"/>
        <v>হ্যা</v>
      </c>
      <c r="G127" s="328" t="str">
        <f t="shared" si="3"/>
        <v>--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8</v>
      </c>
      <c r="E132" s="205">
        <f>P!X134</f>
        <v>8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8</v>
      </c>
      <c r="E150" s="205">
        <f>P!X152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2</v>
      </c>
      <c r="E152" s="205">
        <f>P!X154</f>
        <v>2.2000000000000002</v>
      </c>
      <c r="F152" s="304" t="str">
        <f t="shared" si="4"/>
        <v>হ্যা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10</v>
      </c>
      <c r="E169" s="205">
        <f>P!X171</f>
        <v>10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7</v>
      </c>
      <c r="E177" s="205">
        <f>P!X179</f>
        <v>7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10</v>
      </c>
      <c r="E178" s="205">
        <f>P!X180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1</v>
      </c>
      <c r="E179" s="205">
        <f>P!X181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0.5</v>
      </c>
      <c r="E180" s="205">
        <f>P!X182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2</v>
      </c>
      <c r="E181" s="205">
        <f>P!X183</f>
        <v>2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20</v>
      </c>
      <c r="E182" s="205">
        <f>P!X184</f>
        <v>20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5</v>
      </c>
      <c r="E183" s="205">
        <f>P!X185</f>
        <v>5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2</v>
      </c>
      <c r="E184" s="205">
        <f>P!X186</f>
        <v>2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4</v>
      </c>
      <c r="E186" s="205">
        <f>P!X188</f>
        <v>4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70</v>
      </c>
      <c r="E188" s="205">
        <f>P!X190</f>
        <v>70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7</v>
      </c>
      <c r="E193" s="205">
        <f>P!X195</f>
        <v>7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4</v>
      </c>
      <c r="E194" s="205">
        <f>P!X196</f>
        <v>4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10</v>
      </c>
      <c r="E195" s="205">
        <f>P!X197</f>
        <v>10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2</v>
      </c>
      <c r="E197" s="205">
        <f>P!X199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0.5</v>
      </c>
      <c r="E198" s="205">
        <f>P!X200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7</v>
      </c>
      <c r="E204" s="205">
        <f>P!X206</f>
        <v>0</v>
      </c>
      <c r="F204" s="304" t="str">
        <f t="shared" si="6"/>
        <v>হ্যা</v>
      </c>
      <c r="G204" s="328" t="str">
        <f t="shared" si="7"/>
        <v>--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5</v>
      </c>
      <c r="E206" s="205">
        <f>P!X208</f>
        <v>5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3</v>
      </c>
      <c r="E214" s="205">
        <f>P!X216</f>
        <v>3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3</v>
      </c>
      <c r="E230" s="205">
        <f>P!X232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165</v>
      </c>
      <c r="E231" s="205">
        <f>P!X233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75</v>
      </c>
      <c r="E233" s="205">
        <f>P!X235</f>
        <v>4.2</v>
      </c>
      <c r="F233" s="304" t="str">
        <f t="shared" si="6"/>
        <v>হ্যা</v>
      </c>
      <c r="G233" s="328" t="str">
        <f t="shared" si="7"/>
        <v>--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166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0.5</v>
      </c>
      <c r="E245" s="205">
        <f>P!X247</f>
        <v>0</v>
      </c>
      <c r="F245" s="304" t="str">
        <f t="shared" si="6"/>
        <v>হ্যা</v>
      </c>
      <c r="G245" s="328" t="str">
        <f t="shared" si="7"/>
        <v>--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200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500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3400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45850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sqref="A1:E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523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7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7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1</v>
      </c>
      <c r="F11" s="217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6</v>
      </c>
      <c r="F12" s="217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127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217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0.5</v>
      </c>
      <c r="F17" s="217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0.5</v>
      </c>
      <c r="F18" s="217" t="str">
        <f t="shared" si="0"/>
        <v>OK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10.4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5</v>
      </c>
      <c r="F21" s="217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1110</v>
      </c>
      <c r="F22" s="217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5.0000000000000001E-3</v>
      </c>
      <c r="F29" s="217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3</v>
      </c>
      <c r="F35" s="217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1.7</v>
      </c>
      <c r="F36" s="217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0.5</v>
      </c>
      <c r="F38" s="217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100.5</v>
      </c>
      <c r="F39" s="217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8</v>
      </c>
      <c r="F40" s="217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4</v>
      </c>
      <c r="F50" s="217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17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4</v>
      </c>
      <c r="F52" s="217" t="str">
        <f t="shared" si="0"/>
        <v>OK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217" t="str">
        <f t="shared" si="0"/>
        <v>OK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400</v>
      </c>
      <c r="F54" s="217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400</v>
      </c>
      <c r="F55" s="217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71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17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7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3.5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17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0.5</v>
      </c>
      <c r="F64" s="217" t="str">
        <f t="shared" si="0"/>
        <v>OK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1.5000000000000004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4</v>
      </c>
      <c r="F66" s="217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4</v>
      </c>
      <c r="F67" s="217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217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0.17500000000000002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6</v>
      </c>
      <c r="F71" s="217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2.2000000000000002</v>
      </c>
      <c r="F72" s="217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7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3.7</v>
      </c>
      <c r="F75" s="217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</v>
      </c>
      <c r="F77" s="217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0.5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7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5.5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0.1</v>
      </c>
      <c r="F84" s="217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0.4</v>
      </c>
      <c r="F85" s="217" t="str">
        <f t="shared" si="1"/>
        <v>OK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0.45</v>
      </c>
      <c r="F86" s="217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217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45</v>
      </c>
      <c r="F88" s="217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752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7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15</v>
      </c>
      <c r="F95" s="217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217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17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31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7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1</v>
      </c>
      <c r="F109" s="217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</v>
      </c>
      <c r="F112" s="217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368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5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412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10.3</v>
      </c>
      <c r="F127" s="217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7</v>
      </c>
      <c r="F130" s="217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8</v>
      </c>
      <c r="F131" s="217" t="str">
        <f t="shared" si="1"/>
        <v>OK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25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18</v>
      </c>
      <c r="F133" s="217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17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8</v>
      </c>
      <c r="F136" s="217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113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7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</v>
      </c>
      <c r="F145" s="217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6</v>
      </c>
      <c r="F146" s="217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242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26.2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18.2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17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6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13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10</v>
      </c>
      <c r="F169" s="217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5.4</v>
      </c>
      <c r="F170" s="217" t="str">
        <f t="shared" si="2"/>
        <v>OK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102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111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13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14.3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291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28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17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27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240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35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21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41.4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62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17.5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10.100000000000001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1.5</v>
      </c>
      <c r="F199" s="217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10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45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10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15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3</v>
      </c>
      <c r="F228" s="217" t="str">
        <f t="shared" si="3"/>
        <v>OK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10.7</v>
      </c>
      <c r="F229" s="217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17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17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432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4.2</v>
      </c>
      <c r="F233" s="217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17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816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15</v>
      </c>
      <c r="F244" s="217" t="str">
        <f t="shared" si="3"/>
        <v>OK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10</v>
      </c>
      <c r="F245" s="217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285</v>
      </c>
      <c r="F246" s="217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12871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6200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1370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5930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35100</v>
      </c>
      <c r="F252" s="217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78" priority="2" operator="lessThan">
      <formula>0</formula>
    </cfRule>
  </conditionalFormatting>
  <conditionalFormatting sqref="F3:F252">
    <cfRule type="cellIs" dxfId="277" priority="3" operator="equal">
      <formula>"NZ"</formula>
    </cfRule>
    <cfRule type="cellIs" dxfId="276" priority="4" operator="equal">
      <formula>"OK"</formula>
    </cfRule>
  </conditionalFormatting>
  <conditionalFormatting sqref="F1:F1048576">
    <cfRule type="cellIs" dxfId="275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J7" sqref="J7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524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459</v>
      </c>
      <c r="R2" s="367" t="s">
        <v>460</v>
      </c>
      <c r="S2" s="393" t="s">
        <v>461</v>
      </c>
      <c r="T2" s="34" t="s">
        <v>462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45839</v>
      </c>
      <c r="F3" s="35">
        <f>P!F3</f>
        <v>45840</v>
      </c>
      <c r="G3" s="35">
        <f>P!H3</f>
        <v>45841</v>
      </c>
      <c r="H3" s="35">
        <f>P!J3</f>
        <v>45842</v>
      </c>
      <c r="I3" s="35">
        <f>P!L3</f>
        <v>45843</v>
      </c>
      <c r="J3" s="35">
        <f>P!N3</f>
        <v>45844</v>
      </c>
      <c r="K3" s="35">
        <f>P!P3</f>
        <v>45845</v>
      </c>
      <c r="L3" s="35">
        <f>P!R3</f>
        <v>45846</v>
      </c>
      <c r="M3" s="35">
        <f>P!T3</f>
        <v>45847</v>
      </c>
      <c r="N3" s="35">
        <f>P!V3</f>
        <v>45848</v>
      </c>
      <c r="O3" s="35">
        <f>P!X3</f>
        <v>45849</v>
      </c>
      <c r="P3" s="35">
        <f>P!Z3</f>
        <v>45850</v>
      </c>
      <c r="Q3" s="35">
        <f>P!AB3</f>
        <v>45851</v>
      </c>
      <c r="R3" s="35">
        <f>P!AD3</f>
        <v>45852</v>
      </c>
      <c r="S3" s="35">
        <f>P!AF3</f>
        <v>45853</v>
      </c>
      <c r="T3" s="35">
        <f>P!AH3</f>
        <v>45854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25</v>
      </c>
      <c r="M6" s="33">
        <f>P!T7</f>
        <v>0</v>
      </c>
      <c r="N6" s="33">
        <f>P!V7</f>
        <v>0</v>
      </c>
      <c r="O6" s="33">
        <f>P!X7</f>
        <v>25</v>
      </c>
      <c r="P6" s="33">
        <f>P!Z7</f>
        <v>0</v>
      </c>
      <c r="Q6" s="33">
        <f>P!AB7</f>
        <v>25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22500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50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50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7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25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3375</v>
      </c>
      <c r="V11" s="217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1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95</v>
      </c>
      <c r="V12" s="217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6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360</v>
      </c>
      <c r="V13" s="217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30</v>
      </c>
      <c r="M14" s="33">
        <f>P!T15</f>
        <v>10</v>
      </c>
      <c r="N14" s="33">
        <f>P!V15</f>
        <v>10</v>
      </c>
      <c r="O14" s="33">
        <f>P!X15</f>
        <v>15</v>
      </c>
      <c r="P14" s="33">
        <f>P!Z15</f>
        <v>10</v>
      </c>
      <c r="Q14" s="33">
        <f>P!AB15</f>
        <v>12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22524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2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1920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25</v>
      </c>
      <c r="M16" s="33">
        <f>P!T17</f>
        <v>0</v>
      </c>
      <c r="N16" s="33">
        <f>P!V17</f>
        <v>0</v>
      </c>
      <c r="O16" s="33">
        <f>P!X17</f>
        <v>25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2000</v>
      </c>
      <c r="V16" s="217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0.5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180</v>
      </c>
      <c r="V18" s="217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0.5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95</v>
      </c>
      <c r="V19" s="217" t="str">
        <f t="shared" si="0"/>
        <v>OK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7</v>
      </c>
      <c r="M21" s="33">
        <f>P!T22</f>
        <v>0.5</v>
      </c>
      <c r="N21" s="33">
        <f>P!V22</f>
        <v>0.2</v>
      </c>
      <c r="O21" s="33">
        <f>P!X22</f>
        <v>0.5</v>
      </c>
      <c r="P21" s="33">
        <f>P!Z22</f>
        <v>0.5</v>
      </c>
      <c r="Q21" s="33">
        <f>P!AB22</f>
        <v>1.5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9420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940</v>
      </c>
      <c r="V22" s="217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390</v>
      </c>
      <c r="O23" s="33">
        <f>P!X24</f>
        <v>0</v>
      </c>
      <c r="P23" s="33">
        <f>P!Z24</f>
        <v>0</v>
      </c>
      <c r="Q23" s="33">
        <f>P!AB24</f>
        <v>720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3036</v>
      </c>
      <c r="V23" s="217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5.0000000000000001E-3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1500</v>
      </c>
      <c r="V30" s="217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3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510</v>
      </c>
      <c r="V36" s="217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1.5</v>
      </c>
      <c r="M37" s="33">
        <f>P!T38</f>
        <v>0</v>
      </c>
      <c r="N37" s="33">
        <f>P!V38</f>
        <v>0.2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500</v>
      </c>
      <c r="V37" s="217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0.5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120</v>
      </c>
      <c r="V39" s="217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100</v>
      </c>
      <c r="M40" s="33">
        <f>P!T41</f>
        <v>0</v>
      </c>
      <c r="N40" s="33">
        <f>P!V41</f>
        <v>0.5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8030</v>
      </c>
      <c r="V40" s="217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3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5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720</v>
      </c>
      <c r="V41" s="217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4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240</v>
      </c>
      <c r="V51" s="217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2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180</v>
      </c>
      <c r="V52" s="217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4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120</v>
      </c>
      <c r="V53" s="217" t="str">
        <f t="shared" si="0"/>
        <v>OK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300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270</v>
      </c>
      <c r="V54" s="217" t="str">
        <f t="shared" si="0"/>
        <v>OK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400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320</v>
      </c>
      <c r="V55" s="217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400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100</v>
      </c>
      <c r="V56" s="217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20</v>
      </c>
      <c r="M57" s="33">
        <f>P!T58</f>
        <v>0</v>
      </c>
      <c r="N57" s="33">
        <f>P!V58</f>
        <v>4</v>
      </c>
      <c r="O57" s="33">
        <f>P!X58</f>
        <v>10</v>
      </c>
      <c r="P57" s="33">
        <f>P!Z58</f>
        <v>6</v>
      </c>
      <c r="Q57" s="33">
        <f>P!AB58</f>
        <v>10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1320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2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300</v>
      </c>
      <c r="V60" s="217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5</v>
      </c>
      <c r="M61" s="33">
        <f>P!T62</f>
        <v>0</v>
      </c>
      <c r="N61" s="33">
        <f>P!V62</f>
        <v>0</v>
      </c>
      <c r="O61" s="33">
        <f>P!X62</f>
        <v>5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7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0.5</v>
      </c>
      <c r="P62" s="33">
        <f>P!Z63</f>
        <v>0</v>
      </c>
      <c r="Q62" s="33">
        <f>P!AB63</f>
        <v>0.5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1880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0.5</v>
      </c>
      <c r="M63" s="33">
        <f>P!T64</f>
        <v>0.5</v>
      </c>
      <c r="N63" s="33">
        <f>P!V64</f>
        <v>0</v>
      </c>
      <c r="O63" s="33">
        <f>P!X64</f>
        <v>0.5</v>
      </c>
      <c r="P63" s="33">
        <f>P!Z64</f>
        <v>0</v>
      </c>
      <c r="Q63" s="33">
        <f>P!AB64</f>
        <v>0.5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2250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0.2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17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0.5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120</v>
      </c>
      <c r="V65" s="217" t="str">
        <f t="shared" si="0"/>
        <v>OK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0.8</v>
      </c>
      <c r="M66" s="33">
        <f>P!T67</f>
        <v>0.1</v>
      </c>
      <c r="N66" s="33">
        <f>P!V67</f>
        <v>0.1</v>
      </c>
      <c r="O66" s="33">
        <f>P!X67</f>
        <v>0.1</v>
      </c>
      <c r="P66" s="33">
        <f>P!Z67</f>
        <v>0.1</v>
      </c>
      <c r="Q66" s="33">
        <f>P!AB67</f>
        <v>0.1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1310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4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72</v>
      </c>
      <c r="V67" s="217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4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72</v>
      </c>
      <c r="V68" s="217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0.1</v>
      </c>
      <c r="M69" s="33">
        <f>P!T70</f>
        <v>0.1</v>
      </c>
      <c r="N69" s="33">
        <f>P!V70</f>
        <v>0</v>
      </c>
      <c r="O69" s="33">
        <f>P!X70</f>
        <v>0</v>
      </c>
      <c r="P69" s="33">
        <f>P!Z70</f>
        <v>0.1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2310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0.5</v>
      </c>
      <c r="M70" s="33">
        <f>P!T71</f>
        <v>0</v>
      </c>
      <c r="N70" s="33">
        <f>P!V71</f>
        <v>0.5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580</v>
      </c>
      <c r="V70" s="217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0.05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2.5000000000000001E-2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320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</v>
      </c>
      <c r="M72" s="33">
        <f>P!T73</f>
        <v>0</v>
      </c>
      <c r="N72" s="33">
        <f>P!V73</f>
        <v>2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48</v>
      </c>
      <c r="V72" s="217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2</v>
      </c>
      <c r="M73" s="33">
        <f>P!T74</f>
        <v>0</v>
      </c>
      <c r="N73" s="33">
        <f>P!V74</f>
        <v>0.2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1590</v>
      </c>
      <c r="V73" s="217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2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7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2.7</v>
      </c>
      <c r="M76" s="33">
        <f>P!T77</f>
        <v>0</v>
      </c>
      <c r="N76" s="33">
        <f>P!V77</f>
        <v>0</v>
      </c>
      <c r="O76" s="33">
        <f>P!X77</f>
        <v>0.2</v>
      </c>
      <c r="P76" s="33">
        <f>P!Z77</f>
        <v>0.4</v>
      </c>
      <c r="Q76" s="33">
        <f>P!AB77</f>
        <v>0.4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6990</v>
      </c>
      <c r="V76" s="217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0.1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360</v>
      </c>
      <c r="V78" s="217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0.1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0.1</v>
      </c>
      <c r="P79" s="33">
        <f>P!Z80</f>
        <v>0</v>
      </c>
      <c r="Q79" s="33">
        <f>P!AB80</f>
        <v>0.1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275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0.1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17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4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1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0.1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280</v>
      </c>
      <c r="V85" s="217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0.4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90</v>
      </c>
      <c r="V86" s="217" t="str">
        <f t="shared" si="1"/>
        <v>OK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0.4</v>
      </c>
      <c r="M87" s="33">
        <f>P!T88</f>
        <v>0</v>
      </c>
      <c r="N87" s="33">
        <f>P!V88</f>
        <v>0.05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810</v>
      </c>
      <c r="V87" s="217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24</v>
      </c>
      <c r="M88" s="33">
        <f>P!T89</f>
        <v>0</v>
      </c>
      <c r="N88" s="33">
        <f>P!V89</f>
        <v>24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3216</v>
      </c>
      <c r="V88" s="217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25</v>
      </c>
      <c r="M89" s="33">
        <f>P!T90</f>
        <v>0</v>
      </c>
      <c r="N89" s="33">
        <f>P!V90</f>
        <v>0</v>
      </c>
      <c r="O89" s="33">
        <f>P!X90</f>
        <v>20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5175</v>
      </c>
      <c r="V89" s="217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90</v>
      </c>
      <c r="L90" s="33">
        <f>P!R91</f>
        <v>0</v>
      </c>
      <c r="M90" s="33">
        <f>P!T91</f>
        <v>60</v>
      </c>
      <c r="N90" s="33">
        <f>P!V91</f>
        <v>0</v>
      </c>
      <c r="O90" s="33">
        <f>P!X91</f>
        <v>150</v>
      </c>
      <c r="P90" s="33">
        <f>P!Z91</f>
        <v>140</v>
      </c>
      <c r="Q90" s="33">
        <f>P!AB91</f>
        <v>100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7520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4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1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7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3</v>
      </c>
      <c r="L96" s="33">
        <f>P!R97</f>
        <v>2</v>
      </c>
      <c r="M96" s="33">
        <f>P!T97</f>
        <v>2</v>
      </c>
      <c r="N96" s="33">
        <f>P!V97</f>
        <v>1</v>
      </c>
      <c r="O96" s="33">
        <f>P!X97</f>
        <v>2</v>
      </c>
      <c r="P96" s="33">
        <f>P!Z97</f>
        <v>2</v>
      </c>
      <c r="Q96" s="33">
        <f>P!AB97</f>
        <v>3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1406</v>
      </c>
      <c r="V96" s="217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1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210</v>
      </c>
      <c r="V99" s="217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0.9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520</v>
      </c>
      <c r="V100" s="217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3</v>
      </c>
      <c r="O105" s="33">
        <f>P!X106</f>
        <v>5</v>
      </c>
      <c r="P105" s="33">
        <f>P!Z106</f>
        <v>5</v>
      </c>
      <c r="Q105" s="33">
        <f>P!AB106</f>
        <v>12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4960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4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7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1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220</v>
      </c>
      <c r="V110" s="217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0.5</v>
      </c>
      <c r="L113" s="33">
        <f>P!R114</f>
        <v>0</v>
      </c>
      <c r="M113" s="33">
        <f>P!T114</f>
        <v>0</v>
      </c>
      <c r="N113" s="33">
        <f>P!V114</f>
        <v>1</v>
      </c>
      <c r="O113" s="33">
        <f>P!X114</f>
        <v>0</v>
      </c>
      <c r="P113" s="33">
        <f>P!Z114</f>
        <v>0</v>
      </c>
      <c r="Q113" s="33">
        <f>P!AB114</f>
        <v>0.5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2340</v>
      </c>
      <c r="V113" s="217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30</v>
      </c>
      <c r="O117" s="33">
        <f>P!X118</f>
        <v>50</v>
      </c>
      <c r="P117" s="33">
        <f>P!Z118</f>
        <v>0</v>
      </c>
      <c r="Q117" s="33">
        <f>P!AB118</f>
        <v>144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1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3290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18</v>
      </c>
      <c r="L125" s="33">
        <f>P!R126</f>
        <v>23</v>
      </c>
      <c r="M125" s="33">
        <f>P!T126</f>
        <v>64</v>
      </c>
      <c r="N125" s="33">
        <f>P!V126</f>
        <v>30</v>
      </c>
      <c r="O125" s="33">
        <f>P!X126</f>
        <v>20</v>
      </c>
      <c r="P125" s="33">
        <f>P!Z126</f>
        <v>60</v>
      </c>
      <c r="Q125" s="33">
        <f>P!AB126</f>
        <v>48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4120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5.3</v>
      </c>
      <c r="P128" s="33">
        <f>P!Z129</f>
        <v>0</v>
      </c>
      <c r="Q128" s="33">
        <f>P!AB129</f>
        <v>5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4052</v>
      </c>
      <c r="V128" s="217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2</v>
      </c>
      <c r="L131" s="33">
        <f>P!R132</f>
        <v>0</v>
      </c>
      <c r="M131" s="33">
        <f>P!T132</f>
        <v>0</v>
      </c>
      <c r="N131" s="33">
        <f>P!V132</f>
        <v>2</v>
      </c>
      <c r="O131" s="33">
        <f>P!X132</f>
        <v>0</v>
      </c>
      <c r="P131" s="33">
        <f>P!Z132</f>
        <v>0</v>
      </c>
      <c r="Q131" s="33">
        <f>P!AB132</f>
        <v>3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840</v>
      </c>
      <c r="V131" s="217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8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1280</v>
      </c>
      <c r="V132" s="217" t="str">
        <f t="shared" si="1"/>
        <v>OK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2</v>
      </c>
      <c r="L133" s="33">
        <f>P!R134</f>
        <v>0</v>
      </c>
      <c r="M133" s="33">
        <f>P!T134</f>
        <v>0</v>
      </c>
      <c r="N133" s="33">
        <f>P!V134</f>
        <v>8</v>
      </c>
      <c r="O133" s="33">
        <f>P!X134</f>
        <v>8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2730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8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2700</v>
      </c>
      <c r="V134" s="217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1.5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375</v>
      </c>
      <c r="V136" s="217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8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960</v>
      </c>
      <c r="V137" s="217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90</v>
      </c>
      <c r="M144" s="33">
        <f>P!T145</f>
        <v>0</v>
      </c>
      <c r="N144" s="33">
        <f>P!V145</f>
        <v>4</v>
      </c>
      <c r="O144" s="33">
        <f>P!X145</f>
        <v>0</v>
      </c>
      <c r="P144" s="33">
        <f>P!Z145</f>
        <v>8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129950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7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1</v>
      </c>
      <c r="N146" s="33">
        <f>P!V147</f>
        <v>1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1800</v>
      </c>
      <c r="V146" s="217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6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6900</v>
      </c>
      <c r="V147" s="217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8</v>
      </c>
      <c r="L151" s="33">
        <f>P!R152</f>
        <v>97</v>
      </c>
      <c r="M151" s="33">
        <f>P!T152</f>
        <v>14</v>
      </c>
      <c r="N151" s="33">
        <f>P!V152</f>
        <v>0</v>
      </c>
      <c r="O151" s="33">
        <f>P!X152</f>
        <v>0</v>
      </c>
      <c r="P151" s="33">
        <f>P!Z152</f>
        <v>8</v>
      </c>
      <c r="Q151" s="33">
        <f>P!AB152</f>
        <v>28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59368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12.6</v>
      </c>
      <c r="M153" s="33">
        <f>P!T154</f>
        <v>1</v>
      </c>
      <c r="N153" s="33">
        <f>P!V154</f>
        <v>4</v>
      </c>
      <c r="O153" s="33">
        <f>P!X154</f>
        <v>2.2000000000000002</v>
      </c>
      <c r="P153" s="33">
        <f>P!Z154</f>
        <v>2</v>
      </c>
      <c r="Q153" s="33">
        <f>P!AB154</f>
        <v>2.2000000000000002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4050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10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18712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8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4.2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5656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17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1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2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1670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7</v>
      </c>
      <c r="N169" s="33">
        <f>P!V170</f>
        <v>0</v>
      </c>
      <c r="O169" s="33">
        <f>P!X170</f>
        <v>0</v>
      </c>
      <c r="P169" s="33">
        <f>P!Z170</f>
        <v>4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8670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10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3700</v>
      </c>
      <c r="V170" s="217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5.4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2268</v>
      </c>
      <c r="V171" s="217" t="str">
        <f t="shared" si="2"/>
        <v>OK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5</v>
      </c>
      <c r="L178" s="33">
        <f>P!R179</f>
        <v>30</v>
      </c>
      <c r="M178" s="33">
        <f>P!T179</f>
        <v>10</v>
      </c>
      <c r="N178" s="33">
        <f>P!V179</f>
        <v>5</v>
      </c>
      <c r="O178" s="33">
        <f>P!X179</f>
        <v>7</v>
      </c>
      <c r="P178" s="33">
        <f>P!Z179</f>
        <v>12</v>
      </c>
      <c r="Q178" s="33">
        <f>P!AB179</f>
        <v>8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2244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5</v>
      </c>
      <c r="L179" s="33">
        <f>P!R180</f>
        <v>20</v>
      </c>
      <c r="M179" s="33">
        <f>P!T180</f>
        <v>8</v>
      </c>
      <c r="N179" s="33">
        <f>P!V180</f>
        <v>10</v>
      </c>
      <c r="O179" s="33">
        <f>P!X180</f>
        <v>10</v>
      </c>
      <c r="P179" s="33">
        <f>P!Z180</f>
        <v>10</v>
      </c>
      <c r="Q179" s="33">
        <f>P!AB180</f>
        <v>12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6122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4</v>
      </c>
      <c r="M180" s="33">
        <f>P!T181</f>
        <v>1</v>
      </c>
      <c r="N180" s="33">
        <f>P!V181</f>
        <v>1</v>
      </c>
      <c r="O180" s="33">
        <f>P!X181</f>
        <v>1</v>
      </c>
      <c r="P180" s="33">
        <f>P!Z181</f>
        <v>1</v>
      </c>
      <c r="Q180" s="33">
        <f>P!AB181</f>
        <v>1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2430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2</v>
      </c>
      <c r="M181" s="33">
        <f>P!T182</f>
        <v>0</v>
      </c>
      <c r="N181" s="33">
        <f>P!V182</f>
        <v>0.5</v>
      </c>
      <c r="O181" s="33">
        <f>P!X182</f>
        <v>0.5</v>
      </c>
      <c r="P181" s="33">
        <f>P!Z182</f>
        <v>0.5</v>
      </c>
      <c r="Q181" s="33">
        <f>P!AB182</f>
        <v>5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2574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0.5</v>
      </c>
      <c r="L182" s="33">
        <f>P!R183</f>
        <v>5</v>
      </c>
      <c r="M182" s="33">
        <f>P!T183</f>
        <v>1</v>
      </c>
      <c r="N182" s="33">
        <f>P!V183</f>
        <v>1</v>
      </c>
      <c r="O182" s="33">
        <f>P!X183</f>
        <v>2</v>
      </c>
      <c r="P182" s="33">
        <f>P!Z183</f>
        <v>1.5</v>
      </c>
      <c r="Q182" s="33">
        <f>P!AB183</f>
        <v>1.5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2190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15</v>
      </c>
      <c r="L183" s="33">
        <f>P!R184</f>
        <v>70</v>
      </c>
      <c r="M183" s="33">
        <f>P!T184</f>
        <v>20</v>
      </c>
      <c r="N183" s="33">
        <f>P!V184</f>
        <v>20</v>
      </c>
      <c r="O183" s="33">
        <f>P!X184</f>
        <v>20</v>
      </c>
      <c r="P183" s="33">
        <f>P!Z184</f>
        <v>20</v>
      </c>
      <c r="Q183" s="33">
        <f>P!AB184</f>
        <v>20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1495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3</v>
      </c>
      <c r="L184" s="33">
        <f>P!R185</f>
        <v>20</v>
      </c>
      <c r="M184" s="33">
        <f>P!T185</f>
        <v>5</v>
      </c>
      <c r="N184" s="33">
        <f>P!V185</f>
        <v>7</v>
      </c>
      <c r="O184" s="33">
        <f>P!X185</f>
        <v>5</v>
      </c>
      <c r="P184" s="33">
        <f>P!Z185</f>
        <v>5</v>
      </c>
      <c r="Q184" s="33">
        <f>P!AB185</f>
        <v>5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3630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1</v>
      </c>
      <c r="L185" s="33">
        <f>P!R186</f>
        <v>8</v>
      </c>
      <c r="M185" s="33">
        <f>P!T186</f>
        <v>1</v>
      </c>
      <c r="N185" s="33">
        <f>P!V186</f>
        <v>1</v>
      </c>
      <c r="O185" s="33">
        <f>P!X186</f>
        <v>2</v>
      </c>
      <c r="P185" s="33">
        <f>P!Z186</f>
        <v>3</v>
      </c>
      <c r="Q185" s="33">
        <f>P!AB186</f>
        <v>3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2010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5</v>
      </c>
      <c r="L186" s="33">
        <f>P!R187</f>
        <v>1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310</v>
      </c>
      <c r="V186" s="217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3</v>
      </c>
      <c r="N187" s="33">
        <f>P!V188</f>
        <v>0</v>
      </c>
      <c r="O187" s="33">
        <f>P!X188</f>
        <v>4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2020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6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12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1230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30</v>
      </c>
      <c r="L189" s="33">
        <f>P!R190</f>
        <v>0</v>
      </c>
      <c r="M189" s="33">
        <f>P!T190</f>
        <v>50</v>
      </c>
      <c r="N189" s="33">
        <f>P!V190</f>
        <v>0</v>
      </c>
      <c r="O189" s="33">
        <f>P!X190</f>
        <v>70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1450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20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2100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7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7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875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3.4</v>
      </c>
      <c r="M195" s="33">
        <f>P!T196</f>
        <v>0</v>
      </c>
      <c r="N195" s="33">
        <f>P!V196</f>
        <v>5</v>
      </c>
      <c r="O195" s="33">
        <f>P!X196</f>
        <v>4</v>
      </c>
      <c r="P195" s="33">
        <f>P!Z196</f>
        <v>5</v>
      </c>
      <c r="Q195" s="33">
        <f>P!AB196</f>
        <v>5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961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10</v>
      </c>
      <c r="M196" s="33">
        <f>P!T197</f>
        <v>0</v>
      </c>
      <c r="N196" s="33">
        <f>P!V197</f>
        <v>10</v>
      </c>
      <c r="O196" s="33">
        <f>P!X197</f>
        <v>10</v>
      </c>
      <c r="P196" s="33">
        <f>P!Z197</f>
        <v>10</v>
      </c>
      <c r="Q196" s="33">
        <f>P!AB197</f>
        <v>10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1630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1</v>
      </c>
      <c r="L198" s="33">
        <f>P!R199</f>
        <v>3</v>
      </c>
      <c r="M198" s="33">
        <f>P!T199</f>
        <v>2</v>
      </c>
      <c r="N198" s="33">
        <f>P!V199</f>
        <v>1</v>
      </c>
      <c r="O198" s="33">
        <f>P!X199</f>
        <v>2</v>
      </c>
      <c r="P198" s="33">
        <f>P!Z199</f>
        <v>1</v>
      </c>
      <c r="Q198" s="33">
        <f>P!AB199</f>
        <v>2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1640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0.2</v>
      </c>
      <c r="L199" s="33">
        <f>P!R200</f>
        <v>3.5</v>
      </c>
      <c r="M199" s="33">
        <f>P!T200</f>
        <v>0.5</v>
      </c>
      <c r="N199" s="33">
        <f>P!V200</f>
        <v>0.5</v>
      </c>
      <c r="O199" s="33">
        <f>P!X200</f>
        <v>0.5</v>
      </c>
      <c r="P199" s="33">
        <f>P!Z200</f>
        <v>0.5</v>
      </c>
      <c r="Q199" s="33">
        <f>P!AB200</f>
        <v>0.5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1635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1.5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225</v>
      </c>
      <c r="V200" s="217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5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8</v>
      </c>
      <c r="M205" s="33">
        <f>P!T206</f>
        <v>0</v>
      </c>
      <c r="N205" s="33">
        <f>P!V206</f>
        <v>4</v>
      </c>
      <c r="O205" s="33">
        <f>P!X206</f>
        <v>0</v>
      </c>
      <c r="P205" s="33">
        <f>P!Z206</f>
        <v>0</v>
      </c>
      <c r="Q205" s="33">
        <f>P!AB206</f>
        <v>8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1260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10</v>
      </c>
      <c r="O207" s="33">
        <f>P!X208</f>
        <v>5</v>
      </c>
      <c r="P207" s="33">
        <f>P!Z208</f>
        <v>5</v>
      </c>
      <c r="Q207" s="33">
        <f>P!AB208</f>
        <v>5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1650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5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450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7</v>
      </c>
      <c r="M215" s="33">
        <f>P!T216</f>
        <v>0</v>
      </c>
      <c r="N215" s="33">
        <f>P!V216</f>
        <v>0</v>
      </c>
      <c r="O215" s="33">
        <f>P!X216</f>
        <v>3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880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3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1200</v>
      </c>
      <c r="V229" s="217" t="str">
        <f t="shared" si="3"/>
        <v>OK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6.2</v>
      </c>
      <c r="M230" s="33">
        <f>P!T231</f>
        <v>0</v>
      </c>
      <c r="N230" s="33">
        <f>P!V231</f>
        <v>4.5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7276</v>
      </c>
      <c r="V230" s="217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40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17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3000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17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72</v>
      </c>
      <c r="N233" s="33">
        <f>P!V234</f>
        <v>0</v>
      </c>
      <c r="O233" s="33">
        <f>P!X234</f>
        <v>0</v>
      </c>
      <c r="P233" s="33">
        <f>P!Z234</f>
        <v>90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10530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4.2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2100</v>
      </c>
      <c r="V234" s="217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4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17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51</v>
      </c>
      <c r="L244" s="33">
        <f>P!R245</f>
        <v>64</v>
      </c>
      <c r="M244" s="33">
        <f>P!T245</f>
        <v>69</v>
      </c>
      <c r="N244" s="33">
        <f>P!V245</f>
        <v>0</v>
      </c>
      <c r="O244" s="33">
        <f>P!X245</f>
        <v>166</v>
      </c>
      <c r="P244" s="33">
        <f>P!Z245</f>
        <v>151</v>
      </c>
      <c r="Q244" s="33">
        <f>P!AB245</f>
        <v>50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7816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15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5080</v>
      </c>
      <c r="V245" s="217" t="str">
        <f t="shared" si="3"/>
        <v>OK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10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3500</v>
      </c>
      <c r="V246" s="217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285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5700</v>
      </c>
      <c r="V247" s="217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3140</v>
      </c>
      <c r="M248" s="33">
        <f>P!T249</f>
        <v>0</v>
      </c>
      <c r="N248" s="33">
        <f>P!V249</f>
        <v>1240</v>
      </c>
      <c r="O248" s="33">
        <f>P!X249</f>
        <v>0</v>
      </c>
      <c r="P248" s="33">
        <f>P!Z249</f>
        <v>400</v>
      </c>
      <c r="Q248" s="33">
        <f>P!AB249</f>
        <v>4090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12871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560</v>
      </c>
      <c r="M249" s="33">
        <f>P!T250</f>
        <v>0</v>
      </c>
      <c r="N249" s="33">
        <f>P!V250</f>
        <v>60</v>
      </c>
      <c r="O249" s="33">
        <f>P!X250</f>
        <v>60</v>
      </c>
      <c r="P249" s="33">
        <f>P!Z250</f>
        <v>0</v>
      </c>
      <c r="Q249" s="33">
        <f>P!AB250</f>
        <v>60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3500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1200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6200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80</v>
      </c>
      <c r="L251" s="33">
        <f>P!R252</f>
        <v>110</v>
      </c>
      <c r="M251" s="33">
        <f>P!T252</f>
        <v>160</v>
      </c>
      <c r="N251" s="33">
        <f>P!V252</f>
        <v>0</v>
      </c>
      <c r="O251" s="33">
        <f>P!X252</f>
        <v>200</v>
      </c>
      <c r="P251" s="33">
        <f>P!Z252</f>
        <v>80</v>
      </c>
      <c r="Q251" s="33">
        <f>P!AB252</f>
        <v>140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1370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450</v>
      </c>
      <c r="L252" s="33">
        <f>P!R253</f>
        <v>1060</v>
      </c>
      <c r="M252" s="33">
        <f>P!T253</f>
        <v>340</v>
      </c>
      <c r="N252" s="33">
        <f>P!V253</f>
        <v>400</v>
      </c>
      <c r="O252" s="33">
        <f>P!X253</f>
        <v>500</v>
      </c>
      <c r="P252" s="33">
        <f>P!Z253</f>
        <v>420</v>
      </c>
      <c r="Q252" s="33">
        <f>P!AB253</f>
        <v>640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5930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3600</v>
      </c>
      <c r="F253" s="33">
        <f>P!F254</f>
        <v>1500</v>
      </c>
      <c r="G253" s="33">
        <f>P!H254</f>
        <v>4500</v>
      </c>
      <c r="H253" s="33">
        <f>P!J254</f>
        <v>1800</v>
      </c>
      <c r="I253" s="33">
        <f>P!L254</f>
        <v>1100</v>
      </c>
      <c r="J253" s="33">
        <f>P!N254</f>
        <v>900</v>
      </c>
      <c r="K253" s="33">
        <f>P!P254</f>
        <v>1000</v>
      </c>
      <c r="L253" s="33">
        <f>P!R254</f>
        <v>7800</v>
      </c>
      <c r="M253" s="33">
        <f>P!T254</f>
        <v>1600</v>
      </c>
      <c r="N253" s="31">
        <f>P!V254</f>
        <v>2100</v>
      </c>
      <c r="O253" s="33">
        <f>P!X254</f>
        <v>3400</v>
      </c>
      <c r="P253" s="33">
        <f>P!Z254</f>
        <v>2100</v>
      </c>
      <c r="Q253" s="33">
        <f>P!AB254</f>
        <v>3700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35100</v>
      </c>
      <c r="V253" s="217" t="str">
        <f t="shared" si="3"/>
        <v>OK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642762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1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4" priority="7" operator="equal">
      <formula>"NZ"</formula>
    </cfRule>
    <cfRule type="cellIs" dxfId="273" priority="8" operator="equal">
      <formula>"OK"</formula>
    </cfRule>
  </conditionalFormatting>
  <conditionalFormatting sqref="W255 V4:W253">
    <cfRule type="cellIs" dxfId="272" priority="3" operator="equal">
      <formula>"NZ"</formula>
    </cfRule>
    <cfRule type="cellIs" dxfId="271" priority="4" operator="equal">
      <formula>"OK"</formula>
    </cfRule>
  </conditionalFormatting>
  <conditionalFormatting sqref="W7">
    <cfRule type="cellIs" dxfId="270" priority="2" operator="equal">
      <formula>"×"</formula>
    </cfRule>
  </conditionalFormatting>
  <conditionalFormatting sqref="V1:V2 V4:V253 V257:V1048576">
    <cfRule type="cellIs" dxfId="269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K70" sqref="AK70"/>
    </sheetView>
  </sheetViews>
  <sheetFormatPr defaultColWidth="15" defaultRowHeight="16.5"/>
  <cols>
    <col min="1" max="1" width="6.7109375" style="142" customWidth="1"/>
    <col min="2" max="2" width="35.7109375" style="142" customWidth="1"/>
    <col min="3" max="5" width="15" style="120" customWidth="1"/>
    <col min="6" max="11" width="15" style="142" customWidth="1"/>
    <col min="12" max="35" width="15" style="82" customWidth="1"/>
    <col min="36" max="36" width="15" style="154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48756</v>
      </c>
      <c r="F1" s="112" t="str">
        <f>IF(G1='2'!C59,"ঠিক","×")</f>
        <v>ঠিক</v>
      </c>
      <c r="G1" s="114">
        <f>SUM(G5:G254)</f>
        <v>13578</v>
      </c>
      <c r="H1" s="112" t="str">
        <f>IF(I1='3'!C27,"ঠিক","×")</f>
        <v>ঠিক</v>
      </c>
      <c r="I1" s="115">
        <f>SUM(I5:I254)</f>
        <v>76163</v>
      </c>
      <c r="J1" s="112" t="str">
        <f>IF(K1='4'!C29,"ঠিক","×")</f>
        <v>ঠিক</v>
      </c>
      <c r="K1" s="114">
        <f>SUM(K5:K254)</f>
        <v>7887</v>
      </c>
      <c r="L1" s="112" t="str">
        <f>IF(M1='5'!C24,"ঠিক","×")</f>
        <v>ঠিক</v>
      </c>
      <c r="M1" s="115">
        <f>SUM(M5:M254)</f>
        <v>8717</v>
      </c>
      <c r="N1" s="112" t="str">
        <f>IF(O1='6'!C20,"ঠিক","×")</f>
        <v>ঠিক</v>
      </c>
      <c r="O1" s="114">
        <f>SUM(O5:O254)</f>
        <v>13005</v>
      </c>
      <c r="P1" s="112" t="str">
        <f>IF(Q1='7'!C39,"ঠিক","×")</f>
        <v>ঠিক</v>
      </c>
      <c r="Q1" s="116">
        <f>SUM(Q5:Q254)</f>
        <v>19208</v>
      </c>
      <c r="R1" s="273" t="str">
        <f>IF(S1='8'!C42,"ঠিক","×")</f>
        <v>ঠিক</v>
      </c>
      <c r="S1" s="274">
        <f>SUM(S5:S254)</f>
        <v>236954</v>
      </c>
      <c r="T1" s="273" t="str">
        <f>IF(U1='9'!C42,"ঠিক","×")</f>
        <v>ঠিক</v>
      </c>
      <c r="U1" s="297">
        <f>SUM(U5:U254)</f>
        <v>22171</v>
      </c>
      <c r="V1" s="273" t="str">
        <f>IF(W1='10'!C42,"ঠিক","×")</f>
        <v>ঠিক</v>
      </c>
      <c r="W1" s="274">
        <f>SUM(W5:W254)</f>
        <v>29043</v>
      </c>
      <c r="X1" s="273" t="str">
        <f>IF(Y1='11'!C42,"ঠিক","×")</f>
        <v>ঠিক</v>
      </c>
      <c r="Y1" s="297">
        <f>SUM(Y5:Y254)</f>
        <v>33218</v>
      </c>
      <c r="Z1" s="273" t="str">
        <f>IF(AA1='12'!C42,"ঠিক","×")</f>
        <v>ঠিক</v>
      </c>
      <c r="AA1" s="274">
        <f>SUM(AA5:AA254)</f>
        <v>80266</v>
      </c>
      <c r="AB1" s="273" t="str">
        <f>IF(AC1='13'!C42,"ঠিক","×")</f>
        <v>ঠিক</v>
      </c>
      <c r="AC1" s="297">
        <f>SUM(AC5:AC254)</f>
        <v>53796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57" t="s">
        <v>0</v>
      </c>
      <c r="B2" s="457" t="s">
        <v>1</v>
      </c>
      <c r="C2" s="457" t="s">
        <v>2</v>
      </c>
      <c r="D2" s="464" t="s">
        <v>253</v>
      </c>
      <c r="E2" s="460"/>
      <c r="F2" s="458" t="s">
        <v>254</v>
      </c>
      <c r="G2" s="459"/>
      <c r="H2" s="433" t="s">
        <v>255</v>
      </c>
      <c r="I2" s="460"/>
      <c r="J2" s="458" t="s">
        <v>256</v>
      </c>
      <c r="K2" s="459"/>
      <c r="L2" s="433" t="s">
        <v>257</v>
      </c>
      <c r="M2" s="460"/>
      <c r="N2" s="458" t="s">
        <v>258</v>
      </c>
      <c r="O2" s="459"/>
      <c r="P2" s="433" t="s">
        <v>259</v>
      </c>
      <c r="Q2" s="434"/>
      <c r="R2" s="437" t="s">
        <v>260</v>
      </c>
      <c r="S2" s="438"/>
      <c r="T2" s="443" t="s">
        <v>371</v>
      </c>
      <c r="U2" s="444"/>
      <c r="V2" s="449" t="s">
        <v>372</v>
      </c>
      <c r="W2" s="450"/>
      <c r="X2" s="443" t="s">
        <v>373</v>
      </c>
      <c r="Y2" s="451"/>
      <c r="Z2" s="443" t="s">
        <v>381</v>
      </c>
      <c r="AA2" s="451"/>
      <c r="AB2" s="443" t="s">
        <v>434</v>
      </c>
      <c r="AC2" s="453"/>
      <c r="AD2" s="461" t="s">
        <v>435</v>
      </c>
      <c r="AE2" s="451"/>
      <c r="AF2" s="444" t="s">
        <v>436</v>
      </c>
      <c r="AG2" s="451"/>
      <c r="AH2" s="444" t="s">
        <v>458</v>
      </c>
      <c r="AI2" s="451"/>
      <c r="AJ2" s="454" t="s">
        <v>12</v>
      </c>
      <c r="AK2" s="456" t="s">
        <v>261</v>
      </c>
      <c r="AL2" s="441" t="s">
        <v>14</v>
      </c>
      <c r="AM2" s="119">
        <f>AL256</f>
        <v>642762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57"/>
      <c r="B3" s="457"/>
      <c r="C3" s="457"/>
      <c r="D3" s="445">
        <f>H!C7</f>
        <v>45839</v>
      </c>
      <c r="E3" s="446"/>
      <c r="F3" s="447">
        <f>D3+1</f>
        <v>45840</v>
      </c>
      <c r="G3" s="463"/>
      <c r="H3" s="435">
        <f>F3+1</f>
        <v>45841</v>
      </c>
      <c r="I3" s="446"/>
      <c r="J3" s="447">
        <f>H3+1</f>
        <v>45842</v>
      </c>
      <c r="K3" s="440"/>
      <c r="L3" s="435">
        <f>J3+1</f>
        <v>45843</v>
      </c>
      <c r="M3" s="446"/>
      <c r="N3" s="447">
        <f>L3+1</f>
        <v>45844</v>
      </c>
      <c r="O3" s="440"/>
      <c r="P3" s="435">
        <f>N3+1</f>
        <v>45845</v>
      </c>
      <c r="Q3" s="436"/>
      <c r="R3" s="439">
        <f>P3+1</f>
        <v>45846</v>
      </c>
      <c r="S3" s="440"/>
      <c r="T3" s="445">
        <f>R3+1</f>
        <v>45847</v>
      </c>
      <c r="U3" s="446"/>
      <c r="V3" s="447">
        <f>T3+1</f>
        <v>45848</v>
      </c>
      <c r="W3" s="440"/>
      <c r="X3" s="445">
        <f>V3+1</f>
        <v>45849</v>
      </c>
      <c r="Y3" s="448"/>
      <c r="Z3" s="445">
        <f>X3+1</f>
        <v>45850</v>
      </c>
      <c r="AA3" s="448"/>
      <c r="AB3" s="445">
        <f>Z3+1</f>
        <v>45851</v>
      </c>
      <c r="AC3" s="462"/>
      <c r="AD3" s="452">
        <f>AB3+1</f>
        <v>45852</v>
      </c>
      <c r="AE3" s="448"/>
      <c r="AF3" s="452">
        <f>AD3+1</f>
        <v>45853</v>
      </c>
      <c r="AG3" s="448"/>
      <c r="AH3" s="452">
        <f>AF3+1</f>
        <v>45854</v>
      </c>
      <c r="AI3" s="448"/>
      <c r="AJ3" s="455"/>
      <c r="AK3" s="457"/>
      <c r="AL3" s="442"/>
      <c r="AM3" s="121" t="str">
        <f>IF(ROUND(AM2,2)=ROUND(Topsheet!D20,2),"ঠিক আছে","ভুল")</f>
        <v>ঠিক আছে</v>
      </c>
    </row>
    <row r="4" spans="1:43" ht="21" customHeight="1" thickBot="1">
      <c r="A4" s="457"/>
      <c r="B4" s="457"/>
      <c r="C4" s="457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55"/>
      <c r="AK4" s="457"/>
      <c r="AL4" s="442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>
        <v>50</v>
      </c>
      <c r="Q7" s="127">
        <v>4150</v>
      </c>
      <c r="R7" s="126">
        <v>25</v>
      </c>
      <c r="S7" s="276">
        <v>3350</v>
      </c>
      <c r="T7" s="265"/>
      <c r="U7" s="276"/>
      <c r="V7" s="126"/>
      <c r="W7" s="276"/>
      <c r="X7" s="265">
        <v>25</v>
      </c>
      <c r="Y7" s="276">
        <v>3350</v>
      </c>
      <c r="Z7" s="365"/>
      <c r="AA7" s="276"/>
      <c r="AB7" s="365">
        <v>25</v>
      </c>
      <c r="AC7" s="276">
        <v>3350</v>
      </c>
      <c r="AD7" s="394"/>
      <c r="AE7" s="398"/>
      <c r="AF7" s="400"/>
      <c r="AG7" s="276"/>
      <c r="AH7" s="365"/>
      <c r="AI7" s="276"/>
      <c r="AJ7" s="386">
        <f t="shared" si="0"/>
        <v>225</v>
      </c>
      <c r="AK7" s="387">
        <f>IF(ISERR(AL7/AJ7),S!D5,(AL7/AJ7))</f>
        <v>100</v>
      </c>
      <c r="AL7" s="130">
        <f t="shared" si="1"/>
        <v>22500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>
        <v>50</v>
      </c>
      <c r="S8" s="276">
        <v>6100</v>
      </c>
      <c r="T8" s="265"/>
      <c r="U8" s="276"/>
      <c r="V8" s="126"/>
      <c r="W8" s="276"/>
      <c r="X8" s="265"/>
      <c r="Y8" s="276"/>
      <c r="Z8" s="365">
        <v>50</v>
      </c>
      <c r="AA8" s="276">
        <v>6100</v>
      </c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100</v>
      </c>
      <c r="AK8" s="387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>
        <v>25</v>
      </c>
      <c r="Q12" s="127">
        <v>3375</v>
      </c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25</v>
      </c>
      <c r="AK12" s="387">
        <f>IF(ISERR(AL12/AJ12),S!D10,(AL12/AJ12))</f>
        <v>135</v>
      </c>
      <c r="AL12" s="130">
        <f t="shared" si="1"/>
        <v>3375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>
        <v>1</v>
      </c>
      <c r="AC13" s="276">
        <v>95</v>
      </c>
      <c r="AD13" s="394"/>
      <c r="AE13" s="398"/>
      <c r="AF13" s="400"/>
      <c r="AG13" s="276"/>
      <c r="AH13" s="365"/>
      <c r="AI13" s="276"/>
      <c r="AJ13" s="386">
        <f t="shared" si="0"/>
        <v>1</v>
      </c>
      <c r="AK13" s="387">
        <f>IF(ISERR(AL13/AJ13),S!D11,(AL13/AJ13))</f>
        <v>95</v>
      </c>
      <c r="AL13" s="130">
        <f t="shared" si="1"/>
        <v>95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>
        <v>6</v>
      </c>
      <c r="S14" s="276">
        <v>360</v>
      </c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6</v>
      </c>
      <c r="AK14" s="387">
        <f>IF(ISERR(AL14/AJ14),S!D12,(AL14/AJ14))</f>
        <v>60</v>
      </c>
      <c r="AL14" s="130">
        <f t="shared" si="1"/>
        <v>360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>
        <v>5</v>
      </c>
      <c r="Q15" s="127">
        <v>900</v>
      </c>
      <c r="R15" s="126">
        <v>30</v>
      </c>
      <c r="S15" s="276">
        <v>5310</v>
      </c>
      <c r="T15" s="265">
        <v>10</v>
      </c>
      <c r="U15" s="276">
        <v>1770</v>
      </c>
      <c r="V15" s="126">
        <v>10</v>
      </c>
      <c r="W15" s="276">
        <v>1770</v>
      </c>
      <c r="X15" s="265">
        <v>15</v>
      </c>
      <c r="Y15" s="276">
        <v>2655</v>
      </c>
      <c r="Z15" s="365">
        <v>10</v>
      </c>
      <c r="AA15" s="276">
        <v>1770</v>
      </c>
      <c r="AB15" s="365">
        <v>12</v>
      </c>
      <c r="AC15" s="276">
        <v>2124</v>
      </c>
      <c r="AD15" s="394"/>
      <c r="AE15" s="398"/>
      <c r="AF15" s="400"/>
      <c r="AG15" s="276"/>
      <c r="AH15" s="365"/>
      <c r="AI15" s="276"/>
      <c r="AJ15" s="386">
        <f t="shared" si="0"/>
        <v>127</v>
      </c>
      <c r="AK15" s="387">
        <f>IF(ISERR(AL15/AJ15),S!D13,(AL15/AJ15))</f>
        <v>177.35433070866142</v>
      </c>
      <c r="AL15" s="130">
        <f t="shared" si="1"/>
        <v>22524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>
        <v>2</v>
      </c>
      <c r="S16" s="276">
        <v>640</v>
      </c>
      <c r="T16" s="265"/>
      <c r="U16" s="276"/>
      <c r="V16" s="126"/>
      <c r="W16" s="276"/>
      <c r="X16" s="265"/>
      <c r="Y16" s="276"/>
      <c r="Z16" s="365"/>
      <c r="AA16" s="276"/>
      <c r="AB16" s="365">
        <v>2</v>
      </c>
      <c r="AC16" s="276">
        <v>640</v>
      </c>
      <c r="AD16" s="394"/>
      <c r="AE16" s="398"/>
      <c r="AF16" s="400"/>
      <c r="AG16" s="276"/>
      <c r="AH16" s="365"/>
      <c r="AI16" s="276"/>
      <c r="AJ16" s="386">
        <f t="shared" si="0"/>
        <v>6</v>
      </c>
      <c r="AK16" s="387">
        <f>IF(ISERR(AL16/AJ16),S!D14,(AL16/AJ16))</f>
        <v>320</v>
      </c>
      <c r="AL16" s="130">
        <f t="shared" si="1"/>
        <v>1920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>
        <v>25</v>
      </c>
      <c r="S17" s="276">
        <v>1000</v>
      </c>
      <c r="T17" s="265"/>
      <c r="U17" s="276"/>
      <c r="V17" s="126"/>
      <c r="W17" s="276"/>
      <c r="X17" s="265">
        <v>25</v>
      </c>
      <c r="Y17" s="276">
        <v>1000</v>
      </c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50</v>
      </c>
      <c r="AK17" s="387">
        <f>IF(ISERR(AL17/AJ17),S!D15,(AL17/AJ17))</f>
        <v>40</v>
      </c>
      <c r="AL17" s="130">
        <f t="shared" si="1"/>
        <v>2000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>
        <v>0.5</v>
      </c>
      <c r="S19" s="276">
        <v>180</v>
      </c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0.5</v>
      </c>
      <c r="AK19" s="387">
        <f>IF(ISERR(AL19/AJ19),S!D17,(AL19/AJ19))</f>
        <v>360</v>
      </c>
      <c r="AL19" s="130">
        <f t="shared" si="1"/>
        <v>180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>
        <v>0.5</v>
      </c>
      <c r="S20" s="276">
        <v>95</v>
      </c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0.5</v>
      </c>
      <c r="AK20" s="387">
        <f>IF(ISERR(AL20/AJ20),S!D18,(AL20/AJ20))</f>
        <v>190</v>
      </c>
      <c r="AL20" s="130">
        <f t="shared" si="1"/>
        <v>95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>
        <v>63</v>
      </c>
      <c r="W21" s="276">
        <v>3780</v>
      </c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126</v>
      </c>
      <c r="AK21" s="387">
        <f>IF(ISERR(AL21/AJ21),S!D19,(AL21/AJ21))</f>
        <v>60</v>
      </c>
      <c r="AL21" s="130">
        <f t="shared" si="1"/>
        <v>7560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>
        <v>7</v>
      </c>
      <c r="S22" s="276">
        <v>6300</v>
      </c>
      <c r="T22" s="265">
        <v>0.5</v>
      </c>
      <c r="U22" s="276">
        <v>450</v>
      </c>
      <c r="V22" s="126">
        <v>0.2</v>
      </c>
      <c r="W22" s="276">
        <v>195</v>
      </c>
      <c r="X22" s="265">
        <v>0.5</v>
      </c>
      <c r="Y22" s="276">
        <v>450</v>
      </c>
      <c r="Z22" s="365">
        <v>0.5</v>
      </c>
      <c r="AA22" s="276">
        <v>450</v>
      </c>
      <c r="AB22" s="365">
        <v>1.5</v>
      </c>
      <c r="AC22" s="276">
        <v>1380</v>
      </c>
      <c r="AD22" s="394"/>
      <c r="AE22" s="398"/>
      <c r="AF22" s="400"/>
      <c r="AG22" s="276"/>
      <c r="AH22" s="365"/>
      <c r="AI22" s="276"/>
      <c r="AJ22" s="386">
        <f t="shared" si="0"/>
        <v>10.4</v>
      </c>
      <c r="AK22" s="387">
        <f>IF(ISERR(AL22/AJ22),S!D20,(AL22/AJ22))</f>
        <v>905.76923076923072</v>
      </c>
      <c r="AL22" s="130">
        <f t="shared" si="1"/>
        <v>9420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>
        <v>5</v>
      </c>
      <c r="S23" s="276">
        <v>940</v>
      </c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5</v>
      </c>
      <c r="AK23" s="387">
        <f>IF(ISERR(AL23/AJ23),S!D21,(AL23/AJ23))</f>
        <v>188</v>
      </c>
      <c r="AL23" s="130">
        <f t="shared" si="1"/>
        <v>940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>
        <v>390</v>
      </c>
      <c r="W24" s="276">
        <v>1092</v>
      </c>
      <c r="X24" s="265"/>
      <c r="Y24" s="276"/>
      <c r="Z24" s="365"/>
      <c r="AA24" s="276"/>
      <c r="AB24" s="365">
        <v>720</v>
      </c>
      <c r="AC24" s="276">
        <v>1944</v>
      </c>
      <c r="AD24" s="394"/>
      <c r="AE24" s="398"/>
      <c r="AF24" s="400"/>
      <c r="AG24" s="276"/>
      <c r="AH24" s="365"/>
      <c r="AI24" s="276"/>
      <c r="AJ24" s="386">
        <f t="shared" si="0"/>
        <v>1110</v>
      </c>
      <c r="AK24" s="387">
        <f>IF(ISERR(AL24/AJ24),S!D22,(AL24/AJ24))</f>
        <v>2.7351351351351352</v>
      </c>
      <c r="AL24" s="130">
        <f t="shared" si="1"/>
        <v>3036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>
        <v>5.0000000000000001E-3</v>
      </c>
      <c r="S31" s="276">
        <v>1500</v>
      </c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5.0000000000000001E-3</v>
      </c>
      <c r="AK31" s="387">
        <f>IF(ISERR(AL31/AJ31),S!D29,(AL31/AJ31))</f>
        <v>300000</v>
      </c>
      <c r="AL31" s="130">
        <f t="shared" si="1"/>
        <v>1500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>
        <v>3</v>
      </c>
      <c r="S37" s="276">
        <v>510</v>
      </c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3</v>
      </c>
      <c r="AK37" s="387">
        <f>IF(ISERR(AL37/AJ37),S!D35,(AL37/AJ37))</f>
        <v>170</v>
      </c>
      <c r="AL37" s="130">
        <f t="shared" si="1"/>
        <v>510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>
        <v>1.5</v>
      </c>
      <c r="S38" s="276">
        <v>450</v>
      </c>
      <c r="T38" s="265"/>
      <c r="U38" s="276"/>
      <c r="V38" s="126">
        <v>0.2</v>
      </c>
      <c r="W38" s="276">
        <v>50</v>
      </c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1.7</v>
      </c>
      <c r="AK38" s="387">
        <f>IF(ISERR(AL38/AJ38),S!D36,(AL38/AJ38))</f>
        <v>294.11764705882354</v>
      </c>
      <c r="AL38" s="130">
        <f t="shared" si="1"/>
        <v>500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>
        <v>0.5</v>
      </c>
      <c r="AA40" s="276">
        <v>120</v>
      </c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0.5</v>
      </c>
      <c r="AK40" s="387">
        <f>IF(ISERR(AL40/AJ40),S!D38,(AL40/AJ40))</f>
        <v>240</v>
      </c>
      <c r="AL40" s="130">
        <f t="shared" si="1"/>
        <v>120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>
        <v>100</v>
      </c>
      <c r="S41" s="276">
        <v>8000</v>
      </c>
      <c r="T41" s="265"/>
      <c r="U41" s="276"/>
      <c r="V41" s="126">
        <v>0.5</v>
      </c>
      <c r="W41" s="276">
        <v>30</v>
      </c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100.5</v>
      </c>
      <c r="AK41" s="387">
        <f>IF(ISERR(AL41/AJ41),S!D39,(AL41/AJ41))</f>
        <v>79.900497512437809</v>
      </c>
      <c r="AL41" s="130">
        <f t="shared" si="1"/>
        <v>8030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>
        <v>3</v>
      </c>
      <c r="S42" s="276">
        <v>270</v>
      </c>
      <c r="T42" s="265"/>
      <c r="U42" s="276"/>
      <c r="V42" s="126"/>
      <c r="W42" s="276"/>
      <c r="X42" s="265"/>
      <c r="Y42" s="276"/>
      <c r="Z42" s="365">
        <v>5</v>
      </c>
      <c r="AA42" s="276">
        <v>450</v>
      </c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8</v>
      </c>
      <c r="AK42" s="387">
        <f>IF(ISERR(AL42/AJ42),S!D40,(AL42/AJ42))</f>
        <v>90</v>
      </c>
      <c r="AL42" s="130">
        <f t="shared" si="1"/>
        <v>720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>
        <v>4</v>
      </c>
      <c r="S52" s="276">
        <v>240</v>
      </c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4</v>
      </c>
      <c r="AK52" s="387">
        <f>IF(ISERR(AL52/AJ52),S!D50,(AL52/AJ52))</f>
        <v>60</v>
      </c>
      <c r="AL52" s="130">
        <f t="shared" si="1"/>
        <v>240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>
        <v>2</v>
      </c>
      <c r="S53" s="276">
        <v>180</v>
      </c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2</v>
      </c>
      <c r="AK53" s="387">
        <f>IF(ISERR(AL53/AJ53),S!D51,(AL53/AJ53))</f>
        <v>90</v>
      </c>
      <c r="AL53" s="130">
        <f t="shared" si="1"/>
        <v>180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>
        <v>4</v>
      </c>
      <c r="S54" s="276">
        <v>120</v>
      </c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4</v>
      </c>
      <c r="AK54" s="387">
        <f>IF(ISERR(AL54/AJ54),S!D52,(AL54/AJ54))</f>
        <v>30</v>
      </c>
      <c r="AL54" s="130">
        <f t="shared" si="1"/>
        <v>120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>
        <v>300</v>
      </c>
      <c r="S55" s="276">
        <v>270</v>
      </c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300</v>
      </c>
      <c r="AK55" s="387">
        <f>IF(ISERR(AL55/AJ55),S!D53,(AL55/AJ55))</f>
        <v>0.9</v>
      </c>
      <c r="AL55" s="130">
        <f t="shared" si="1"/>
        <v>270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>
        <v>400</v>
      </c>
      <c r="S56" s="276">
        <v>320</v>
      </c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400</v>
      </c>
      <c r="AK56" s="387">
        <f>IF(ISERR(AL56/AJ56),S!D54,(AL56/AJ56))</f>
        <v>0.8</v>
      </c>
      <c r="AL56" s="130">
        <f t="shared" si="1"/>
        <v>320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>
        <v>400</v>
      </c>
      <c r="S57" s="276">
        <v>100</v>
      </c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400</v>
      </c>
      <c r="AK57" s="387">
        <f>IF(ISERR(AL57/AJ57),S!D55,(AL57/AJ57))</f>
        <v>0.25</v>
      </c>
      <c r="AL57" s="130">
        <f t="shared" si="1"/>
        <v>100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>
        <v>20</v>
      </c>
      <c r="S58" s="276">
        <v>400</v>
      </c>
      <c r="T58" s="265"/>
      <c r="U58" s="276"/>
      <c r="V58" s="126">
        <v>4</v>
      </c>
      <c r="W58" s="276">
        <v>80</v>
      </c>
      <c r="X58" s="265">
        <v>10</v>
      </c>
      <c r="Y58" s="276">
        <v>100</v>
      </c>
      <c r="Z58" s="365">
        <v>6</v>
      </c>
      <c r="AA58" s="276">
        <v>120</v>
      </c>
      <c r="AB58" s="365">
        <v>10</v>
      </c>
      <c r="AC58" s="276">
        <v>200</v>
      </c>
      <c r="AD58" s="394"/>
      <c r="AE58" s="398"/>
      <c r="AF58" s="400"/>
      <c r="AG58" s="276"/>
      <c r="AH58" s="365"/>
      <c r="AI58" s="276"/>
      <c r="AJ58" s="386">
        <f t="shared" si="0"/>
        <v>71</v>
      </c>
      <c r="AK58" s="387">
        <f>IF(ISERR(AL58/AJ58),S!D56,(AL58/AJ58))</f>
        <v>18.591549295774648</v>
      </c>
      <c r="AL58" s="130">
        <f t="shared" si="1"/>
        <v>1320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>
        <v>2</v>
      </c>
      <c r="S61" s="276">
        <v>300</v>
      </c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2</v>
      </c>
      <c r="AK61" s="387">
        <f>IF(ISERR(AL61/AJ61),S!D59,(AL61/AJ61))</f>
        <v>150</v>
      </c>
      <c r="AL61" s="130">
        <f t="shared" si="1"/>
        <v>300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>
        <v>5</v>
      </c>
      <c r="S62" s="276">
        <v>550</v>
      </c>
      <c r="T62" s="265"/>
      <c r="U62" s="276"/>
      <c r="V62" s="126"/>
      <c r="W62" s="276"/>
      <c r="X62" s="265">
        <v>5</v>
      </c>
      <c r="Y62" s="276">
        <v>550</v>
      </c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10</v>
      </c>
      <c r="AK62" s="387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>
        <v>0.5</v>
      </c>
      <c r="U63" s="276">
        <v>310</v>
      </c>
      <c r="V63" s="126"/>
      <c r="W63" s="276"/>
      <c r="X63" s="265">
        <v>0.5</v>
      </c>
      <c r="Y63" s="276">
        <v>310</v>
      </c>
      <c r="Z63" s="365"/>
      <c r="AA63" s="276"/>
      <c r="AB63" s="365">
        <v>0.5</v>
      </c>
      <c r="AC63" s="276">
        <v>310</v>
      </c>
      <c r="AD63" s="394"/>
      <c r="AE63" s="398"/>
      <c r="AF63" s="400"/>
      <c r="AG63" s="276"/>
      <c r="AH63" s="365"/>
      <c r="AI63" s="276"/>
      <c r="AJ63" s="386">
        <f t="shared" si="0"/>
        <v>3</v>
      </c>
      <c r="AK63" s="387">
        <f>IF(ISERR(AL63/AJ63),S!D61,(AL63/AJ63))</f>
        <v>626.66666666666663</v>
      </c>
      <c r="AL63" s="130">
        <f t="shared" si="1"/>
        <v>1880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>
        <v>0.5</v>
      </c>
      <c r="S64" s="276">
        <v>320</v>
      </c>
      <c r="T64" s="265">
        <v>0.5</v>
      </c>
      <c r="U64" s="276">
        <v>320</v>
      </c>
      <c r="V64" s="126"/>
      <c r="W64" s="276"/>
      <c r="X64" s="265">
        <v>0.5</v>
      </c>
      <c r="Y64" s="276">
        <v>320</v>
      </c>
      <c r="Z64" s="365"/>
      <c r="AA64" s="276"/>
      <c r="AB64" s="365">
        <v>0.5</v>
      </c>
      <c r="AC64" s="276">
        <v>320</v>
      </c>
      <c r="AD64" s="394"/>
      <c r="AE64" s="398"/>
      <c r="AF64" s="400"/>
      <c r="AG64" s="276"/>
      <c r="AH64" s="365"/>
      <c r="AI64" s="276"/>
      <c r="AJ64" s="386">
        <f t="shared" si="0"/>
        <v>3.5</v>
      </c>
      <c r="AK64" s="387">
        <f>IF(ISERR(AL64/AJ64),S!D62,(AL64/AJ64))</f>
        <v>642.85714285714289</v>
      </c>
      <c r="AL64" s="130">
        <f t="shared" si="1"/>
        <v>2250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>
        <v>0.2</v>
      </c>
      <c r="Y65" s="276">
        <v>100</v>
      </c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0.2</v>
      </c>
      <c r="AK65" s="387">
        <f>IF(ISERR(AL65/AJ65),S!D63,(AL65/AJ65))</f>
        <v>500</v>
      </c>
      <c r="AL65" s="130">
        <f t="shared" si="1"/>
        <v>100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>
        <v>0.5</v>
      </c>
      <c r="S66" s="276">
        <v>120</v>
      </c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0.5</v>
      </c>
      <c r="AK66" s="387">
        <f>IF(ISERR(AL66/AJ66),S!D64,(AL66/AJ66))</f>
        <v>240</v>
      </c>
      <c r="AL66" s="130">
        <f t="shared" si="1"/>
        <v>120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>
        <v>0.8</v>
      </c>
      <c r="S67" s="276">
        <v>680</v>
      </c>
      <c r="T67" s="265">
        <v>0.1</v>
      </c>
      <c r="U67" s="276">
        <v>90</v>
      </c>
      <c r="V67" s="126">
        <v>0.1</v>
      </c>
      <c r="W67" s="276">
        <v>90</v>
      </c>
      <c r="X67" s="265">
        <v>0.1</v>
      </c>
      <c r="Y67" s="276">
        <v>90</v>
      </c>
      <c r="Z67" s="365">
        <v>0.1</v>
      </c>
      <c r="AA67" s="276">
        <v>90</v>
      </c>
      <c r="AB67" s="365">
        <v>0.1</v>
      </c>
      <c r="AC67" s="276">
        <v>90</v>
      </c>
      <c r="AD67" s="394"/>
      <c r="AE67" s="398"/>
      <c r="AF67" s="400"/>
      <c r="AG67" s="276"/>
      <c r="AH67" s="365"/>
      <c r="AI67" s="276"/>
      <c r="AJ67" s="386">
        <f t="shared" si="0"/>
        <v>1.5000000000000004</v>
      </c>
      <c r="AK67" s="387">
        <f>IF(ISERR(AL67/AJ67),S!D65,(AL67/AJ67))</f>
        <v>873.33333333333303</v>
      </c>
      <c r="AL67" s="130">
        <f t="shared" si="1"/>
        <v>1310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>
        <v>4</v>
      </c>
      <c r="S68" s="276">
        <v>72</v>
      </c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4</v>
      </c>
      <c r="AK68" s="387">
        <f>IF(ISERR(AL68/AJ68),S!D66,(AL68/AJ68))</f>
        <v>18</v>
      </c>
      <c r="AL68" s="130">
        <f t="shared" si="1"/>
        <v>72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>
        <v>4</v>
      </c>
      <c r="S69" s="276">
        <v>72</v>
      </c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4</v>
      </c>
      <c r="AK69" s="387">
        <f>IF(ISERR(AL69/AJ69),S!D67,(AL69/AJ69))</f>
        <v>18</v>
      </c>
      <c r="AL69" s="130">
        <f t="shared" si="1"/>
        <v>72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>
        <v>0.1</v>
      </c>
      <c r="S70" s="276">
        <v>580</v>
      </c>
      <c r="T70" s="265">
        <v>0.1</v>
      </c>
      <c r="U70" s="276">
        <v>580</v>
      </c>
      <c r="V70" s="126"/>
      <c r="W70" s="276"/>
      <c r="X70" s="265"/>
      <c r="Y70" s="276"/>
      <c r="Z70" s="365">
        <v>0.1</v>
      </c>
      <c r="AA70" s="276">
        <v>580</v>
      </c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0.4</v>
      </c>
      <c r="AK70" s="387">
        <f>IF(ISERR(AL70/AJ70),S!D68,(AL70/AJ70))</f>
        <v>5775</v>
      </c>
      <c r="AL70" s="130">
        <f t="shared" ref="AL70:AL133" si="3">E70+G70+I70+K70+M70+O70+Q70+S70+U70+W70+Y70+AA70+AC70+AE70+AG70+AI70</f>
        <v>2310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>
        <v>0.5</v>
      </c>
      <c r="S71" s="276">
        <v>290</v>
      </c>
      <c r="T71" s="265"/>
      <c r="U71" s="276"/>
      <c r="V71" s="126">
        <v>0.5</v>
      </c>
      <c r="W71" s="276">
        <v>290</v>
      </c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1</v>
      </c>
      <c r="AK71" s="387">
        <f>IF(ISERR(AL71/AJ71),S!D69,(AL71/AJ71))</f>
        <v>580</v>
      </c>
      <c r="AL71" s="130">
        <f t="shared" si="3"/>
        <v>580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>
        <v>0.05</v>
      </c>
      <c r="S72" s="276">
        <v>90</v>
      </c>
      <c r="T72" s="265"/>
      <c r="U72" s="276"/>
      <c r="V72" s="126"/>
      <c r="W72" s="276"/>
      <c r="X72" s="265"/>
      <c r="Y72" s="276"/>
      <c r="Z72" s="365"/>
      <c r="AA72" s="276"/>
      <c r="AB72" s="365">
        <v>2.5000000000000001E-2</v>
      </c>
      <c r="AC72" s="276">
        <v>50</v>
      </c>
      <c r="AD72" s="394"/>
      <c r="AE72" s="398"/>
      <c r="AF72" s="400"/>
      <c r="AG72" s="276"/>
      <c r="AH72" s="365"/>
      <c r="AI72" s="276"/>
      <c r="AJ72" s="386">
        <f t="shared" si="2"/>
        <v>0.17500000000000002</v>
      </c>
      <c r="AK72" s="387">
        <f>IF(ISERR(AL72/AJ72),S!D70,(AL72/AJ72))</f>
        <v>1828.5714285714284</v>
      </c>
      <c r="AL72" s="130">
        <f t="shared" si="3"/>
        <v>320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>
        <v>4</v>
      </c>
      <c r="S73" s="276">
        <v>32</v>
      </c>
      <c r="T73" s="265"/>
      <c r="U73" s="276"/>
      <c r="V73" s="126">
        <v>2</v>
      </c>
      <c r="W73" s="276">
        <v>16</v>
      </c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6</v>
      </c>
      <c r="AK73" s="387">
        <f>IF(ISERR(AL73/AJ73),S!D71,(AL73/AJ73))</f>
        <v>8</v>
      </c>
      <c r="AL73" s="130">
        <f t="shared" si="3"/>
        <v>48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>
        <v>2</v>
      </c>
      <c r="S74" s="276">
        <v>1440</v>
      </c>
      <c r="T74" s="265"/>
      <c r="U74" s="276"/>
      <c r="V74" s="126">
        <v>0.2</v>
      </c>
      <c r="W74" s="276">
        <v>150</v>
      </c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2.2000000000000002</v>
      </c>
      <c r="AK74" s="387">
        <f>IF(ISERR(AL74/AJ74),S!D72,(AL74/AJ74))</f>
        <v>722.72727272727263</v>
      </c>
      <c r="AL74" s="130">
        <f t="shared" si="3"/>
        <v>1590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2</v>
      </c>
      <c r="S75" s="276">
        <v>1320</v>
      </c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2</v>
      </c>
      <c r="AK75" s="387">
        <f>IF(ISERR(AL75/AJ75),S!D73,(AL75/AJ75))</f>
        <v>660</v>
      </c>
      <c r="AL75" s="130">
        <f t="shared" si="3"/>
        <v>1320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>
        <v>2.7</v>
      </c>
      <c r="S77" s="276">
        <v>5100</v>
      </c>
      <c r="T77" s="265"/>
      <c r="U77" s="276"/>
      <c r="V77" s="126"/>
      <c r="W77" s="276"/>
      <c r="X77" s="265">
        <v>0.2</v>
      </c>
      <c r="Y77" s="276">
        <v>390</v>
      </c>
      <c r="Z77" s="365">
        <v>0.4</v>
      </c>
      <c r="AA77" s="276">
        <v>780</v>
      </c>
      <c r="AB77" s="365">
        <v>0.4</v>
      </c>
      <c r="AC77" s="276">
        <v>720</v>
      </c>
      <c r="AD77" s="394"/>
      <c r="AE77" s="398"/>
      <c r="AF77" s="400"/>
      <c r="AG77" s="276"/>
      <c r="AH77" s="365"/>
      <c r="AI77" s="276"/>
      <c r="AJ77" s="386">
        <f t="shared" si="2"/>
        <v>3.7</v>
      </c>
      <c r="AK77" s="387">
        <f>IF(ISERR(AL77/AJ77),S!D75,(AL77/AJ77))</f>
        <v>1889.1891891891892</v>
      </c>
      <c r="AL77" s="130">
        <f t="shared" si="3"/>
        <v>6990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>
        <v>0.1</v>
      </c>
      <c r="S79" s="276">
        <v>360</v>
      </c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0.1</v>
      </c>
      <c r="AK79" s="387">
        <f>IF(ISERR(AL79/AJ79),S!D77,(AL79/AJ79))</f>
        <v>3600</v>
      </c>
      <c r="AL79" s="130">
        <f t="shared" si="3"/>
        <v>360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>
        <v>0.1</v>
      </c>
      <c r="Q80" s="127">
        <v>55</v>
      </c>
      <c r="R80" s="126">
        <v>0.1</v>
      </c>
      <c r="S80" s="276">
        <v>55</v>
      </c>
      <c r="T80" s="265"/>
      <c r="U80" s="276"/>
      <c r="V80" s="126"/>
      <c r="W80" s="276"/>
      <c r="X80" s="265">
        <v>0.1</v>
      </c>
      <c r="Y80" s="276">
        <v>55</v>
      </c>
      <c r="Z80" s="365"/>
      <c r="AA80" s="276"/>
      <c r="AB80" s="365">
        <v>0.1</v>
      </c>
      <c r="AC80" s="276">
        <v>55</v>
      </c>
      <c r="AD80" s="394"/>
      <c r="AE80" s="398"/>
      <c r="AF80" s="400"/>
      <c r="AG80" s="276"/>
      <c r="AH80" s="365"/>
      <c r="AI80" s="276"/>
      <c r="AJ80" s="386">
        <f t="shared" si="2"/>
        <v>0.5</v>
      </c>
      <c r="AK80" s="387">
        <f>IF(ISERR(AL80/AJ80),S!D78,(AL80/AJ80))</f>
        <v>550</v>
      </c>
      <c r="AL80" s="130">
        <f t="shared" si="3"/>
        <v>275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>
        <v>0.1</v>
      </c>
      <c r="S81" s="276">
        <v>30</v>
      </c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0.1</v>
      </c>
      <c r="AK81" s="387">
        <f>IF(ISERR(AL81/AJ81),S!D79,(AL81/AJ81))</f>
        <v>300</v>
      </c>
      <c r="AL81" s="130">
        <f t="shared" si="3"/>
        <v>30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>
        <v>4</v>
      </c>
      <c r="S82" s="276">
        <v>720</v>
      </c>
      <c r="T82" s="265"/>
      <c r="U82" s="276"/>
      <c r="V82" s="126"/>
      <c r="W82" s="276"/>
      <c r="X82" s="265"/>
      <c r="Y82" s="276"/>
      <c r="Z82" s="365"/>
      <c r="AA82" s="276"/>
      <c r="AB82" s="365">
        <v>1</v>
      </c>
      <c r="AC82" s="276">
        <v>180</v>
      </c>
      <c r="AD82" s="394"/>
      <c r="AE82" s="398"/>
      <c r="AF82" s="400"/>
      <c r="AG82" s="276"/>
      <c r="AH82" s="365"/>
      <c r="AI82" s="276"/>
      <c r="AJ82" s="386">
        <f t="shared" si="2"/>
        <v>5.5</v>
      </c>
      <c r="AK82" s="387">
        <f>IF(ISERR(AL82/AJ82),S!D80,(AL82/AJ82))</f>
        <v>180</v>
      </c>
      <c r="AL82" s="130">
        <f t="shared" si="3"/>
        <v>990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>
        <v>0.1</v>
      </c>
      <c r="S86" s="276">
        <v>280</v>
      </c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0.1</v>
      </c>
      <c r="AK86" s="387">
        <f>IF(ISERR(AL86/AJ86),S!D84,(AL86/AJ86))</f>
        <v>2800</v>
      </c>
      <c r="AL86" s="130">
        <f t="shared" si="3"/>
        <v>280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>
        <v>0.4</v>
      </c>
      <c r="S87" s="276">
        <v>90</v>
      </c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0.4</v>
      </c>
      <c r="AK87" s="387">
        <f>IF(ISERR(AL87/AJ87),S!D85,(AL87/AJ87))</f>
        <v>225</v>
      </c>
      <c r="AL87" s="130">
        <f t="shared" si="3"/>
        <v>90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>
        <v>0.4</v>
      </c>
      <c r="S88" s="276">
        <v>720</v>
      </c>
      <c r="T88" s="265"/>
      <c r="U88" s="276"/>
      <c r="V88" s="126">
        <v>0.05</v>
      </c>
      <c r="W88" s="276">
        <v>90</v>
      </c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0.45</v>
      </c>
      <c r="AK88" s="387">
        <f>IF(ISERR(AL88/AJ88),S!D86,(AL88/AJ88))</f>
        <v>1800</v>
      </c>
      <c r="AL88" s="130">
        <f t="shared" si="3"/>
        <v>810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>
        <v>24</v>
      </c>
      <c r="S89" s="276">
        <v>1608</v>
      </c>
      <c r="T89" s="265"/>
      <c r="U89" s="276"/>
      <c r="V89" s="126">
        <v>24</v>
      </c>
      <c r="W89" s="276">
        <v>1608</v>
      </c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48</v>
      </c>
      <c r="AK89" s="387">
        <f>IF(ISERR(AL89/AJ89),S!D87,(AL89/AJ89))</f>
        <v>67</v>
      </c>
      <c r="AL89" s="130">
        <f t="shared" si="3"/>
        <v>3216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>
        <v>25</v>
      </c>
      <c r="S90" s="276">
        <v>2875</v>
      </c>
      <c r="T90" s="265"/>
      <c r="U90" s="276"/>
      <c r="V90" s="126"/>
      <c r="W90" s="276"/>
      <c r="X90" s="265">
        <v>20</v>
      </c>
      <c r="Y90" s="276">
        <v>2300</v>
      </c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45</v>
      </c>
      <c r="AK90" s="387">
        <f>IF(ISERR(AL90/AJ90),S!D88,(AL90/AJ90))</f>
        <v>115</v>
      </c>
      <c r="AL90" s="130">
        <f t="shared" si="3"/>
        <v>5175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>
        <v>90</v>
      </c>
      <c r="Q91" s="127">
        <v>900</v>
      </c>
      <c r="R91" s="126"/>
      <c r="S91" s="276"/>
      <c r="T91" s="265">
        <v>60</v>
      </c>
      <c r="U91" s="276">
        <v>600</v>
      </c>
      <c r="V91" s="126"/>
      <c r="W91" s="276"/>
      <c r="X91" s="265">
        <v>150</v>
      </c>
      <c r="Y91" s="276">
        <v>1500</v>
      </c>
      <c r="Z91" s="365">
        <v>140</v>
      </c>
      <c r="AA91" s="276">
        <v>1400</v>
      </c>
      <c r="AB91" s="365">
        <v>100</v>
      </c>
      <c r="AC91" s="276">
        <v>1000</v>
      </c>
      <c r="AD91" s="394"/>
      <c r="AE91" s="398"/>
      <c r="AF91" s="400"/>
      <c r="AG91" s="276"/>
      <c r="AH91" s="365"/>
      <c r="AI91" s="276"/>
      <c r="AJ91" s="386">
        <f t="shared" si="2"/>
        <v>752</v>
      </c>
      <c r="AK91" s="387">
        <f>IF(ISERR(AL91/AJ91),S!D89,(AL91/AJ91))</f>
        <v>10</v>
      </c>
      <c r="AL91" s="130">
        <f t="shared" si="3"/>
        <v>7520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>
        <v>4</v>
      </c>
      <c r="S94" s="276">
        <v>880</v>
      </c>
      <c r="T94" s="265"/>
      <c r="U94" s="276"/>
      <c r="V94" s="126"/>
      <c r="W94" s="276"/>
      <c r="X94" s="265"/>
      <c r="Y94" s="276"/>
      <c r="Z94" s="365"/>
      <c r="AA94" s="276"/>
      <c r="AB94" s="365">
        <v>1</v>
      </c>
      <c r="AC94" s="276">
        <v>220</v>
      </c>
      <c r="AD94" s="394"/>
      <c r="AE94" s="398"/>
      <c r="AF94" s="400"/>
      <c r="AG94" s="276"/>
      <c r="AH94" s="365"/>
      <c r="AI94" s="276"/>
      <c r="AJ94" s="386">
        <f t="shared" si="2"/>
        <v>5</v>
      </c>
      <c r="AK94" s="387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>
        <v>3</v>
      </c>
      <c r="Q97" s="127">
        <v>420</v>
      </c>
      <c r="R97" s="126">
        <v>2</v>
      </c>
      <c r="S97" s="276">
        <v>170</v>
      </c>
      <c r="T97" s="265">
        <v>2</v>
      </c>
      <c r="U97" s="276">
        <v>170</v>
      </c>
      <c r="V97" s="126">
        <v>1</v>
      </c>
      <c r="W97" s="276">
        <v>80</v>
      </c>
      <c r="X97" s="265">
        <v>2</v>
      </c>
      <c r="Y97" s="276">
        <v>160</v>
      </c>
      <c r="Z97" s="365">
        <v>2</v>
      </c>
      <c r="AA97" s="276">
        <v>160</v>
      </c>
      <c r="AB97" s="365">
        <v>3</v>
      </c>
      <c r="AC97" s="276">
        <v>246</v>
      </c>
      <c r="AD97" s="394"/>
      <c r="AE97" s="398"/>
      <c r="AF97" s="400"/>
      <c r="AG97" s="276"/>
      <c r="AH97" s="365"/>
      <c r="AI97" s="276"/>
      <c r="AJ97" s="386">
        <f t="shared" si="2"/>
        <v>15</v>
      </c>
      <c r="AK97" s="387">
        <f>IF(ISERR(AL97/AJ97),S!D95,(AL97/AJ97))</f>
        <v>93.733333333333334</v>
      </c>
      <c r="AL97" s="130">
        <f t="shared" si="3"/>
        <v>1406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>
        <v>1</v>
      </c>
      <c r="AC100" s="276">
        <v>210</v>
      </c>
      <c r="AD100" s="394"/>
      <c r="AE100" s="398"/>
      <c r="AF100" s="400"/>
      <c r="AG100" s="276"/>
      <c r="AH100" s="365"/>
      <c r="AI100" s="276"/>
      <c r="AJ100" s="386">
        <f t="shared" si="2"/>
        <v>1</v>
      </c>
      <c r="AK100" s="387">
        <f>IF(ISERR(AL100/AJ100),S!D98,(AL100/AJ100))</f>
        <v>210</v>
      </c>
      <c r="AL100" s="130">
        <f t="shared" si="3"/>
        <v>210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>
        <v>0.9</v>
      </c>
      <c r="S101" s="276">
        <v>520</v>
      </c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0.9</v>
      </c>
      <c r="AK101" s="387">
        <f>IF(ISERR(AL101/AJ101),S!D99,(AL101/AJ101))</f>
        <v>577.77777777777771</v>
      </c>
      <c r="AL101" s="130">
        <f t="shared" si="3"/>
        <v>520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>
        <v>3</v>
      </c>
      <c r="W106" s="276">
        <v>480</v>
      </c>
      <c r="X106" s="265">
        <v>5</v>
      </c>
      <c r="Y106" s="276">
        <v>800</v>
      </c>
      <c r="Z106" s="365">
        <v>5</v>
      </c>
      <c r="AA106" s="276">
        <v>800</v>
      </c>
      <c r="AB106" s="365">
        <v>12</v>
      </c>
      <c r="AC106" s="276">
        <v>1920</v>
      </c>
      <c r="AD106" s="394"/>
      <c r="AE106" s="398"/>
      <c r="AF106" s="400"/>
      <c r="AG106" s="276"/>
      <c r="AH106" s="365"/>
      <c r="AI106" s="276"/>
      <c r="AJ106" s="386">
        <f t="shared" si="2"/>
        <v>31</v>
      </c>
      <c r="AK106" s="387">
        <f>IF(ISERR(AL106/AJ106),S!D104,(AL106/AJ106))</f>
        <v>160</v>
      </c>
      <c r="AL106" s="130">
        <f t="shared" si="3"/>
        <v>4960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>
        <v>4</v>
      </c>
      <c r="S108" s="276">
        <v>720</v>
      </c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4</v>
      </c>
      <c r="AK108" s="387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>
        <v>1</v>
      </c>
      <c r="AC111" s="276">
        <v>220</v>
      </c>
      <c r="AD111" s="394"/>
      <c r="AE111" s="398"/>
      <c r="AF111" s="400"/>
      <c r="AG111" s="276"/>
      <c r="AH111" s="365"/>
      <c r="AI111" s="276"/>
      <c r="AJ111" s="386">
        <f t="shared" si="2"/>
        <v>1</v>
      </c>
      <c r="AK111" s="387">
        <f>IF(ISERR(AL111/AJ111),S!D109,(AL111/AJ111))</f>
        <v>220</v>
      </c>
      <c r="AL111" s="130">
        <f t="shared" si="3"/>
        <v>220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421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>
        <v>0.5</v>
      </c>
      <c r="Q114" s="127">
        <v>930</v>
      </c>
      <c r="R114" s="126"/>
      <c r="S114" s="276"/>
      <c r="T114" s="265"/>
      <c r="U114" s="276"/>
      <c r="V114" s="126">
        <v>1</v>
      </c>
      <c r="W114" s="276">
        <v>750</v>
      </c>
      <c r="X114" s="265"/>
      <c r="Y114" s="276"/>
      <c r="Z114" s="365"/>
      <c r="AA114" s="276"/>
      <c r="AB114" s="365">
        <v>0.5</v>
      </c>
      <c r="AC114" s="276">
        <v>660</v>
      </c>
      <c r="AD114" s="394"/>
      <c r="AE114" s="398"/>
      <c r="AF114" s="400"/>
      <c r="AG114" s="276"/>
      <c r="AH114" s="365"/>
      <c r="AI114" s="276"/>
      <c r="AJ114" s="386">
        <f t="shared" si="2"/>
        <v>2</v>
      </c>
      <c r="AK114" s="387">
        <f>IF(ISERR(AL114/AJ114),S!D112,(AL114/AJ114))</f>
        <v>1170</v>
      </c>
      <c r="AL114" s="130">
        <f t="shared" si="3"/>
        <v>2340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>
        <v>30</v>
      </c>
      <c r="W118" s="276">
        <v>240</v>
      </c>
      <c r="X118" s="265">
        <v>50</v>
      </c>
      <c r="Y118" s="276">
        <v>500</v>
      </c>
      <c r="Z118" s="365"/>
      <c r="AA118" s="276"/>
      <c r="AB118" s="365">
        <v>144</v>
      </c>
      <c r="AC118" s="276">
        <v>1260</v>
      </c>
      <c r="AD118" s="394"/>
      <c r="AE118" s="398"/>
      <c r="AF118" s="400"/>
      <c r="AG118" s="276"/>
      <c r="AH118" s="365"/>
      <c r="AI118" s="276"/>
      <c r="AJ118" s="386">
        <f t="shared" si="2"/>
        <v>368</v>
      </c>
      <c r="AK118" s="387">
        <f>IF(ISERR(AL118/AJ118),S!D116,(AL118/AJ118))</f>
        <v>8.8586956521739122</v>
      </c>
      <c r="AL118" s="130">
        <f t="shared" si="3"/>
        <v>3260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471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>
        <v>1</v>
      </c>
      <c r="AC125" s="276">
        <v>1050</v>
      </c>
      <c r="AD125" s="394"/>
      <c r="AE125" s="398"/>
      <c r="AF125" s="400"/>
      <c r="AG125" s="276"/>
      <c r="AH125" s="365"/>
      <c r="AI125" s="276"/>
      <c r="AJ125" s="386">
        <f t="shared" si="2"/>
        <v>5</v>
      </c>
      <c r="AK125" s="387">
        <f>IF(ISERR(AL125/AJ125),S!D123,(AL125/AJ125))</f>
        <v>658</v>
      </c>
      <c r="AL125" s="130">
        <f t="shared" si="3"/>
        <v>3290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>
        <v>18</v>
      </c>
      <c r="Q126" s="127">
        <v>180</v>
      </c>
      <c r="R126" s="126">
        <v>23</v>
      </c>
      <c r="S126" s="276">
        <v>230</v>
      </c>
      <c r="T126" s="265">
        <v>64</v>
      </c>
      <c r="U126" s="276">
        <v>640</v>
      </c>
      <c r="V126" s="126">
        <v>30</v>
      </c>
      <c r="W126" s="276">
        <v>300</v>
      </c>
      <c r="X126" s="265">
        <v>20</v>
      </c>
      <c r="Y126" s="276">
        <v>200</v>
      </c>
      <c r="Z126" s="365">
        <v>60</v>
      </c>
      <c r="AA126" s="276">
        <v>600</v>
      </c>
      <c r="AB126" s="365">
        <v>48</v>
      </c>
      <c r="AC126" s="276">
        <v>480</v>
      </c>
      <c r="AD126" s="394"/>
      <c r="AE126" s="398"/>
      <c r="AF126" s="400"/>
      <c r="AG126" s="276"/>
      <c r="AH126" s="365"/>
      <c r="AI126" s="276"/>
      <c r="AJ126" s="386">
        <f t="shared" si="2"/>
        <v>412</v>
      </c>
      <c r="AK126" s="387">
        <f>IF(ISERR(AL126/AJ126),S!D124,(AL126/AJ126))</f>
        <v>10</v>
      </c>
      <c r="AL126" s="130">
        <f t="shared" si="3"/>
        <v>4120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>
        <v>5.3</v>
      </c>
      <c r="Y129" s="276">
        <v>1802</v>
      </c>
      <c r="Z129" s="365"/>
      <c r="AA129" s="276"/>
      <c r="AB129" s="365">
        <v>5</v>
      </c>
      <c r="AC129" s="276">
        <v>2250</v>
      </c>
      <c r="AD129" s="394"/>
      <c r="AE129" s="398"/>
      <c r="AF129" s="400"/>
      <c r="AG129" s="276"/>
      <c r="AH129" s="365"/>
      <c r="AI129" s="276"/>
      <c r="AJ129" s="386">
        <f t="shared" si="2"/>
        <v>10.3</v>
      </c>
      <c r="AK129" s="387">
        <f>IF(ISERR(AL129/AJ129),S!D127,(AL129/AJ129))</f>
        <v>393.39805825242718</v>
      </c>
      <c r="AL129" s="130">
        <f t="shared" si="3"/>
        <v>4052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>
        <v>2</v>
      </c>
      <c r="Q132" s="127">
        <v>240</v>
      </c>
      <c r="R132" s="126"/>
      <c r="S132" s="276"/>
      <c r="T132" s="265"/>
      <c r="U132" s="276"/>
      <c r="V132" s="126">
        <v>2</v>
      </c>
      <c r="W132" s="276">
        <v>240</v>
      </c>
      <c r="X132" s="265"/>
      <c r="Y132" s="276"/>
      <c r="Z132" s="365"/>
      <c r="AA132" s="276"/>
      <c r="AB132" s="365">
        <v>3</v>
      </c>
      <c r="AC132" s="276">
        <v>360</v>
      </c>
      <c r="AD132" s="394"/>
      <c r="AE132" s="398"/>
      <c r="AF132" s="400"/>
      <c r="AG132" s="276"/>
      <c r="AH132" s="365"/>
      <c r="AI132" s="276"/>
      <c r="AJ132" s="386">
        <f t="shared" si="2"/>
        <v>7</v>
      </c>
      <c r="AK132" s="387">
        <f>IF(ISERR(AL132/AJ132),S!D130,(AL132/AJ132))</f>
        <v>120</v>
      </c>
      <c r="AL132" s="130">
        <f t="shared" si="3"/>
        <v>840</v>
      </c>
    </row>
    <row r="133" spans="1:38">
      <c r="A133" s="122">
        <v>129</v>
      </c>
      <c r="B133" s="123" t="s">
        <v>522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>
        <v>8</v>
      </c>
      <c r="AC133" s="276">
        <v>1280</v>
      </c>
      <c r="AD133" s="394"/>
      <c r="AE133" s="398"/>
      <c r="AF133" s="400"/>
      <c r="AG133" s="276"/>
      <c r="AH133" s="365"/>
      <c r="AI133" s="276"/>
      <c r="AJ133" s="386">
        <f t="shared" si="2"/>
        <v>8</v>
      </c>
      <c r="AK133" s="387">
        <f>IF(ISERR(AL133/AJ133),S!D131,(AL133/AJ133))</f>
        <v>160</v>
      </c>
      <c r="AL133" s="130">
        <f t="shared" si="3"/>
        <v>1280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>
        <v>2</v>
      </c>
      <c r="Q134" s="127">
        <v>220</v>
      </c>
      <c r="R134" s="126"/>
      <c r="S134" s="276"/>
      <c r="T134" s="265"/>
      <c r="U134" s="276"/>
      <c r="V134" s="126">
        <v>8</v>
      </c>
      <c r="W134" s="276">
        <v>880</v>
      </c>
      <c r="X134" s="265">
        <v>8</v>
      </c>
      <c r="Y134" s="276">
        <v>880</v>
      </c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25</v>
      </c>
      <c r="AK134" s="387">
        <f>IF(ISERR(AL134/AJ134),S!D132,(AL134/AJ134))</f>
        <v>109.2</v>
      </c>
      <c r="AL134" s="130">
        <f t="shared" ref="AL134:AL197" si="5">E134+G134+I134+K134+M134+O134+Q134+S134+U134+W134+Y134+AA134+AC134+AE134+AG134+AI134</f>
        <v>2730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>
        <v>10</v>
      </c>
      <c r="S135" s="276">
        <v>1500</v>
      </c>
      <c r="T135" s="265"/>
      <c r="U135" s="276"/>
      <c r="V135" s="126"/>
      <c r="W135" s="276"/>
      <c r="X135" s="265"/>
      <c r="Y135" s="276"/>
      <c r="Z135" s="365"/>
      <c r="AA135" s="276"/>
      <c r="AB135" s="365">
        <v>8</v>
      </c>
      <c r="AC135" s="276">
        <v>1200</v>
      </c>
      <c r="AD135" s="394"/>
      <c r="AE135" s="398"/>
      <c r="AF135" s="400"/>
      <c r="AG135" s="276"/>
      <c r="AH135" s="365"/>
      <c r="AI135" s="276"/>
      <c r="AJ135" s="386">
        <f t="shared" si="4"/>
        <v>18</v>
      </c>
      <c r="AK135" s="387">
        <f>IF(ISERR(AL135/AJ135),S!D133,(AL135/AJ135))</f>
        <v>150</v>
      </c>
      <c r="AL135" s="130">
        <f t="shared" si="5"/>
        <v>2700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424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>
        <v>1.5</v>
      </c>
      <c r="AC137" s="276">
        <v>375</v>
      </c>
      <c r="AD137" s="394"/>
      <c r="AE137" s="398"/>
      <c r="AF137" s="400"/>
      <c r="AG137" s="276"/>
      <c r="AH137" s="365"/>
      <c r="AI137" s="276"/>
      <c r="AJ137" s="386">
        <f t="shared" si="4"/>
        <v>1.5</v>
      </c>
      <c r="AK137" s="387">
        <f>IF(ISERR(AL137/AJ137),S!D135,(AL137/AJ137))</f>
        <v>250</v>
      </c>
      <c r="AL137" s="130">
        <f t="shared" si="5"/>
        <v>375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>
        <v>8</v>
      </c>
      <c r="AC138" s="276">
        <v>960</v>
      </c>
      <c r="AD138" s="394"/>
      <c r="AE138" s="398"/>
      <c r="AF138" s="400"/>
      <c r="AG138" s="276"/>
      <c r="AH138" s="365"/>
      <c r="AI138" s="276"/>
      <c r="AJ138" s="386">
        <f t="shared" si="4"/>
        <v>8</v>
      </c>
      <c r="AK138" s="387">
        <f>IF(ISERR(AL138/AJ138),S!D136,(AL138/AJ138))</f>
        <v>120</v>
      </c>
      <c r="AL138" s="130">
        <f t="shared" si="5"/>
        <v>960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90</v>
      </c>
      <c r="S145" s="276">
        <v>103500</v>
      </c>
      <c r="T145" s="265"/>
      <c r="U145" s="276"/>
      <c r="V145" s="126">
        <v>4</v>
      </c>
      <c r="W145" s="276">
        <v>4600</v>
      </c>
      <c r="X145" s="265"/>
      <c r="Y145" s="276"/>
      <c r="Z145" s="365">
        <v>8</v>
      </c>
      <c r="AA145" s="276">
        <v>9200</v>
      </c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113</v>
      </c>
      <c r="AK145" s="387">
        <f>IF(ISERR(AL145/AJ145),S!D143,(AL145/AJ145))</f>
        <v>1150</v>
      </c>
      <c r="AL145" s="130">
        <f t="shared" si="5"/>
        <v>129950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/>
      <c r="W146" s="276"/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0</v>
      </c>
      <c r="AK146" s="387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>
        <v>1</v>
      </c>
      <c r="U147" s="276">
        <v>900</v>
      </c>
      <c r="V147" s="126">
        <v>1</v>
      </c>
      <c r="W147" s="276">
        <v>900</v>
      </c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2</v>
      </c>
      <c r="AK147" s="387">
        <f>IF(ISERR(AL147/AJ147),S!D145,(AL147/AJ147))</f>
        <v>900</v>
      </c>
      <c r="AL147" s="130">
        <f t="shared" si="5"/>
        <v>1800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>
        <v>6</v>
      </c>
      <c r="S148" s="276">
        <v>6900</v>
      </c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6</v>
      </c>
      <c r="AK148" s="387">
        <f>IF(ISERR(AL148/AJ148),S!D146,(AL148/AJ148))</f>
        <v>1150</v>
      </c>
      <c r="AL148" s="130">
        <f t="shared" si="5"/>
        <v>6900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>
        <v>8</v>
      </c>
      <c r="Q152" s="127">
        <v>1904</v>
      </c>
      <c r="R152" s="126">
        <v>97</v>
      </c>
      <c r="S152" s="276">
        <v>23856</v>
      </c>
      <c r="T152" s="265">
        <v>14</v>
      </c>
      <c r="U152" s="276">
        <v>3332</v>
      </c>
      <c r="V152" s="126"/>
      <c r="W152" s="276"/>
      <c r="X152" s="265"/>
      <c r="Y152" s="276"/>
      <c r="Z152" s="365">
        <v>8</v>
      </c>
      <c r="AA152" s="276">
        <v>1932</v>
      </c>
      <c r="AB152" s="365">
        <v>28</v>
      </c>
      <c r="AC152" s="276">
        <v>6832</v>
      </c>
      <c r="AD152" s="394"/>
      <c r="AE152" s="398"/>
      <c r="AF152" s="400"/>
      <c r="AG152" s="276"/>
      <c r="AH152" s="365"/>
      <c r="AI152" s="276"/>
      <c r="AJ152" s="386">
        <f t="shared" si="4"/>
        <v>242</v>
      </c>
      <c r="AK152" s="387">
        <f>IF(ISERR(AL152/AJ152),S!D150,(AL152/AJ152))</f>
        <v>245.32231404958677</v>
      </c>
      <c r="AL152" s="130">
        <f t="shared" si="5"/>
        <v>59368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>
        <v>12.6</v>
      </c>
      <c r="S154" s="276">
        <v>1890</v>
      </c>
      <c r="T154" s="265">
        <v>1</v>
      </c>
      <c r="U154" s="276">
        <v>176</v>
      </c>
      <c r="V154" s="126">
        <v>4</v>
      </c>
      <c r="W154" s="276">
        <v>672</v>
      </c>
      <c r="X154" s="265">
        <v>2.2000000000000002</v>
      </c>
      <c r="Y154" s="276">
        <v>352</v>
      </c>
      <c r="Z154" s="365">
        <v>2</v>
      </c>
      <c r="AA154" s="276">
        <v>300</v>
      </c>
      <c r="AB154" s="365">
        <v>2.2000000000000002</v>
      </c>
      <c r="AC154" s="276">
        <v>330</v>
      </c>
      <c r="AD154" s="394"/>
      <c r="AE154" s="398"/>
      <c r="AF154" s="400"/>
      <c r="AG154" s="276"/>
      <c r="AH154" s="365"/>
      <c r="AI154" s="276"/>
      <c r="AJ154" s="386">
        <f t="shared" si="4"/>
        <v>26.2</v>
      </c>
      <c r="AK154" s="387">
        <f>IF(ISERR(AL154/AJ154),S!D152,(AL154/AJ154))</f>
        <v>154.58015267175574</v>
      </c>
      <c r="AL154" s="130">
        <f t="shared" si="5"/>
        <v>4050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>
        <v>10</v>
      </c>
      <c r="S155" s="276">
        <v>3816</v>
      </c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50.5</v>
      </c>
      <c r="AK155" s="387">
        <f>IF(ISERR(AL155/AJ155),S!D153,(AL155/AJ155))</f>
        <v>370.53465346534654</v>
      </c>
      <c r="AL155" s="130">
        <f t="shared" si="5"/>
        <v>18712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>
        <v>8</v>
      </c>
      <c r="Q156" s="127">
        <v>2320</v>
      </c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>
        <v>4.2</v>
      </c>
      <c r="AC156" s="276">
        <v>1596</v>
      </c>
      <c r="AD156" s="394"/>
      <c r="AE156" s="398"/>
      <c r="AF156" s="400"/>
      <c r="AG156" s="276"/>
      <c r="AH156" s="365"/>
      <c r="AI156" s="276"/>
      <c r="AJ156" s="386">
        <f t="shared" si="4"/>
        <v>18.2</v>
      </c>
      <c r="AK156" s="387">
        <f>IF(ISERR(AL156/AJ156),S!D154,(AL156/AJ156))</f>
        <v>310.76923076923077</v>
      </c>
      <c r="AL156" s="130">
        <f t="shared" si="5"/>
        <v>5656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/>
      <c r="AA164" s="276"/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0</v>
      </c>
      <c r="AK164" s="387">
        <f>IF(ISERR(AL164/AJ164),S!D162,(AL164/AJ164))</f>
        <v>880</v>
      </c>
      <c r="AL164" s="130">
        <f t="shared" si="5"/>
        <v>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>
        <v>1</v>
      </c>
      <c r="U169" s="276">
        <v>250</v>
      </c>
      <c r="V169" s="126"/>
      <c r="W169" s="276"/>
      <c r="X169" s="265"/>
      <c r="Y169" s="276"/>
      <c r="Z169" s="365"/>
      <c r="AA169" s="276"/>
      <c r="AB169" s="365">
        <v>2</v>
      </c>
      <c r="AC169" s="276">
        <v>700</v>
      </c>
      <c r="AD169" s="394"/>
      <c r="AE169" s="398"/>
      <c r="AF169" s="400"/>
      <c r="AG169" s="276"/>
      <c r="AH169" s="365"/>
      <c r="AI169" s="276"/>
      <c r="AJ169" s="386">
        <f t="shared" si="4"/>
        <v>6</v>
      </c>
      <c r="AK169" s="387">
        <f>IF(ISERR(AL169/AJ169),S!D167,(AL169/AJ169))</f>
        <v>278.33333333333331</v>
      </c>
      <c r="AL169" s="130">
        <f t="shared" si="5"/>
        <v>1670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>
        <v>7</v>
      </c>
      <c r="U170" s="276">
        <v>4550</v>
      </c>
      <c r="V170" s="126"/>
      <c r="W170" s="276"/>
      <c r="X170" s="265"/>
      <c r="Y170" s="276"/>
      <c r="Z170" s="365">
        <v>4</v>
      </c>
      <c r="AA170" s="276">
        <v>2720</v>
      </c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13</v>
      </c>
      <c r="AK170" s="387">
        <f>IF(ISERR(AL170/AJ170),S!D168,(AL170/AJ170))</f>
        <v>666.92307692307691</v>
      </c>
      <c r="AL170" s="130">
        <f t="shared" si="5"/>
        <v>8670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>
        <v>10</v>
      </c>
      <c r="Y171" s="276">
        <v>3700</v>
      </c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10</v>
      </c>
      <c r="AK171" s="387">
        <f>IF(ISERR(AL171/AJ171),S!D169,(AL171/AJ171))</f>
        <v>370</v>
      </c>
      <c r="AL171" s="130">
        <f t="shared" si="5"/>
        <v>3700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>
        <v>5.4</v>
      </c>
      <c r="AC172" s="276">
        <v>2268</v>
      </c>
      <c r="AD172" s="394"/>
      <c r="AE172" s="398"/>
      <c r="AF172" s="400"/>
      <c r="AG172" s="276"/>
      <c r="AH172" s="365"/>
      <c r="AI172" s="276"/>
      <c r="AJ172" s="386">
        <f t="shared" si="4"/>
        <v>5.4</v>
      </c>
      <c r="AK172" s="387">
        <f>IF(ISERR(AL172/AJ172),S!D170,(AL172/AJ172))</f>
        <v>420</v>
      </c>
      <c r="AL172" s="130">
        <f t="shared" si="5"/>
        <v>2268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>
        <v>5</v>
      </c>
      <c r="Q179" s="127">
        <v>110</v>
      </c>
      <c r="R179" s="126">
        <v>30</v>
      </c>
      <c r="S179" s="276">
        <v>660</v>
      </c>
      <c r="T179" s="265">
        <v>10</v>
      </c>
      <c r="U179" s="276">
        <v>220</v>
      </c>
      <c r="V179" s="126">
        <v>5</v>
      </c>
      <c r="W179" s="276">
        <v>110</v>
      </c>
      <c r="X179" s="265">
        <v>7</v>
      </c>
      <c r="Y179" s="276">
        <v>154</v>
      </c>
      <c r="Z179" s="365">
        <v>12</v>
      </c>
      <c r="AA179" s="276">
        <v>264</v>
      </c>
      <c r="AB179" s="365">
        <v>8</v>
      </c>
      <c r="AC179" s="276">
        <v>176</v>
      </c>
      <c r="AD179" s="394"/>
      <c r="AE179" s="398"/>
      <c r="AF179" s="400"/>
      <c r="AG179" s="276"/>
      <c r="AH179" s="365"/>
      <c r="AI179" s="276"/>
      <c r="AJ179" s="386">
        <f t="shared" si="4"/>
        <v>102</v>
      </c>
      <c r="AK179" s="387">
        <f>IF(ISERR(AL179/AJ179),S!D177,(AL179/AJ179))</f>
        <v>22</v>
      </c>
      <c r="AL179" s="130">
        <f t="shared" si="5"/>
        <v>2244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>
        <v>5</v>
      </c>
      <c r="Q180" s="127">
        <v>260</v>
      </c>
      <c r="R180" s="126">
        <v>20</v>
      </c>
      <c r="S180" s="276">
        <v>1120</v>
      </c>
      <c r="T180" s="265">
        <v>8</v>
      </c>
      <c r="U180" s="276">
        <v>432</v>
      </c>
      <c r="V180" s="126">
        <v>10</v>
      </c>
      <c r="W180" s="276">
        <v>550</v>
      </c>
      <c r="X180" s="265">
        <v>10</v>
      </c>
      <c r="Y180" s="276">
        <v>550</v>
      </c>
      <c r="Z180" s="365">
        <v>10</v>
      </c>
      <c r="AA180" s="276">
        <v>560</v>
      </c>
      <c r="AB180" s="365">
        <v>12</v>
      </c>
      <c r="AC180" s="276">
        <v>660</v>
      </c>
      <c r="AD180" s="394"/>
      <c r="AE180" s="398"/>
      <c r="AF180" s="400"/>
      <c r="AG180" s="276"/>
      <c r="AH180" s="365"/>
      <c r="AI180" s="276"/>
      <c r="AJ180" s="386">
        <f t="shared" si="4"/>
        <v>111</v>
      </c>
      <c r="AK180" s="387">
        <f>IF(ISERR(AL180/AJ180),S!D178,(AL180/AJ180))</f>
        <v>55.153153153153156</v>
      </c>
      <c r="AL180" s="130">
        <f t="shared" si="5"/>
        <v>6122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>
        <v>0.5</v>
      </c>
      <c r="Q181" s="127">
        <v>90</v>
      </c>
      <c r="R181" s="126">
        <v>4</v>
      </c>
      <c r="S181" s="276">
        <v>760</v>
      </c>
      <c r="T181" s="265">
        <v>1</v>
      </c>
      <c r="U181" s="276">
        <v>190</v>
      </c>
      <c r="V181" s="126">
        <v>1</v>
      </c>
      <c r="W181" s="276">
        <v>190</v>
      </c>
      <c r="X181" s="265">
        <v>1</v>
      </c>
      <c r="Y181" s="276">
        <v>190</v>
      </c>
      <c r="Z181" s="365">
        <v>1</v>
      </c>
      <c r="AA181" s="276">
        <v>190</v>
      </c>
      <c r="AB181" s="365">
        <v>1</v>
      </c>
      <c r="AC181" s="276">
        <v>190</v>
      </c>
      <c r="AD181" s="394"/>
      <c r="AE181" s="398"/>
      <c r="AF181" s="400"/>
      <c r="AG181" s="276"/>
      <c r="AH181" s="365"/>
      <c r="AI181" s="276"/>
      <c r="AJ181" s="386">
        <f t="shared" si="4"/>
        <v>13</v>
      </c>
      <c r="AK181" s="387">
        <f>IF(ISERR(AL181/AJ181),S!D179,(AL181/AJ181))</f>
        <v>186.92307692307693</v>
      </c>
      <c r="AL181" s="130">
        <f t="shared" si="5"/>
        <v>2430</v>
      </c>
    </row>
    <row r="182" spans="1:38">
      <c r="A182" s="122">
        <v>178</v>
      </c>
      <c r="B182" s="123" t="s">
        <v>425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>
        <v>2</v>
      </c>
      <c r="S182" s="276">
        <v>360</v>
      </c>
      <c r="T182" s="265"/>
      <c r="U182" s="276"/>
      <c r="V182" s="126">
        <v>0.5</v>
      </c>
      <c r="W182" s="276">
        <v>90</v>
      </c>
      <c r="X182" s="265">
        <v>0.5</v>
      </c>
      <c r="Y182" s="276">
        <v>90</v>
      </c>
      <c r="Z182" s="365">
        <v>0.5</v>
      </c>
      <c r="AA182" s="276">
        <v>90</v>
      </c>
      <c r="AB182" s="365">
        <v>5</v>
      </c>
      <c r="AC182" s="276">
        <v>900</v>
      </c>
      <c r="AD182" s="394"/>
      <c r="AE182" s="398"/>
      <c r="AF182" s="400"/>
      <c r="AG182" s="276"/>
      <c r="AH182" s="365"/>
      <c r="AI182" s="276"/>
      <c r="AJ182" s="386">
        <f t="shared" si="4"/>
        <v>14.3</v>
      </c>
      <c r="AK182" s="387">
        <f>IF(ISERR(AL182/AJ182),S!D180,(AL182/AJ182))</f>
        <v>180</v>
      </c>
      <c r="AL182" s="130">
        <f t="shared" si="5"/>
        <v>2574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>
        <v>0.5</v>
      </c>
      <c r="Q183" s="127">
        <v>50</v>
      </c>
      <c r="R183" s="126">
        <v>5</v>
      </c>
      <c r="S183" s="276">
        <v>600</v>
      </c>
      <c r="T183" s="265">
        <v>1</v>
      </c>
      <c r="U183" s="276">
        <v>120</v>
      </c>
      <c r="V183" s="126">
        <v>1</v>
      </c>
      <c r="W183" s="276">
        <v>120</v>
      </c>
      <c r="X183" s="265">
        <v>2</v>
      </c>
      <c r="Y183" s="276">
        <v>400</v>
      </c>
      <c r="Z183" s="365">
        <v>1.5</v>
      </c>
      <c r="AA183" s="276">
        <v>360</v>
      </c>
      <c r="AB183" s="365">
        <v>1.5</v>
      </c>
      <c r="AC183" s="276">
        <v>240</v>
      </c>
      <c r="AD183" s="394"/>
      <c r="AE183" s="398"/>
      <c r="AF183" s="400"/>
      <c r="AG183" s="276"/>
      <c r="AH183" s="365"/>
      <c r="AI183" s="276"/>
      <c r="AJ183" s="386">
        <f t="shared" si="4"/>
        <v>16.5</v>
      </c>
      <c r="AK183" s="387">
        <f>IF(ISERR(AL183/AJ183),S!D181,(AL183/AJ183))</f>
        <v>132.72727272727272</v>
      </c>
      <c r="AL183" s="130">
        <f t="shared" si="5"/>
        <v>2190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>
        <v>15</v>
      </c>
      <c r="Q184" s="127">
        <v>75</v>
      </c>
      <c r="R184" s="126">
        <v>70</v>
      </c>
      <c r="S184" s="276">
        <v>350</v>
      </c>
      <c r="T184" s="265">
        <v>20</v>
      </c>
      <c r="U184" s="276">
        <v>100</v>
      </c>
      <c r="V184" s="126">
        <v>20</v>
      </c>
      <c r="W184" s="276">
        <v>100</v>
      </c>
      <c r="X184" s="265">
        <v>20</v>
      </c>
      <c r="Y184" s="276">
        <v>100</v>
      </c>
      <c r="Z184" s="365">
        <v>20</v>
      </c>
      <c r="AA184" s="276">
        <v>120</v>
      </c>
      <c r="AB184" s="365">
        <v>20</v>
      </c>
      <c r="AC184" s="276">
        <v>120</v>
      </c>
      <c r="AD184" s="394"/>
      <c r="AE184" s="398"/>
      <c r="AF184" s="400"/>
      <c r="AG184" s="276"/>
      <c r="AH184" s="365"/>
      <c r="AI184" s="276"/>
      <c r="AJ184" s="386">
        <f t="shared" si="4"/>
        <v>291</v>
      </c>
      <c r="AK184" s="387">
        <f>IF(ISERR(AL184/AJ184),S!D182,(AL184/AJ184))</f>
        <v>5.1374570446735399</v>
      </c>
      <c r="AL184" s="130">
        <f t="shared" si="5"/>
        <v>1495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>
        <v>3</v>
      </c>
      <c r="Q185" s="127">
        <v>150</v>
      </c>
      <c r="R185" s="126">
        <v>20</v>
      </c>
      <c r="S185" s="276">
        <v>1000</v>
      </c>
      <c r="T185" s="265">
        <v>5</v>
      </c>
      <c r="U185" s="276">
        <v>250</v>
      </c>
      <c r="V185" s="126">
        <v>7</v>
      </c>
      <c r="W185" s="276">
        <v>350</v>
      </c>
      <c r="X185" s="265">
        <v>5</v>
      </c>
      <c r="Y185" s="276">
        <v>250</v>
      </c>
      <c r="Z185" s="365">
        <v>5</v>
      </c>
      <c r="AA185" s="276">
        <v>300</v>
      </c>
      <c r="AB185" s="365">
        <v>5</v>
      </c>
      <c r="AC185" s="276">
        <v>280</v>
      </c>
      <c r="AD185" s="394"/>
      <c r="AE185" s="398"/>
      <c r="AF185" s="400"/>
      <c r="AG185" s="276"/>
      <c r="AH185" s="365"/>
      <c r="AI185" s="276"/>
      <c r="AJ185" s="386">
        <f t="shared" si="4"/>
        <v>72</v>
      </c>
      <c r="AK185" s="387">
        <f>IF(ISERR(AL185/AJ185),S!D183,(AL185/AJ185))</f>
        <v>50.416666666666664</v>
      </c>
      <c r="AL185" s="130">
        <f t="shared" si="5"/>
        <v>3630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>
        <v>1</v>
      </c>
      <c r="Q186" s="127">
        <v>70</v>
      </c>
      <c r="R186" s="126">
        <v>8</v>
      </c>
      <c r="S186" s="276">
        <v>560</v>
      </c>
      <c r="T186" s="265">
        <v>1</v>
      </c>
      <c r="U186" s="276">
        <v>70</v>
      </c>
      <c r="V186" s="126">
        <v>1</v>
      </c>
      <c r="W186" s="276">
        <v>60</v>
      </c>
      <c r="X186" s="265">
        <v>2</v>
      </c>
      <c r="Y186" s="276">
        <v>160</v>
      </c>
      <c r="Z186" s="365">
        <v>3</v>
      </c>
      <c r="AA186" s="276">
        <v>270</v>
      </c>
      <c r="AB186" s="365">
        <v>3</v>
      </c>
      <c r="AC186" s="276">
        <v>240</v>
      </c>
      <c r="AD186" s="394"/>
      <c r="AE186" s="398"/>
      <c r="AF186" s="400"/>
      <c r="AG186" s="276"/>
      <c r="AH186" s="365"/>
      <c r="AI186" s="276"/>
      <c r="AJ186" s="386">
        <f t="shared" si="4"/>
        <v>28</v>
      </c>
      <c r="AK186" s="387">
        <f>IF(ISERR(AL186/AJ186),S!D184,(AL186/AJ186))</f>
        <v>71.785714285714292</v>
      </c>
      <c r="AL186" s="130">
        <f t="shared" si="5"/>
        <v>2010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>
        <v>5</v>
      </c>
      <c r="Q187" s="127">
        <v>250</v>
      </c>
      <c r="R187" s="126">
        <v>1</v>
      </c>
      <c r="S187" s="276">
        <v>60</v>
      </c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6</v>
      </c>
      <c r="AK187" s="387">
        <f>IF(ISERR(AL187/AJ187),S!D185,(AL187/AJ187))</f>
        <v>51.666666666666664</v>
      </c>
      <c r="AL187" s="130">
        <f t="shared" si="5"/>
        <v>310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>
        <v>3</v>
      </c>
      <c r="U188" s="276">
        <v>210</v>
      </c>
      <c r="V188" s="126"/>
      <c r="W188" s="276"/>
      <c r="X188" s="265">
        <v>4</v>
      </c>
      <c r="Y188" s="276">
        <v>280</v>
      </c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33</v>
      </c>
      <c r="AK188" s="387">
        <f>IF(ISERR(AL188/AJ188),S!D186,(AL188/AJ188))</f>
        <v>61.212121212121211</v>
      </c>
      <c r="AL188" s="130">
        <f t="shared" si="5"/>
        <v>2020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>
        <v>6</v>
      </c>
      <c r="S189" s="276">
        <v>240</v>
      </c>
      <c r="T189" s="265"/>
      <c r="U189" s="276"/>
      <c r="V189" s="126"/>
      <c r="W189" s="276"/>
      <c r="X189" s="265"/>
      <c r="Y189" s="276"/>
      <c r="Z189" s="365">
        <v>12</v>
      </c>
      <c r="AA189" s="276">
        <v>540</v>
      </c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27</v>
      </c>
      <c r="AK189" s="387">
        <f>IF(ISERR(AL189/AJ189),S!D187,(AL189/AJ189))</f>
        <v>45.555555555555557</v>
      </c>
      <c r="AL189" s="130">
        <f t="shared" si="5"/>
        <v>1230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>
        <v>30</v>
      </c>
      <c r="Q190" s="127">
        <v>150</v>
      </c>
      <c r="R190" s="126"/>
      <c r="S190" s="276"/>
      <c r="T190" s="265">
        <v>50</v>
      </c>
      <c r="U190" s="276">
        <v>250</v>
      </c>
      <c r="V190" s="126"/>
      <c r="W190" s="276"/>
      <c r="X190" s="265">
        <v>70</v>
      </c>
      <c r="Y190" s="276">
        <v>350</v>
      </c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240</v>
      </c>
      <c r="AK190" s="387">
        <f>IF(ISERR(AL190/AJ190),S!D188,(AL190/AJ190))</f>
        <v>6.041666666666667</v>
      </c>
      <c r="AL190" s="130">
        <f t="shared" si="5"/>
        <v>1450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>
        <v>20</v>
      </c>
      <c r="U191" s="276">
        <v>1200</v>
      </c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35</v>
      </c>
      <c r="AK191" s="387">
        <f>IF(ISERR(AL191/AJ191),S!D189,(AL191/AJ191))</f>
        <v>60</v>
      </c>
      <c r="AL191" s="130">
        <f t="shared" si="5"/>
        <v>2100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>
        <v>7</v>
      </c>
      <c r="Q195" s="127">
        <v>280</v>
      </c>
      <c r="R195" s="126"/>
      <c r="S195" s="276"/>
      <c r="T195" s="265"/>
      <c r="U195" s="276"/>
      <c r="V195" s="126"/>
      <c r="W195" s="276"/>
      <c r="X195" s="265">
        <v>7</v>
      </c>
      <c r="Y195" s="276">
        <v>280</v>
      </c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21</v>
      </c>
      <c r="AK195" s="387">
        <f>IF(ISERR(AL195/AJ195),S!D193,(AL195/AJ195))</f>
        <v>41.666666666666664</v>
      </c>
      <c r="AL195" s="130">
        <f t="shared" si="5"/>
        <v>875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>
        <v>3.4</v>
      </c>
      <c r="S196" s="276">
        <v>96</v>
      </c>
      <c r="T196" s="265"/>
      <c r="U196" s="276"/>
      <c r="V196" s="126">
        <v>5</v>
      </c>
      <c r="W196" s="276">
        <v>100</v>
      </c>
      <c r="X196" s="265">
        <v>4</v>
      </c>
      <c r="Y196" s="276">
        <v>80</v>
      </c>
      <c r="Z196" s="365">
        <v>5</v>
      </c>
      <c r="AA196" s="276">
        <v>120</v>
      </c>
      <c r="AB196" s="365">
        <v>5</v>
      </c>
      <c r="AC196" s="276">
        <v>120</v>
      </c>
      <c r="AD196" s="394"/>
      <c r="AE196" s="398"/>
      <c r="AF196" s="400"/>
      <c r="AG196" s="276"/>
      <c r="AH196" s="365"/>
      <c r="AI196" s="276"/>
      <c r="AJ196" s="386">
        <f t="shared" si="4"/>
        <v>41.4</v>
      </c>
      <c r="AK196" s="387">
        <f>IF(ISERR(AL196/AJ196),S!D194,(AL196/AJ196))</f>
        <v>23.212560386473431</v>
      </c>
      <c r="AL196" s="130">
        <f t="shared" si="5"/>
        <v>961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>
        <v>10</v>
      </c>
      <c r="S197" s="276">
        <v>250</v>
      </c>
      <c r="T197" s="265"/>
      <c r="U197" s="276"/>
      <c r="V197" s="126">
        <v>10</v>
      </c>
      <c r="W197" s="276">
        <v>250</v>
      </c>
      <c r="X197" s="265">
        <v>10</v>
      </c>
      <c r="Y197" s="276">
        <v>250</v>
      </c>
      <c r="Z197" s="365">
        <v>10</v>
      </c>
      <c r="AA197" s="276">
        <v>250</v>
      </c>
      <c r="AB197" s="365">
        <v>10</v>
      </c>
      <c r="AC197" s="276">
        <v>300</v>
      </c>
      <c r="AD197" s="394"/>
      <c r="AE197" s="398"/>
      <c r="AF197" s="400"/>
      <c r="AG197" s="276"/>
      <c r="AH197" s="365"/>
      <c r="AI197" s="276"/>
      <c r="AJ197" s="386">
        <f t="shared" si="4"/>
        <v>62</v>
      </c>
      <c r="AK197" s="387">
        <f>IF(ISERR(AL197/AJ197),S!D195,(AL197/AJ197))</f>
        <v>26.29032258064516</v>
      </c>
      <c r="AL197" s="130">
        <f t="shared" si="5"/>
        <v>1630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>
        <v>1</v>
      </c>
      <c r="Q199" s="127">
        <v>80</v>
      </c>
      <c r="R199" s="126">
        <v>3</v>
      </c>
      <c r="S199" s="276">
        <v>300</v>
      </c>
      <c r="T199" s="265">
        <v>2</v>
      </c>
      <c r="U199" s="276">
        <v>200</v>
      </c>
      <c r="V199" s="126">
        <v>1</v>
      </c>
      <c r="W199" s="276">
        <v>100</v>
      </c>
      <c r="X199" s="265">
        <v>2</v>
      </c>
      <c r="Y199" s="276">
        <v>200</v>
      </c>
      <c r="Z199" s="365">
        <v>1</v>
      </c>
      <c r="AA199" s="276">
        <v>100</v>
      </c>
      <c r="AB199" s="365">
        <v>2</v>
      </c>
      <c r="AC199" s="276">
        <v>200</v>
      </c>
      <c r="AD199" s="394"/>
      <c r="AE199" s="398"/>
      <c r="AF199" s="400"/>
      <c r="AG199" s="276"/>
      <c r="AH199" s="365"/>
      <c r="AI199" s="276"/>
      <c r="AJ199" s="386">
        <f t="shared" si="6"/>
        <v>17.5</v>
      </c>
      <c r="AK199" s="387">
        <f>IF(ISERR(AL199/AJ199),S!D197,(AL199/AJ199))</f>
        <v>93.714285714285708</v>
      </c>
      <c r="AL199" s="130">
        <f t="shared" si="7"/>
        <v>1640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>
        <v>0.2</v>
      </c>
      <c r="Q200" s="127">
        <v>60</v>
      </c>
      <c r="R200" s="126">
        <v>3.5</v>
      </c>
      <c r="S200" s="276">
        <v>735</v>
      </c>
      <c r="T200" s="265">
        <v>0.5</v>
      </c>
      <c r="U200" s="276">
        <v>70</v>
      </c>
      <c r="V200" s="126">
        <v>0.5</v>
      </c>
      <c r="W200" s="276">
        <v>70</v>
      </c>
      <c r="X200" s="265">
        <v>0.5</v>
      </c>
      <c r="Y200" s="276">
        <v>70</v>
      </c>
      <c r="Z200" s="365">
        <v>0.5</v>
      </c>
      <c r="AA200" s="276">
        <v>90</v>
      </c>
      <c r="AB200" s="365">
        <v>0.5</v>
      </c>
      <c r="AC200" s="276">
        <v>70</v>
      </c>
      <c r="AD200" s="394"/>
      <c r="AE200" s="398"/>
      <c r="AF200" s="400"/>
      <c r="AG200" s="276"/>
      <c r="AH200" s="365"/>
      <c r="AI200" s="276"/>
      <c r="AJ200" s="386">
        <f t="shared" si="6"/>
        <v>10.100000000000001</v>
      </c>
      <c r="AK200" s="387">
        <f>IF(ISERR(AL200/AJ200),S!D198,(AL200/AJ200))</f>
        <v>161.88118811881185</v>
      </c>
      <c r="AL200" s="130">
        <f t="shared" si="7"/>
        <v>1635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>
        <v>1.5</v>
      </c>
      <c r="S201" s="276">
        <v>225</v>
      </c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1.5</v>
      </c>
      <c r="AK201" s="387">
        <f>IF(ISERR(AL201/AJ201),S!D199,(AL201/AJ201))</f>
        <v>150</v>
      </c>
      <c r="AL201" s="130">
        <f t="shared" si="7"/>
        <v>225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>
        <v>5</v>
      </c>
      <c r="S205" s="276">
        <v>200</v>
      </c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10</v>
      </c>
      <c r="AK205" s="387">
        <f>IF(ISERR(AL205/AJ205),S!D203,(AL205/AJ205))</f>
        <v>40</v>
      </c>
      <c r="AL205" s="130">
        <f t="shared" si="7"/>
        <v>400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>
        <v>8</v>
      </c>
      <c r="S206" s="276">
        <v>360</v>
      </c>
      <c r="T206" s="265"/>
      <c r="U206" s="276"/>
      <c r="V206" s="126">
        <v>4</v>
      </c>
      <c r="W206" s="276">
        <v>160</v>
      </c>
      <c r="X206" s="265"/>
      <c r="Y206" s="276"/>
      <c r="Z206" s="365"/>
      <c r="AA206" s="276"/>
      <c r="AB206" s="365">
        <v>8</v>
      </c>
      <c r="AC206" s="276">
        <v>320</v>
      </c>
      <c r="AD206" s="394"/>
      <c r="AE206" s="398"/>
      <c r="AF206" s="400"/>
      <c r="AG206" s="276"/>
      <c r="AH206" s="365"/>
      <c r="AI206" s="276"/>
      <c r="AJ206" s="386">
        <f t="shared" si="6"/>
        <v>32</v>
      </c>
      <c r="AK206" s="387">
        <f>IF(ISERR(AL206/AJ206),S!D204,(AL206/AJ206))</f>
        <v>39.375</v>
      </c>
      <c r="AL206" s="130">
        <f t="shared" si="7"/>
        <v>1260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>
        <v>5</v>
      </c>
      <c r="S208" s="276">
        <v>175</v>
      </c>
      <c r="T208" s="265"/>
      <c r="U208" s="276"/>
      <c r="V208" s="126">
        <v>10</v>
      </c>
      <c r="W208" s="276">
        <v>350</v>
      </c>
      <c r="X208" s="265">
        <v>5</v>
      </c>
      <c r="Y208" s="276">
        <v>150</v>
      </c>
      <c r="Z208" s="365">
        <v>5</v>
      </c>
      <c r="AA208" s="276">
        <v>200</v>
      </c>
      <c r="AB208" s="365">
        <v>5</v>
      </c>
      <c r="AC208" s="276">
        <v>175</v>
      </c>
      <c r="AD208" s="394"/>
      <c r="AE208" s="398"/>
      <c r="AF208" s="400"/>
      <c r="AG208" s="276"/>
      <c r="AH208" s="365"/>
      <c r="AI208" s="276"/>
      <c r="AJ208" s="386">
        <f t="shared" si="6"/>
        <v>45</v>
      </c>
      <c r="AK208" s="387">
        <f>IF(ISERR(AL208/AJ208),S!D206,(AL208/AJ208))</f>
        <v>36.666666666666664</v>
      </c>
      <c r="AL208" s="130">
        <f t="shared" si="7"/>
        <v>1650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>
        <v>5</v>
      </c>
      <c r="AC209" s="276">
        <v>200</v>
      </c>
      <c r="AD209" s="394"/>
      <c r="AE209" s="398"/>
      <c r="AF209" s="400"/>
      <c r="AG209" s="276"/>
      <c r="AH209" s="365"/>
      <c r="AI209" s="276"/>
      <c r="AJ209" s="386">
        <f t="shared" si="6"/>
        <v>10</v>
      </c>
      <c r="AK209" s="387">
        <f>IF(ISERR(AL209/AJ209),S!D207,(AL209/AJ209))</f>
        <v>45</v>
      </c>
      <c r="AL209" s="130">
        <f t="shared" si="7"/>
        <v>450</v>
      </c>
    </row>
    <row r="210" spans="1:38">
      <c r="A210" s="122">
        <v>206</v>
      </c>
      <c r="B210" s="123" t="s">
        <v>426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>
        <v>5</v>
      </c>
      <c r="U213" s="276">
        <v>200</v>
      </c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10</v>
      </c>
      <c r="AK213" s="387">
        <f>IF(ISERR(AL213/AJ213),S!D211,(AL213/AJ213))</f>
        <v>40</v>
      </c>
      <c r="AL213" s="130">
        <f t="shared" si="7"/>
        <v>400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>
        <v>7</v>
      </c>
      <c r="S216" s="276">
        <v>420</v>
      </c>
      <c r="T216" s="265"/>
      <c r="U216" s="276"/>
      <c r="V216" s="126"/>
      <c r="W216" s="276"/>
      <c r="X216" s="265">
        <v>3</v>
      </c>
      <c r="Y216" s="276">
        <v>180</v>
      </c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15</v>
      </c>
      <c r="AK216" s="387">
        <f>IF(ISERR(AL216/AJ216),S!D214,(AL216/AJ216))</f>
        <v>58.666666666666664</v>
      </c>
      <c r="AL216" s="130">
        <f t="shared" si="7"/>
        <v>880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>
        <v>3</v>
      </c>
      <c r="W230" s="276">
        <v>1200</v>
      </c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3</v>
      </c>
      <c r="AK230" s="387">
        <f>IF(ISERR(AL230/AJ230),S!D228,(AL230/AJ230))</f>
        <v>400</v>
      </c>
      <c r="AL230" s="130">
        <f t="shared" si="7"/>
        <v>1200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>
        <v>6.2</v>
      </c>
      <c r="S231" s="276">
        <v>4216</v>
      </c>
      <c r="T231" s="265"/>
      <c r="U231" s="276"/>
      <c r="V231" s="126">
        <v>4.5</v>
      </c>
      <c r="W231" s="276">
        <v>3060</v>
      </c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10.7</v>
      </c>
      <c r="AK231" s="387">
        <f>IF(ISERR(AL231/AJ231),S!D229,(AL231/AJ231))</f>
        <v>680</v>
      </c>
      <c r="AL231" s="130">
        <f t="shared" si="7"/>
        <v>7276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>
        <v>40</v>
      </c>
      <c r="AA232" s="276">
        <v>33200</v>
      </c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40</v>
      </c>
      <c r="AK232" s="387">
        <f>IF(ISERR(AL232/AJ232),S!D230,(AL232/AJ232))</f>
        <v>830</v>
      </c>
      <c r="AL232" s="130">
        <f t="shared" si="7"/>
        <v>33200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>
        <v>3000</v>
      </c>
      <c r="AA233" s="276">
        <v>4200</v>
      </c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3000</v>
      </c>
      <c r="AK233" s="387">
        <f>IF(ISERR(AL233/AJ233),S!D231,(AL233/AJ233))</f>
        <v>1.4</v>
      </c>
      <c r="AL233" s="130">
        <f t="shared" si="7"/>
        <v>4200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>
        <v>72</v>
      </c>
      <c r="U234" s="276">
        <v>1800</v>
      </c>
      <c r="V234" s="126"/>
      <c r="W234" s="276"/>
      <c r="X234" s="265"/>
      <c r="Y234" s="276"/>
      <c r="Z234" s="365">
        <v>90</v>
      </c>
      <c r="AA234" s="276">
        <v>2250</v>
      </c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432</v>
      </c>
      <c r="AK234" s="387">
        <f>IF(ISERR(AL234/AJ234),S!D232,(AL234/AJ234))</f>
        <v>24.375</v>
      </c>
      <c r="AL234" s="130">
        <f t="shared" si="7"/>
        <v>10530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>
        <v>4.2</v>
      </c>
      <c r="Y235" s="276">
        <v>2100</v>
      </c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4.2</v>
      </c>
      <c r="AK235" s="387">
        <f>IF(ISERR(AL235/AJ235),S!D233,(AL235/AJ235))</f>
        <v>500</v>
      </c>
      <c r="AL235" s="130">
        <f t="shared" si="7"/>
        <v>2100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>
        <v>4</v>
      </c>
      <c r="AC236" s="276">
        <v>2400</v>
      </c>
      <c r="AD236" s="394"/>
      <c r="AE236" s="398"/>
      <c r="AF236" s="400"/>
      <c r="AG236" s="276"/>
      <c r="AH236" s="365"/>
      <c r="AI236" s="276"/>
      <c r="AJ236" s="386">
        <f t="shared" si="6"/>
        <v>4</v>
      </c>
      <c r="AK236" s="387">
        <f>IF(ISERR(AL236/AJ236),S!D234,(AL236/AJ236))</f>
        <v>600</v>
      </c>
      <c r="AL236" s="130">
        <f t="shared" si="7"/>
        <v>2400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423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>
        <v>51</v>
      </c>
      <c r="Q245" s="127">
        <v>459</v>
      </c>
      <c r="R245" s="126">
        <v>64</v>
      </c>
      <c r="S245" s="276">
        <v>576</v>
      </c>
      <c r="T245" s="265">
        <v>69</v>
      </c>
      <c r="U245" s="276">
        <v>621</v>
      </c>
      <c r="V245" s="126"/>
      <c r="W245" s="276"/>
      <c r="X245" s="265">
        <v>166</v>
      </c>
      <c r="Y245" s="276">
        <v>1660</v>
      </c>
      <c r="Z245" s="365">
        <v>151</v>
      </c>
      <c r="AA245" s="276">
        <v>1510</v>
      </c>
      <c r="AB245" s="365">
        <v>50</v>
      </c>
      <c r="AC245" s="276">
        <v>500</v>
      </c>
      <c r="AD245" s="394"/>
      <c r="AE245" s="398"/>
      <c r="AF245" s="400"/>
      <c r="AG245" s="276"/>
      <c r="AH245" s="365"/>
      <c r="AI245" s="276"/>
      <c r="AJ245" s="386">
        <f t="shared" si="6"/>
        <v>816</v>
      </c>
      <c r="AK245" s="387">
        <f>IF(ISERR(AL245/AJ245),S!D243,(AL245/AJ245))</f>
        <v>9.5784313725490193</v>
      </c>
      <c r="AL245" s="130">
        <f t="shared" si="7"/>
        <v>7816</v>
      </c>
    </row>
    <row r="246" spans="1:41">
      <c r="A246" s="122">
        <v>242</v>
      </c>
      <c r="B246" s="123" t="s">
        <v>422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>
        <v>15</v>
      </c>
      <c r="AA246" s="276">
        <v>5080</v>
      </c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15</v>
      </c>
      <c r="AK246" s="387">
        <f>IF(ISERR(AL246/AJ246),S!D244,(AL246/AJ246))</f>
        <v>338.66666666666669</v>
      </c>
      <c r="AL246" s="130">
        <f t="shared" si="7"/>
        <v>5080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>
        <v>10</v>
      </c>
      <c r="S247" s="276">
        <v>3500</v>
      </c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10</v>
      </c>
      <c r="AK247" s="387">
        <f>IF(ISERR(AL247/AJ247),S!D245,(AL247/AJ247))</f>
        <v>350</v>
      </c>
      <c r="AL247" s="130">
        <f t="shared" si="7"/>
        <v>3500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>
        <v>285</v>
      </c>
      <c r="S248" s="276">
        <v>5700</v>
      </c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285</v>
      </c>
      <c r="AK248" s="387">
        <f>IF(ISERR(AL248/AJ248),S!D246,(AL248/AJ248))</f>
        <v>20</v>
      </c>
      <c r="AL248" s="130">
        <f t="shared" si="7"/>
        <v>5700</v>
      </c>
    </row>
    <row r="249" spans="1:41" s="388" customFormat="1" ht="52.5" customHeight="1">
      <c r="A249" s="140">
        <v>245</v>
      </c>
      <c r="B249" s="311" t="s">
        <v>437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>
        <f>M!C99</f>
        <v>3140</v>
      </c>
      <c r="S249" s="125">
        <f>R249</f>
        <v>3140</v>
      </c>
      <c r="T249" s="389"/>
      <c r="U249" s="125"/>
      <c r="V249" s="389">
        <f>M!C131</f>
        <v>1240</v>
      </c>
      <c r="W249" s="125">
        <f>V249</f>
        <v>1240</v>
      </c>
      <c r="X249" s="389"/>
      <c r="Y249" s="125"/>
      <c r="Z249" s="389">
        <f>M!C162</f>
        <v>400</v>
      </c>
      <c r="AA249" s="276">
        <f>Z249</f>
        <v>400</v>
      </c>
      <c r="AB249" s="389">
        <f>M!C177</f>
        <v>4090</v>
      </c>
      <c r="AC249" s="276">
        <f>AB249</f>
        <v>4090</v>
      </c>
      <c r="AD249" s="394"/>
      <c r="AE249" s="398"/>
      <c r="AF249" s="400"/>
      <c r="AG249" s="276"/>
      <c r="AH249" s="389"/>
      <c r="AI249" s="276"/>
      <c r="AJ249" s="386">
        <f t="shared" si="6"/>
        <v>12871</v>
      </c>
      <c r="AK249" s="276">
        <f>IF(ISERR(AL249/AJ249),S!D247,(AL249/AJ249))</f>
        <v>1</v>
      </c>
      <c r="AL249" s="130">
        <f t="shared" si="7"/>
        <v>12871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>
        <v>560</v>
      </c>
      <c r="S250" s="276">
        <v>560</v>
      </c>
      <c r="T250" s="265"/>
      <c r="U250" s="276"/>
      <c r="V250" s="126">
        <v>60</v>
      </c>
      <c r="W250" s="276">
        <v>60</v>
      </c>
      <c r="X250" s="265">
        <v>60</v>
      </c>
      <c r="Y250" s="276">
        <v>60</v>
      </c>
      <c r="Z250" s="365"/>
      <c r="AA250" s="276"/>
      <c r="AB250" s="365">
        <v>60</v>
      </c>
      <c r="AC250" s="276">
        <v>60</v>
      </c>
      <c r="AD250" s="394"/>
      <c r="AE250" s="398"/>
      <c r="AF250" s="400"/>
      <c r="AG250" s="276"/>
      <c r="AH250" s="365"/>
      <c r="AI250" s="276"/>
      <c r="AJ250" s="386">
        <f t="shared" si="6"/>
        <v>880</v>
      </c>
      <c r="AK250" s="387">
        <f>IF(ISERR(AL250/AJ250),S!D248,(AL250/AJ250))</f>
        <v>1</v>
      </c>
      <c r="AL250" s="130">
        <f t="shared" si="7"/>
        <v>880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>
        <v>3500</v>
      </c>
      <c r="S251" s="276">
        <v>3500</v>
      </c>
      <c r="T251" s="265"/>
      <c r="U251" s="276"/>
      <c r="V251" s="126"/>
      <c r="W251" s="276"/>
      <c r="X251" s="265"/>
      <c r="Y251" s="276"/>
      <c r="Z251" s="365"/>
      <c r="AA251" s="276"/>
      <c r="AB251" s="365">
        <v>1200</v>
      </c>
      <c r="AC251" s="276">
        <v>1200</v>
      </c>
      <c r="AD251" s="394"/>
      <c r="AE251" s="398"/>
      <c r="AF251" s="400"/>
      <c r="AG251" s="276"/>
      <c r="AH251" s="365"/>
      <c r="AI251" s="276"/>
      <c r="AJ251" s="386">
        <f t="shared" si="6"/>
        <v>6200</v>
      </c>
      <c r="AK251" s="387">
        <f>IF(ISERR(AL251/AJ251),S!D249,(AL251/AJ251))</f>
        <v>1</v>
      </c>
      <c r="AL251" s="130">
        <f t="shared" si="7"/>
        <v>6200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>
        <v>80</v>
      </c>
      <c r="Q252" s="127">
        <v>80</v>
      </c>
      <c r="R252" s="126">
        <v>110</v>
      </c>
      <c r="S252" s="276">
        <v>110</v>
      </c>
      <c r="T252" s="265">
        <v>160</v>
      </c>
      <c r="U252" s="276">
        <v>160</v>
      </c>
      <c r="V252" s="126"/>
      <c r="W252" s="276"/>
      <c r="X252" s="265">
        <v>200</v>
      </c>
      <c r="Y252" s="276">
        <v>200</v>
      </c>
      <c r="Z252" s="365">
        <v>80</v>
      </c>
      <c r="AA252" s="276">
        <v>80</v>
      </c>
      <c r="AB252" s="365">
        <v>140</v>
      </c>
      <c r="AC252" s="276">
        <v>140</v>
      </c>
      <c r="AD252" s="394"/>
      <c r="AE252" s="398"/>
      <c r="AF252" s="400"/>
      <c r="AG252" s="276"/>
      <c r="AH252" s="365"/>
      <c r="AI252" s="276"/>
      <c r="AJ252" s="386">
        <f t="shared" si="6"/>
        <v>1370</v>
      </c>
      <c r="AK252" s="387">
        <f>IF(ISERR(AL252/AJ252),S!D250,(AL252/AJ252))</f>
        <v>1</v>
      </c>
      <c r="AL252" s="130">
        <f t="shared" si="7"/>
        <v>1370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>
        <v>450</v>
      </c>
      <c r="Q253" s="127">
        <v>450</v>
      </c>
      <c r="R253" s="126">
        <v>1060</v>
      </c>
      <c r="S253" s="276">
        <v>1060</v>
      </c>
      <c r="T253" s="265">
        <v>340</v>
      </c>
      <c r="U253" s="276">
        <v>340</v>
      </c>
      <c r="V253" s="126">
        <v>400</v>
      </c>
      <c r="W253" s="276">
        <v>400</v>
      </c>
      <c r="X253" s="265">
        <v>500</v>
      </c>
      <c r="Y253" s="276">
        <v>500</v>
      </c>
      <c r="Z253" s="365">
        <v>420</v>
      </c>
      <c r="AA253" s="276">
        <v>420</v>
      </c>
      <c r="AB253" s="365">
        <v>640</v>
      </c>
      <c r="AC253" s="276">
        <v>640</v>
      </c>
      <c r="AD253" s="394"/>
      <c r="AE253" s="398"/>
      <c r="AF253" s="400"/>
      <c r="AG253" s="276"/>
      <c r="AH253" s="365"/>
      <c r="AI253" s="276"/>
      <c r="AJ253" s="386">
        <f t="shared" si="6"/>
        <v>5930</v>
      </c>
      <c r="AK253" s="387">
        <f>IF(ISERR(AL253/AJ253),S!D251,(AL253/AJ253))</f>
        <v>1</v>
      </c>
      <c r="AL253" s="130">
        <f t="shared" si="7"/>
        <v>5930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>
        <v>3600</v>
      </c>
      <c r="E254" s="146">
        <v>3600</v>
      </c>
      <c r="F254" s="314">
        <v>1500</v>
      </c>
      <c r="G254" s="125">
        <v>1500</v>
      </c>
      <c r="H254" s="126">
        <v>4500</v>
      </c>
      <c r="I254" s="125">
        <v>4500</v>
      </c>
      <c r="J254" s="124">
        <v>1800</v>
      </c>
      <c r="K254" s="125">
        <v>1800</v>
      </c>
      <c r="L254" s="126">
        <v>1100</v>
      </c>
      <c r="M254" s="125">
        <v>1100</v>
      </c>
      <c r="N254" s="124">
        <v>900</v>
      </c>
      <c r="O254" s="125">
        <v>900</v>
      </c>
      <c r="P254" s="126">
        <v>1000</v>
      </c>
      <c r="Q254" s="127">
        <v>1000</v>
      </c>
      <c r="R254" s="279">
        <v>7800</v>
      </c>
      <c r="S254" s="278">
        <v>7800</v>
      </c>
      <c r="T254" s="275">
        <v>1600</v>
      </c>
      <c r="U254" s="277">
        <v>1600</v>
      </c>
      <c r="V254" s="126">
        <v>2100</v>
      </c>
      <c r="W254" s="276">
        <v>2100</v>
      </c>
      <c r="X254" s="275">
        <v>3400</v>
      </c>
      <c r="Y254" s="277">
        <v>3400</v>
      </c>
      <c r="Z254" s="365">
        <v>2100</v>
      </c>
      <c r="AA254" s="276">
        <v>2100</v>
      </c>
      <c r="AB254" s="365">
        <v>3700</v>
      </c>
      <c r="AC254" s="276">
        <v>3700</v>
      </c>
      <c r="AD254" s="394"/>
      <c r="AE254" s="398"/>
      <c r="AF254" s="400"/>
      <c r="AG254" s="276"/>
      <c r="AH254" s="365"/>
      <c r="AI254" s="276"/>
      <c r="AJ254" s="386">
        <f t="shared" si="6"/>
        <v>35100</v>
      </c>
      <c r="AK254" s="387">
        <f>IF(ISERR(AL254/AJ254),S!D252,(AL254/AJ254))</f>
        <v>1</v>
      </c>
      <c r="AL254" s="130">
        <f t="shared" si="7"/>
        <v>35100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642762</v>
      </c>
      <c r="AM256" s="143"/>
      <c r="AN256" s="143"/>
      <c r="AO256" s="131"/>
    </row>
    <row r="257" spans="18:41">
      <c r="R257" s="431"/>
      <c r="S257" s="431"/>
      <c r="T257" s="431"/>
      <c r="U257" s="431"/>
      <c r="V257" s="431"/>
      <c r="W257" s="431"/>
      <c r="X257" s="431"/>
      <c r="Y257" s="431"/>
      <c r="Z257" s="431"/>
      <c r="AA257" s="431"/>
      <c r="AB257" s="431"/>
      <c r="AC257" s="431"/>
      <c r="AD257" s="431"/>
      <c r="AE257" s="431"/>
      <c r="AF257" s="431"/>
      <c r="AG257" s="431"/>
      <c r="AH257" s="431"/>
      <c r="AI257" s="431"/>
      <c r="AJ257" s="431"/>
      <c r="AK257" s="431"/>
      <c r="AL257" s="432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268" priority="58" operator="equal">
      <formula>"ঠিক"</formula>
    </cfRule>
    <cfRule type="cellIs" dxfId="267" priority="59" operator="equal">
      <formula>"×"</formula>
    </cfRule>
    <cfRule type="cellIs" dxfId="266" priority="60" operator="equal">
      <formula>"OK"</formula>
    </cfRule>
  </conditionalFormatting>
  <conditionalFormatting sqref="F1">
    <cfRule type="cellIs" dxfId="265" priority="55" operator="equal">
      <formula>"ঠিক"</formula>
    </cfRule>
    <cfRule type="cellIs" dxfId="264" priority="56" operator="equal">
      <formula>"×"</formula>
    </cfRule>
    <cfRule type="cellIs" dxfId="263" priority="57" operator="equal">
      <formula>"OK"</formula>
    </cfRule>
  </conditionalFormatting>
  <conditionalFormatting sqref="H1">
    <cfRule type="cellIs" dxfId="262" priority="52" operator="equal">
      <formula>"ঠিক"</formula>
    </cfRule>
    <cfRule type="cellIs" dxfId="261" priority="53" operator="equal">
      <formula>"×"</formula>
    </cfRule>
    <cfRule type="cellIs" dxfId="260" priority="54" operator="equal">
      <formula>"OK"</formula>
    </cfRule>
  </conditionalFormatting>
  <conditionalFormatting sqref="L1">
    <cfRule type="cellIs" dxfId="259" priority="46" operator="equal">
      <formula>"ঠিক"</formula>
    </cfRule>
    <cfRule type="cellIs" dxfId="258" priority="47" operator="equal">
      <formula>"×"</formula>
    </cfRule>
    <cfRule type="cellIs" dxfId="257" priority="48" operator="equal">
      <formula>"OK"</formula>
    </cfRule>
  </conditionalFormatting>
  <conditionalFormatting sqref="N1">
    <cfRule type="cellIs" dxfId="256" priority="43" operator="equal">
      <formula>"ঠিক"</formula>
    </cfRule>
    <cfRule type="cellIs" dxfId="255" priority="44" operator="equal">
      <formula>"×"</formula>
    </cfRule>
    <cfRule type="cellIs" dxfId="254" priority="45" operator="equal">
      <formula>"OK"</formula>
    </cfRule>
  </conditionalFormatting>
  <conditionalFormatting sqref="P1">
    <cfRule type="cellIs" dxfId="253" priority="40" operator="equal">
      <formula>"ঠিক"</formula>
    </cfRule>
    <cfRule type="cellIs" dxfId="252" priority="41" operator="equal">
      <formula>"×"</formula>
    </cfRule>
    <cfRule type="cellIs" dxfId="251" priority="42" operator="equal">
      <formula>"OK"</formula>
    </cfRule>
  </conditionalFormatting>
  <conditionalFormatting sqref="R1">
    <cfRule type="cellIs" dxfId="250" priority="37" operator="equal">
      <formula>"ঠিক"</formula>
    </cfRule>
    <cfRule type="cellIs" dxfId="249" priority="38" operator="equal">
      <formula>"×"</formula>
    </cfRule>
    <cfRule type="cellIs" dxfId="248" priority="39" operator="equal">
      <formula>"OK"</formula>
    </cfRule>
  </conditionalFormatting>
  <conditionalFormatting sqref="AM3">
    <cfRule type="cellIs" dxfId="247" priority="61" operator="equal">
      <formula>"ঠিক আছে"</formula>
    </cfRule>
    <cfRule type="cellIs" dxfId="246" priority="62" operator="equal">
      <formula>"ভুল"</formula>
    </cfRule>
    <cfRule type="cellIs" dxfId="245" priority="63" operator="equal">
      <formula>"ভুল"</formula>
    </cfRule>
    <cfRule type="cellIs" dxfId="244" priority="64" operator="equal">
      <formula>"ভুল"</formula>
    </cfRule>
    <cfRule type="cellIs" dxfId="243" priority="65" operator="equal">
      <formula>"ঠিক"</formula>
    </cfRule>
  </conditionalFormatting>
  <conditionalFormatting sqref="J1">
    <cfRule type="cellIs" dxfId="242" priority="34" operator="equal">
      <formula>"ঠিক"</formula>
    </cfRule>
    <cfRule type="cellIs" dxfId="241" priority="35" operator="equal">
      <formula>"×"</formula>
    </cfRule>
    <cfRule type="cellIs" dxfId="240" priority="36" operator="equal">
      <formula>"OK"</formula>
    </cfRule>
  </conditionalFormatting>
  <conditionalFormatting sqref="T1">
    <cfRule type="cellIs" dxfId="239" priority="31" operator="equal">
      <formula>"ঠিক"</formula>
    </cfRule>
    <cfRule type="cellIs" dxfId="238" priority="32" operator="equal">
      <formula>"×"</formula>
    </cfRule>
    <cfRule type="cellIs" dxfId="237" priority="33" operator="equal">
      <formula>"OK"</formula>
    </cfRule>
  </conditionalFormatting>
  <conditionalFormatting sqref="V1">
    <cfRule type="cellIs" dxfId="236" priority="28" operator="equal">
      <formula>"ঠিক"</formula>
    </cfRule>
    <cfRule type="cellIs" dxfId="235" priority="29" operator="equal">
      <formula>"×"</formula>
    </cfRule>
    <cfRule type="cellIs" dxfId="234" priority="30" operator="equal">
      <formula>"OK"</formula>
    </cfRule>
  </conditionalFormatting>
  <conditionalFormatting sqref="X1">
    <cfRule type="cellIs" dxfId="233" priority="25" operator="equal">
      <formula>"ঠিক"</formula>
    </cfRule>
    <cfRule type="cellIs" dxfId="232" priority="26" operator="equal">
      <formula>"×"</formula>
    </cfRule>
    <cfRule type="cellIs" dxfId="231" priority="27" operator="equal">
      <formula>"OK"</formula>
    </cfRule>
  </conditionalFormatting>
  <conditionalFormatting sqref="Z1">
    <cfRule type="cellIs" dxfId="230" priority="19" operator="equal">
      <formula>"ঠিক"</formula>
    </cfRule>
    <cfRule type="cellIs" dxfId="229" priority="20" operator="equal">
      <formula>"×"</formula>
    </cfRule>
    <cfRule type="cellIs" dxfId="228" priority="21" operator="equal">
      <formula>"OK"</formula>
    </cfRule>
  </conditionalFormatting>
  <conditionalFormatting sqref="AB1">
    <cfRule type="cellIs" dxfId="227" priority="16" operator="equal">
      <formula>"ঠিক"</formula>
    </cfRule>
    <cfRule type="cellIs" dxfId="226" priority="17" operator="equal">
      <formula>"×"</formula>
    </cfRule>
    <cfRule type="cellIs" dxfId="225" priority="18" operator="equal">
      <formula>"OK"</formula>
    </cfRule>
  </conditionalFormatting>
  <conditionalFormatting sqref="AD1">
    <cfRule type="cellIs" dxfId="224" priority="13" operator="equal">
      <formula>"ঠিক"</formula>
    </cfRule>
    <cfRule type="cellIs" dxfId="223" priority="14" operator="equal">
      <formula>"×"</formula>
    </cfRule>
    <cfRule type="cellIs" dxfId="222" priority="15" operator="equal">
      <formula>"OK"</formula>
    </cfRule>
  </conditionalFormatting>
  <conditionalFormatting sqref="AH1">
    <cfRule type="cellIs" dxfId="221" priority="1" operator="equal">
      <formula>"ঠিক"</formula>
    </cfRule>
    <cfRule type="cellIs" dxfId="220" priority="2" operator="equal">
      <formula>"×"</formula>
    </cfRule>
    <cfRule type="cellIs" dxfId="219" priority="3" operator="equal">
      <formula>"OK"</formula>
    </cfRule>
  </conditionalFormatting>
  <conditionalFormatting sqref="AF1">
    <cfRule type="cellIs" dxfId="218" priority="4" operator="equal">
      <formula>"ঠিক"</formula>
    </cfRule>
    <cfRule type="cellIs" dxfId="217" priority="5" operator="equal">
      <formula>"×"</formula>
    </cfRule>
    <cfRule type="cellIs" dxfId="216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3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6" sqref="D6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8.14062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hidden="1" customWidth="1"/>
    <col min="35" max="35" width="8.5703125" style="104" hidden="1" customWidth="1"/>
    <col min="36" max="36" width="8.5703125" style="102" hidden="1" customWidth="1"/>
    <col min="37" max="39" width="8.5703125" style="104" hidden="1" customWidth="1"/>
    <col min="40" max="40" width="10.5703125" style="105" hidden="1" customWidth="1"/>
    <col min="41" max="41" width="11.42578125" style="105" hidden="1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3" t="s">
        <v>0</v>
      </c>
      <c r="B1" s="473" t="s">
        <v>1</v>
      </c>
      <c r="C1" s="473" t="s">
        <v>2</v>
      </c>
      <c r="D1" s="474" t="s">
        <v>204</v>
      </c>
      <c r="E1" s="475" t="s">
        <v>262</v>
      </c>
      <c r="F1" s="465" t="s">
        <v>11</v>
      </c>
      <c r="G1" s="465" t="s">
        <v>263</v>
      </c>
      <c r="H1" s="280">
        <f>I1</f>
        <v>45839</v>
      </c>
      <c r="I1" s="270">
        <f>H!C7</f>
        <v>45839</v>
      </c>
      <c r="J1" s="108">
        <f t="shared" ref="J1:W1" si="0">H1+1</f>
        <v>45840</v>
      </c>
      <c r="K1" s="270">
        <f t="shared" si="0"/>
        <v>45840</v>
      </c>
      <c r="L1" s="108">
        <f t="shared" si="0"/>
        <v>45841</v>
      </c>
      <c r="M1" s="270">
        <f t="shared" si="0"/>
        <v>45841</v>
      </c>
      <c r="N1" s="108">
        <f t="shared" si="0"/>
        <v>45842</v>
      </c>
      <c r="O1" s="270">
        <f t="shared" si="0"/>
        <v>45842</v>
      </c>
      <c r="P1" s="108">
        <f>N1+1</f>
        <v>45843</v>
      </c>
      <c r="Q1" s="270">
        <f>O1+1</f>
        <v>45843</v>
      </c>
      <c r="R1" s="108">
        <f t="shared" si="0"/>
        <v>45844</v>
      </c>
      <c r="S1" s="270">
        <f t="shared" si="0"/>
        <v>45844</v>
      </c>
      <c r="T1" s="109">
        <f t="shared" si="0"/>
        <v>45845</v>
      </c>
      <c r="U1" s="270">
        <f t="shared" si="0"/>
        <v>45845</v>
      </c>
      <c r="V1" s="110">
        <f t="shared" si="0"/>
        <v>45846</v>
      </c>
      <c r="W1" s="268">
        <f t="shared" si="0"/>
        <v>45846</v>
      </c>
      <c r="X1" s="110">
        <f t="shared" ref="X1" si="1">V1+1</f>
        <v>45847</v>
      </c>
      <c r="Y1" s="268">
        <f t="shared" ref="Y1" si="2">W1+1</f>
        <v>45847</v>
      </c>
      <c r="Z1" s="110">
        <f t="shared" ref="Z1" si="3">X1+1</f>
        <v>45848</v>
      </c>
      <c r="AA1" s="268">
        <f t="shared" ref="AA1" si="4">Y1+1</f>
        <v>45848</v>
      </c>
      <c r="AB1" s="110">
        <f t="shared" ref="AB1:AL1" si="5">Z1+1</f>
        <v>45849</v>
      </c>
      <c r="AC1" s="268">
        <f>AA1+1</f>
        <v>45849</v>
      </c>
      <c r="AD1" s="110">
        <f t="shared" si="5"/>
        <v>45850</v>
      </c>
      <c r="AE1" s="268">
        <f>AC1+1</f>
        <v>45850</v>
      </c>
      <c r="AF1" s="110">
        <f t="shared" si="5"/>
        <v>45851</v>
      </c>
      <c r="AG1" s="268">
        <f>AE1+1</f>
        <v>45851</v>
      </c>
      <c r="AH1" s="110">
        <f t="shared" si="5"/>
        <v>45852</v>
      </c>
      <c r="AI1" s="268">
        <f>AG1+1</f>
        <v>45852</v>
      </c>
      <c r="AJ1" s="110">
        <f t="shared" si="5"/>
        <v>45853</v>
      </c>
      <c r="AK1" s="268">
        <f>AI1+1</f>
        <v>45853</v>
      </c>
      <c r="AL1" s="110">
        <f t="shared" si="5"/>
        <v>45854</v>
      </c>
      <c r="AM1" s="268">
        <f>AK1+1</f>
        <v>45854</v>
      </c>
      <c r="AN1" s="470" t="s">
        <v>231</v>
      </c>
      <c r="AO1" s="466" t="s">
        <v>13</v>
      </c>
      <c r="AP1" s="468" t="s">
        <v>15</v>
      </c>
      <c r="AQ1" s="472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3"/>
      <c r="B2" s="473"/>
      <c r="C2" s="473"/>
      <c r="D2" s="474"/>
      <c r="E2" s="475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1"/>
      <c r="AO2" s="467"/>
      <c r="AP2" s="469"/>
      <c r="AQ2" s="472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225</v>
      </c>
      <c r="G5" s="283">
        <f t="shared" si="7"/>
        <v>266.89999999999998</v>
      </c>
      <c r="H5" s="318">
        <v>32</v>
      </c>
      <c r="I5" s="319">
        <v>30</v>
      </c>
      <c r="J5" s="318">
        <v>14</v>
      </c>
      <c r="K5" s="319">
        <v>12.5</v>
      </c>
      <c r="L5" s="350">
        <v>25</v>
      </c>
      <c r="M5" s="351">
        <v>21</v>
      </c>
      <c r="N5" s="350">
        <v>10</v>
      </c>
      <c r="O5" s="351">
        <v>8</v>
      </c>
      <c r="P5" s="350">
        <v>8</v>
      </c>
      <c r="Q5" s="351">
        <v>12.7</v>
      </c>
      <c r="R5" s="350">
        <v>10</v>
      </c>
      <c r="S5" s="351">
        <v>4</v>
      </c>
      <c r="T5" s="350">
        <v>14</v>
      </c>
      <c r="U5" s="351">
        <v>10.199999999999999</v>
      </c>
      <c r="V5" s="350">
        <v>14</v>
      </c>
      <c r="W5" s="351">
        <v>14</v>
      </c>
      <c r="X5" s="350">
        <v>18</v>
      </c>
      <c r="Y5" s="351">
        <v>18</v>
      </c>
      <c r="Z5" s="350">
        <v>15</v>
      </c>
      <c r="AA5" s="351">
        <v>21.5</v>
      </c>
      <c r="AB5" s="350">
        <v>18</v>
      </c>
      <c r="AC5" s="351">
        <v>15</v>
      </c>
      <c r="AD5" s="350">
        <v>18</v>
      </c>
      <c r="AE5" s="351">
        <v>15</v>
      </c>
      <c r="AF5" s="350">
        <v>20</v>
      </c>
      <c r="AG5" s="351">
        <v>18.5</v>
      </c>
      <c r="AH5" s="350"/>
      <c r="AI5" s="351"/>
      <c r="AJ5" s="350"/>
      <c r="AK5" s="351"/>
      <c r="AL5" s="350"/>
      <c r="AM5" s="351"/>
      <c r="AN5" s="290">
        <f t="shared" si="8"/>
        <v>200.4</v>
      </c>
      <c r="AO5" s="291">
        <f>P!AK7</f>
        <v>100</v>
      </c>
      <c r="AP5" s="292">
        <f t="shared" si="6"/>
        <v>66.499999999999972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100</v>
      </c>
      <c r="G6" s="283">
        <f t="shared" si="7"/>
        <v>141</v>
      </c>
      <c r="H6" s="318"/>
      <c r="I6" s="319"/>
      <c r="J6" s="318"/>
      <c r="K6" s="319"/>
      <c r="L6" s="350">
        <v>3</v>
      </c>
      <c r="M6" s="351">
        <v>3</v>
      </c>
      <c r="N6" s="350"/>
      <c r="O6" s="351"/>
      <c r="P6" s="350">
        <v>10</v>
      </c>
      <c r="Q6" s="351">
        <v>4.5</v>
      </c>
      <c r="R6" s="350">
        <v>3</v>
      </c>
      <c r="S6" s="351">
        <v>3</v>
      </c>
      <c r="T6" s="350"/>
      <c r="U6" s="351"/>
      <c r="V6" s="350">
        <v>50</v>
      </c>
      <c r="W6" s="351">
        <v>51</v>
      </c>
      <c r="X6" s="350"/>
      <c r="Y6" s="351"/>
      <c r="Z6" s="350">
        <v>7</v>
      </c>
      <c r="AA6" s="351">
        <v>7.5</v>
      </c>
      <c r="AB6" s="350">
        <v>6</v>
      </c>
      <c r="AC6" s="351">
        <v>6</v>
      </c>
      <c r="AD6" s="350">
        <v>6</v>
      </c>
      <c r="AE6" s="351">
        <v>8</v>
      </c>
      <c r="AF6" s="350">
        <v>5</v>
      </c>
      <c r="AG6" s="351">
        <v>5</v>
      </c>
      <c r="AH6" s="350"/>
      <c r="AI6" s="351"/>
      <c r="AJ6" s="350"/>
      <c r="AK6" s="351"/>
      <c r="AL6" s="350"/>
      <c r="AM6" s="351"/>
      <c r="AN6" s="290">
        <f t="shared" si="8"/>
        <v>88</v>
      </c>
      <c r="AO6" s="291">
        <f>P!AK8</f>
        <v>122</v>
      </c>
      <c r="AP6" s="292">
        <f t="shared" si="6"/>
        <v>53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>
        <v>4</v>
      </c>
      <c r="I8" s="319">
        <v>3.25</v>
      </c>
      <c r="J8" s="318">
        <v>2</v>
      </c>
      <c r="K8" s="319">
        <v>2</v>
      </c>
      <c r="L8" s="350">
        <v>4</v>
      </c>
      <c r="M8" s="351">
        <v>2.5</v>
      </c>
      <c r="N8" s="350">
        <v>2</v>
      </c>
      <c r="O8" s="351">
        <v>2</v>
      </c>
      <c r="P8" s="350"/>
      <c r="Q8" s="351"/>
      <c r="R8" s="350">
        <v>2</v>
      </c>
      <c r="S8" s="351">
        <v>2</v>
      </c>
      <c r="T8" s="350">
        <v>2</v>
      </c>
      <c r="U8" s="351">
        <v>2</v>
      </c>
      <c r="V8" s="350">
        <v>2</v>
      </c>
      <c r="W8" s="351"/>
      <c r="X8" s="350">
        <v>3</v>
      </c>
      <c r="Y8" s="351">
        <v>2.5</v>
      </c>
      <c r="Z8" s="350">
        <v>3</v>
      </c>
      <c r="AA8" s="351">
        <v>6.3</v>
      </c>
      <c r="AB8" s="350">
        <v>4</v>
      </c>
      <c r="AC8" s="351"/>
      <c r="AD8" s="350">
        <v>3</v>
      </c>
      <c r="AE8" s="351"/>
      <c r="AF8" s="350">
        <v>3</v>
      </c>
      <c r="AG8" s="351"/>
      <c r="AH8" s="350"/>
      <c r="AI8" s="351"/>
      <c r="AJ8" s="350"/>
      <c r="AK8" s="351"/>
      <c r="AL8" s="350"/>
      <c r="AM8" s="351"/>
      <c r="AN8" s="290">
        <f t="shared" si="8"/>
        <v>22.55</v>
      </c>
      <c r="AO8" s="291">
        <f>P!AK10</f>
        <v>135</v>
      </c>
      <c r="AP8" s="292">
        <f t="shared" si="6"/>
        <v>12.870000000000015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>
        <v>0.75</v>
      </c>
      <c r="J9" s="318">
        <v>2</v>
      </c>
      <c r="K9" s="319">
        <v>2</v>
      </c>
      <c r="L9" s="350">
        <v>2</v>
      </c>
      <c r="M9" s="351">
        <v>2</v>
      </c>
      <c r="N9" s="350"/>
      <c r="O9" s="351"/>
      <c r="P9" s="350">
        <v>1.5</v>
      </c>
      <c r="Q9" s="351">
        <v>2</v>
      </c>
      <c r="R9" s="350">
        <v>2</v>
      </c>
      <c r="S9" s="351">
        <v>2</v>
      </c>
      <c r="T9" s="350"/>
      <c r="U9" s="351">
        <v>0.5</v>
      </c>
      <c r="V9" s="350"/>
      <c r="W9" s="351"/>
      <c r="X9" s="350">
        <v>2</v>
      </c>
      <c r="Y9" s="351">
        <v>2.25</v>
      </c>
      <c r="Z9" s="350">
        <v>2</v>
      </c>
      <c r="AA9" s="351">
        <v>0.4</v>
      </c>
      <c r="AB9" s="350">
        <v>3</v>
      </c>
      <c r="AC9" s="351">
        <v>3.6</v>
      </c>
      <c r="AD9" s="350">
        <v>3</v>
      </c>
      <c r="AE9" s="351">
        <v>3</v>
      </c>
      <c r="AF9" s="350">
        <v>4</v>
      </c>
      <c r="AG9" s="351">
        <v>4.5</v>
      </c>
      <c r="AH9" s="350"/>
      <c r="AI9" s="351"/>
      <c r="AJ9" s="350"/>
      <c r="AK9" s="351"/>
      <c r="AL9" s="350"/>
      <c r="AM9" s="351"/>
      <c r="AN9" s="290">
        <f t="shared" si="8"/>
        <v>23</v>
      </c>
      <c r="AO9" s="291">
        <f>P!AK11</f>
        <v>160</v>
      </c>
      <c r="AP9" s="292">
        <f t="shared" si="6"/>
        <v>11.470000000000006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25</v>
      </c>
      <c r="G10" s="283">
        <f t="shared" si="7"/>
        <v>34.450000000000003</v>
      </c>
      <c r="H10" s="318">
        <v>2</v>
      </c>
      <c r="I10" s="319">
        <v>1</v>
      </c>
      <c r="J10" s="318"/>
      <c r="K10" s="319"/>
      <c r="L10" s="350">
        <v>2</v>
      </c>
      <c r="M10" s="351"/>
      <c r="N10" s="350">
        <v>2</v>
      </c>
      <c r="O10" s="351">
        <v>1.5</v>
      </c>
      <c r="P10" s="350">
        <v>2</v>
      </c>
      <c r="Q10" s="351">
        <v>1.7</v>
      </c>
      <c r="R10" s="350"/>
      <c r="S10" s="351"/>
      <c r="T10" s="350">
        <v>2</v>
      </c>
      <c r="U10" s="351">
        <v>1</v>
      </c>
      <c r="V10" s="350">
        <v>2</v>
      </c>
      <c r="W10" s="351"/>
      <c r="X10" s="350"/>
      <c r="Y10" s="351"/>
      <c r="Z10" s="350"/>
      <c r="AA10" s="351"/>
      <c r="AB10" s="350">
        <v>5</v>
      </c>
      <c r="AC10" s="351">
        <v>5</v>
      </c>
      <c r="AD10" s="350"/>
      <c r="AE10" s="351">
        <v>1.6</v>
      </c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11.799999999999999</v>
      </c>
      <c r="AO10" s="291">
        <f>P!AK12</f>
        <v>135</v>
      </c>
      <c r="AP10" s="292">
        <f t="shared" si="6"/>
        <v>22.650000000000006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1</v>
      </c>
      <c r="G11" s="283">
        <f t="shared" si="7"/>
        <v>1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>
        <v>1</v>
      </c>
      <c r="AG11" s="351">
        <v>1</v>
      </c>
      <c r="AH11" s="350"/>
      <c r="AI11" s="351"/>
      <c r="AJ11" s="350"/>
      <c r="AK11" s="351"/>
      <c r="AL11" s="350"/>
      <c r="AM11" s="351"/>
      <c r="AN11" s="290">
        <f t="shared" si="8"/>
        <v>1</v>
      </c>
      <c r="AO11" s="291">
        <f>P!AK13</f>
        <v>95</v>
      </c>
      <c r="AP11" s="292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6</v>
      </c>
      <c r="G12" s="283">
        <f t="shared" si="7"/>
        <v>6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>
        <v>6</v>
      </c>
      <c r="W12" s="351">
        <v>5</v>
      </c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5</v>
      </c>
      <c r="AO12" s="291">
        <f>P!AK14</f>
        <v>60</v>
      </c>
      <c r="AP12" s="292">
        <f t="shared" si="6"/>
        <v>1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127</v>
      </c>
      <c r="G13" s="283">
        <f>E13+F13</f>
        <v>129</v>
      </c>
      <c r="H13" s="318">
        <v>20</v>
      </c>
      <c r="I13" s="319">
        <v>20</v>
      </c>
      <c r="J13" s="318">
        <v>5</v>
      </c>
      <c r="K13" s="319">
        <v>5</v>
      </c>
      <c r="L13" s="350">
        <v>10</v>
      </c>
      <c r="M13" s="351">
        <v>10</v>
      </c>
      <c r="N13" s="350">
        <v>4</v>
      </c>
      <c r="O13" s="351">
        <v>4</v>
      </c>
      <c r="P13" s="350">
        <v>4</v>
      </c>
      <c r="Q13" s="351">
        <v>4</v>
      </c>
      <c r="R13" s="350">
        <v>4</v>
      </c>
      <c r="S13" s="351">
        <v>4</v>
      </c>
      <c r="T13" s="350">
        <v>5</v>
      </c>
      <c r="U13" s="351">
        <v>7</v>
      </c>
      <c r="V13" s="350">
        <v>30</v>
      </c>
      <c r="W13" s="351">
        <v>14.5</v>
      </c>
      <c r="X13" s="350">
        <v>7</v>
      </c>
      <c r="Y13" s="351">
        <v>10</v>
      </c>
      <c r="Z13" s="350">
        <v>10</v>
      </c>
      <c r="AA13" s="351">
        <v>10</v>
      </c>
      <c r="AB13" s="350">
        <v>15</v>
      </c>
      <c r="AC13" s="351">
        <v>15</v>
      </c>
      <c r="AD13" s="350">
        <v>10</v>
      </c>
      <c r="AE13" s="351">
        <v>13.5</v>
      </c>
      <c r="AF13" s="350">
        <v>10</v>
      </c>
      <c r="AG13" s="351">
        <v>11</v>
      </c>
      <c r="AH13" s="350"/>
      <c r="AI13" s="351"/>
      <c r="AJ13" s="350"/>
      <c r="AK13" s="351"/>
      <c r="AL13" s="350"/>
      <c r="AM13" s="351"/>
      <c r="AN13" s="290">
        <f t="shared" si="8"/>
        <v>128</v>
      </c>
      <c r="AO13" s="291">
        <f>P!AK15</f>
        <v>177.35433070866142</v>
      </c>
      <c r="AP13" s="292">
        <f t="shared" si="6"/>
        <v>1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6</v>
      </c>
      <c r="G14" s="283">
        <f t="shared" si="7"/>
        <v>6.1199999999999983</v>
      </c>
      <c r="H14" s="318">
        <v>0.5</v>
      </c>
      <c r="I14" s="319">
        <v>0.5</v>
      </c>
      <c r="J14" s="318">
        <v>0.2</v>
      </c>
      <c r="K14" s="319">
        <v>0.2</v>
      </c>
      <c r="L14" s="350">
        <v>0.5</v>
      </c>
      <c r="M14" s="351">
        <v>0.5</v>
      </c>
      <c r="N14" s="350">
        <v>0.2</v>
      </c>
      <c r="O14" s="351">
        <v>0.2</v>
      </c>
      <c r="P14" s="350">
        <v>0.2</v>
      </c>
      <c r="Q14" s="351">
        <v>2</v>
      </c>
      <c r="R14" s="350">
        <v>0.2</v>
      </c>
      <c r="S14" s="351">
        <v>0.2</v>
      </c>
      <c r="T14" s="350">
        <v>0.3</v>
      </c>
      <c r="U14" s="351"/>
      <c r="V14" s="350">
        <v>0.5</v>
      </c>
      <c r="W14" s="351"/>
      <c r="X14" s="350">
        <v>0.5</v>
      </c>
      <c r="Y14" s="351"/>
      <c r="Z14" s="350">
        <v>0.2</v>
      </c>
      <c r="AA14" s="351"/>
      <c r="AB14" s="350">
        <v>0.5</v>
      </c>
      <c r="AC14" s="351"/>
      <c r="AD14" s="350">
        <v>0.5</v>
      </c>
      <c r="AE14" s="351"/>
      <c r="AF14" s="350">
        <v>0.5</v>
      </c>
      <c r="AG14" s="351"/>
      <c r="AH14" s="350"/>
      <c r="AI14" s="351"/>
      <c r="AJ14" s="350"/>
      <c r="AK14" s="351"/>
      <c r="AL14" s="350"/>
      <c r="AM14" s="351"/>
      <c r="AN14" s="290">
        <f t="shared" si="8"/>
        <v>3.6</v>
      </c>
      <c r="AO14" s="291">
        <f>P!AK16</f>
        <v>320</v>
      </c>
      <c r="AP14" s="292">
        <f t="shared" si="6"/>
        <v>2.5199999999999982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50</v>
      </c>
      <c r="G15" s="283">
        <f t="shared" si="7"/>
        <v>59</v>
      </c>
      <c r="H15" s="318">
        <v>3</v>
      </c>
      <c r="I15" s="319">
        <v>3</v>
      </c>
      <c r="J15" s="318">
        <v>1</v>
      </c>
      <c r="K15" s="319">
        <v>1</v>
      </c>
      <c r="L15" s="350">
        <v>2</v>
      </c>
      <c r="M15" s="351">
        <v>1</v>
      </c>
      <c r="N15" s="350">
        <v>1</v>
      </c>
      <c r="O15" s="351">
        <v>1</v>
      </c>
      <c r="P15" s="350">
        <v>1</v>
      </c>
      <c r="Q15" s="351">
        <v>1</v>
      </c>
      <c r="R15" s="350">
        <v>1</v>
      </c>
      <c r="S15" s="351">
        <v>1</v>
      </c>
      <c r="T15" s="350">
        <v>1</v>
      </c>
      <c r="U15" s="351">
        <v>1</v>
      </c>
      <c r="V15" s="350">
        <v>14</v>
      </c>
      <c r="W15" s="351">
        <v>14</v>
      </c>
      <c r="X15" s="350">
        <v>2</v>
      </c>
      <c r="Y15" s="351"/>
      <c r="Z15" s="350">
        <v>2</v>
      </c>
      <c r="AA15" s="351">
        <v>2</v>
      </c>
      <c r="AB15" s="350">
        <v>3</v>
      </c>
      <c r="AC15" s="351">
        <v>3</v>
      </c>
      <c r="AD15" s="350">
        <v>2</v>
      </c>
      <c r="AE15" s="351">
        <v>2</v>
      </c>
      <c r="AF15" s="350">
        <v>2</v>
      </c>
      <c r="AG15" s="351">
        <v>2</v>
      </c>
      <c r="AH15" s="350"/>
      <c r="AI15" s="351"/>
      <c r="AJ15" s="350"/>
      <c r="AK15" s="351"/>
      <c r="AL15" s="350"/>
      <c r="AM15" s="351"/>
      <c r="AN15" s="290">
        <f t="shared" si="8"/>
        <v>32</v>
      </c>
      <c r="AO15" s="291">
        <f>P!AK17</f>
        <v>40</v>
      </c>
      <c r="AP15" s="292">
        <f t="shared" si="6"/>
        <v>27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0.5</v>
      </c>
      <c r="G17" s="283">
        <f t="shared" si="7"/>
        <v>0.60000000000000009</v>
      </c>
      <c r="H17" s="318">
        <v>0.1</v>
      </c>
      <c r="I17" s="319">
        <v>0.1</v>
      </c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>
        <v>0.5</v>
      </c>
      <c r="W17" s="351">
        <v>0.2</v>
      </c>
      <c r="X17" s="350"/>
      <c r="Y17" s="351"/>
      <c r="Z17" s="350"/>
      <c r="AA17" s="351"/>
      <c r="AB17" s="350">
        <v>0.1</v>
      </c>
      <c r="AC17" s="351">
        <v>0.1</v>
      </c>
      <c r="AD17" s="350"/>
      <c r="AE17" s="351">
        <v>0.1</v>
      </c>
      <c r="AF17" s="350">
        <v>0.1</v>
      </c>
      <c r="AG17" s="351">
        <v>0.1</v>
      </c>
      <c r="AH17" s="350"/>
      <c r="AI17" s="351"/>
      <c r="AJ17" s="350"/>
      <c r="AK17" s="351"/>
      <c r="AL17" s="350"/>
      <c r="AM17" s="351"/>
      <c r="AN17" s="290">
        <f t="shared" si="8"/>
        <v>0.6</v>
      </c>
      <c r="AO17" s="291">
        <f>P!AK19</f>
        <v>360</v>
      </c>
      <c r="AP17" s="292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0.5</v>
      </c>
      <c r="G18" s="283">
        <f t="shared" si="7"/>
        <v>0.5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>
        <v>0.5</v>
      </c>
      <c r="W18" s="351"/>
      <c r="X18" s="350"/>
      <c r="Y18" s="351"/>
      <c r="Z18" s="350"/>
      <c r="AA18" s="351">
        <v>0.1</v>
      </c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0.1</v>
      </c>
      <c r="AO18" s="291">
        <f>P!AK20</f>
        <v>190</v>
      </c>
      <c r="AP18" s="292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126</v>
      </c>
      <c r="G19" s="283">
        <f t="shared" si="7"/>
        <v>141</v>
      </c>
      <c r="H19" s="318">
        <v>12</v>
      </c>
      <c r="I19" s="319">
        <v>14</v>
      </c>
      <c r="J19" s="318">
        <v>4</v>
      </c>
      <c r="K19" s="319">
        <v>5</v>
      </c>
      <c r="L19" s="350">
        <v>7</v>
      </c>
      <c r="M19" s="351">
        <v>9</v>
      </c>
      <c r="N19" s="350">
        <v>3</v>
      </c>
      <c r="O19" s="351">
        <v>3</v>
      </c>
      <c r="P19" s="350">
        <v>3</v>
      </c>
      <c r="Q19" s="351">
        <v>4</v>
      </c>
      <c r="R19" s="350">
        <v>3</v>
      </c>
      <c r="S19" s="351">
        <v>3</v>
      </c>
      <c r="T19" s="350"/>
      <c r="U19" s="351">
        <v>9</v>
      </c>
      <c r="V19" s="350">
        <v>20</v>
      </c>
      <c r="W19" s="351"/>
      <c r="X19" s="350">
        <v>7</v>
      </c>
      <c r="Y19" s="351">
        <v>7</v>
      </c>
      <c r="Z19" s="350">
        <v>8</v>
      </c>
      <c r="AA19" s="351">
        <v>14</v>
      </c>
      <c r="AB19" s="350">
        <v>10</v>
      </c>
      <c r="AC19" s="351">
        <v>11</v>
      </c>
      <c r="AD19" s="350">
        <v>10</v>
      </c>
      <c r="AE19" s="351">
        <v>13</v>
      </c>
      <c r="AF19" s="350">
        <v>10</v>
      </c>
      <c r="AG19" s="351">
        <v>13</v>
      </c>
      <c r="AH19" s="350"/>
      <c r="AI19" s="351"/>
      <c r="AJ19" s="350"/>
      <c r="AK19" s="351"/>
      <c r="AL19" s="350"/>
      <c r="AM19" s="351"/>
      <c r="AN19" s="290">
        <f t="shared" si="8"/>
        <v>105</v>
      </c>
      <c r="AO19" s="291">
        <f>P!AK21</f>
        <v>60</v>
      </c>
      <c r="AP19" s="292">
        <f t="shared" si="6"/>
        <v>36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10.4</v>
      </c>
      <c r="G20" s="283">
        <f t="shared" si="7"/>
        <v>10.700000000000001</v>
      </c>
      <c r="H20" s="318">
        <v>0.2</v>
      </c>
      <c r="I20" s="319">
        <v>0.2</v>
      </c>
      <c r="J20" s="318"/>
      <c r="K20" s="319"/>
      <c r="L20" s="350">
        <v>0.2</v>
      </c>
      <c r="M20" s="351">
        <v>0.2</v>
      </c>
      <c r="N20" s="350"/>
      <c r="O20" s="351"/>
      <c r="P20" s="350"/>
      <c r="Q20" s="351"/>
      <c r="R20" s="350">
        <v>0.2</v>
      </c>
      <c r="S20" s="351"/>
      <c r="T20" s="350"/>
      <c r="U20" s="351">
        <v>0.8</v>
      </c>
      <c r="V20" s="350">
        <v>7</v>
      </c>
      <c r="W20" s="351">
        <v>5.7</v>
      </c>
      <c r="X20" s="350">
        <v>0.2</v>
      </c>
      <c r="Y20" s="351">
        <v>0.55000000000000004</v>
      </c>
      <c r="Z20" s="350">
        <v>0.2</v>
      </c>
      <c r="AA20" s="351">
        <v>0.5</v>
      </c>
      <c r="AB20" s="350">
        <v>0.5</v>
      </c>
      <c r="AC20" s="351">
        <v>0.25</v>
      </c>
      <c r="AD20" s="350">
        <v>0.5</v>
      </c>
      <c r="AE20" s="351">
        <v>0.5</v>
      </c>
      <c r="AF20" s="350">
        <v>1.5</v>
      </c>
      <c r="AG20" s="351">
        <v>1.5</v>
      </c>
      <c r="AH20" s="350"/>
      <c r="AI20" s="351"/>
      <c r="AJ20" s="350"/>
      <c r="AK20" s="351"/>
      <c r="AL20" s="350"/>
      <c r="AM20" s="351"/>
      <c r="AN20" s="290">
        <f t="shared" si="8"/>
        <v>10.199999999999999</v>
      </c>
      <c r="AO20" s="291">
        <f>P!AK22</f>
        <v>905.76923076923072</v>
      </c>
      <c r="AP20" s="292">
        <f t="shared" si="6"/>
        <v>0.50000000000000178</v>
      </c>
      <c r="AQ20" s="87" t="str">
        <f t="shared" si="9"/>
        <v>NZ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5</v>
      </c>
      <c r="G21" s="283">
        <f t="shared" si="7"/>
        <v>5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>
        <v>4</v>
      </c>
      <c r="W21" s="351">
        <v>5</v>
      </c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5</v>
      </c>
      <c r="AO21" s="291">
        <f>P!AK23</f>
        <v>188</v>
      </c>
      <c r="AP21" s="292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1110</v>
      </c>
      <c r="G22" s="283">
        <f t="shared" si="7"/>
        <v>1755</v>
      </c>
      <c r="H22" s="318">
        <v>280</v>
      </c>
      <c r="I22" s="319">
        <v>340</v>
      </c>
      <c r="J22" s="318"/>
      <c r="K22" s="319"/>
      <c r="L22" s="350">
        <v>45</v>
      </c>
      <c r="M22" s="351">
        <v>50</v>
      </c>
      <c r="N22" s="350"/>
      <c r="O22" s="351"/>
      <c r="P22" s="350"/>
      <c r="Q22" s="351"/>
      <c r="R22" s="350"/>
      <c r="S22" s="351"/>
      <c r="T22" s="350"/>
      <c r="U22" s="351"/>
      <c r="V22" s="350">
        <v>300</v>
      </c>
      <c r="W22" s="351">
        <v>342</v>
      </c>
      <c r="X22" s="350">
        <v>25</v>
      </c>
      <c r="Y22" s="351">
        <v>25</v>
      </c>
      <c r="Z22" s="350"/>
      <c r="AA22" s="351">
        <v>20</v>
      </c>
      <c r="AB22" s="350">
        <v>90</v>
      </c>
      <c r="AC22" s="351">
        <v>113</v>
      </c>
      <c r="AD22" s="350">
        <v>90</v>
      </c>
      <c r="AE22" s="351">
        <v>140</v>
      </c>
      <c r="AF22" s="350">
        <v>55</v>
      </c>
      <c r="AG22" s="351">
        <v>65</v>
      </c>
      <c r="AH22" s="350"/>
      <c r="AI22" s="351"/>
      <c r="AJ22" s="350"/>
      <c r="AK22" s="351"/>
      <c r="AL22" s="350"/>
      <c r="AM22" s="351"/>
      <c r="AN22" s="290">
        <f t="shared" si="8"/>
        <v>1095</v>
      </c>
      <c r="AO22" s="291">
        <f>P!AK24</f>
        <v>2.7351351351351352</v>
      </c>
      <c r="AP22" s="292">
        <f t="shared" si="6"/>
        <v>660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>
        <v>1</v>
      </c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1</v>
      </c>
      <c r="AO23" s="291">
        <f>P!AK25</f>
        <v>152.2222222222222</v>
      </c>
      <c r="AP23" s="292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>
        <v>45</v>
      </c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>
        <v>1</v>
      </c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1</v>
      </c>
      <c r="AO24" s="291">
        <f>P!AK26</f>
        <v>380</v>
      </c>
      <c r="AP24" s="292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5.0000000000000001E-3</v>
      </c>
      <c r="G29" s="283">
        <f t="shared" si="7"/>
        <v>5.0000000000000001E-3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>
        <v>5.0000000000000001E-3</v>
      </c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>
        <v>5.0000000000000001E-3</v>
      </c>
      <c r="AH29" s="350"/>
      <c r="AI29" s="351"/>
      <c r="AJ29" s="350"/>
      <c r="AK29" s="351"/>
      <c r="AL29" s="350"/>
      <c r="AM29" s="351"/>
      <c r="AN29" s="290">
        <f t="shared" si="8"/>
        <v>5.0000000000000001E-3</v>
      </c>
      <c r="AO29" s="291">
        <f>P!AK31</f>
        <v>300000</v>
      </c>
      <c r="AP29" s="292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>
        <v>0.1</v>
      </c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>
        <v>3</v>
      </c>
      <c r="I34" s="319">
        <v>3</v>
      </c>
      <c r="J34" s="318">
        <v>1</v>
      </c>
      <c r="K34" s="319">
        <v>1</v>
      </c>
      <c r="L34" s="350">
        <v>2</v>
      </c>
      <c r="M34" s="351">
        <v>2</v>
      </c>
      <c r="N34" s="350">
        <v>1</v>
      </c>
      <c r="O34" s="351">
        <v>1</v>
      </c>
      <c r="P34" s="350">
        <v>1</v>
      </c>
      <c r="Q34" s="351">
        <v>1</v>
      </c>
      <c r="R34" s="350">
        <v>1</v>
      </c>
      <c r="S34" s="351">
        <v>1</v>
      </c>
      <c r="T34" s="350">
        <v>1</v>
      </c>
      <c r="U34" s="351">
        <v>1</v>
      </c>
      <c r="V34" s="350">
        <v>8</v>
      </c>
      <c r="W34" s="351"/>
      <c r="X34" s="350">
        <v>2</v>
      </c>
      <c r="Y34" s="351">
        <v>3</v>
      </c>
      <c r="Z34" s="350">
        <v>2</v>
      </c>
      <c r="AA34" s="351">
        <v>2</v>
      </c>
      <c r="AB34" s="350">
        <v>3</v>
      </c>
      <c r="AC34" s="351">
        <v>3</v>
      </c>
      <c r="AD34" s="350">
        <v>3</v>
      </c>
      <c r="AE34" s="351">
        <v>3</v>
      </c>
      <c r="AF34" s="350">
        <v>3</v>
      </c>
      <c r="AG34" s="351">
        <v>3</v>
      </c>
      <c r="AH34" s="350"/>
      <c r="AI34" s="351"/>
      <c r="AJ34" s="350"/>
      <c r="AK34" s="351"/>
      <c r="AL34" s="350"/>
      <c r="AM34" s="351"/>
      <c r="AN34" s="290">
        <f t="shared" si="8"/>
        <v>24</v>
      </c>
      <c r="AO34" s="291">
        <f>P!AK36</f>
        <v>135.2427466124723</v>
      </c>
      <c r="AP34" s="292">
        <f t="shared" si="6"/>
        <v>2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3</v>
      </c>
      <c r="G35" s="283">
        <f t="shared" si="7"/>
        <v>3.5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>
        <v>4</v>
      </c>
      <c r="W35" s="351">
        <v>3.5</v>
      </c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3.5</v>
      </c>
      <c r="AO35" s="291">
        <f>P!AK37</f>
        <v>170</v>
      </c>
      <c r="AP35" s="292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1.7</v>
      </c>
      <c r="G36" s="283">
        <f t="shared" si="7"/>
        <v>1.7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>
        <v>1.5</v>
      </c>
      <c r="W36" s="351">
        <v>1.5</v>
      </c>
      <c r="X36" s="350"/>
      <c r="Y36" s="351"/>
      <c r="Z36" s="350">
        <v>0.2</v>
      </c>
      <c r="AA36" s="351">
        <v>0.2</v>
      </c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1.7</v>
      </c>
      <c r="AO36" s="291">
        <f>P!AK38</f>
        <v>294.11764705882354</v>
      </c>
      <c r="AP36" s="292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0.5</v>
      </c>
      <c r="G38" s="283">
        <f t="shared" si="7"/>
        <v>0.5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>
        <v>6</v>
      </c>
      <c r="AG38" s="351">
        <v>0.5</v>
      </c>
      <c r="AH38" s="350"/>
      <c r="AI38" s="351"/>
      <c r="AJ38" s="350"/>
      <c r="AK38" s="351"/>
      <c r="AL38" s="350"/>
      <c r="AM38" s="351"/>
      <c r="AN38" s="290">
        <f t="shared" si="8"/>
        <v>0.5</v>
      </c>
      <c r="AO38" s="358">
        <f>P!AK40</f>
        <v>240</v>
      </c>
      <c r="AP38" s="359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100.5</v>
      </c>
      <c r="G39" s="283">
        <f t="shared" si="7"/>
        <v>100.5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>
        <v>100</v>
      </c>
      <c r="W39" s="362">
        <v>100</v>
      </c>
      <c r="X39" s="363"/>
      <c r="Y39" s="362"/>
      <c r="Z39" s="363">
        <v>0.5</v>
      </c>
      <c r="AA39" s="364">
        <f>P!V41</f>
        <v>0.5</v>
      </c>
      <c r="AB39" s="363"/>
      <c r="AC39" s="364">
        <f>P!X41</f>
        <v>0</v>
      </c>
      <c r="AD39" s="357"/>
      <c r="AE39" s="364">
        <f>P!Z41</f>
        <v>0</v>
      </c>
      <c r="AF39" s="357"/>
      <c r="AG39" s="364">
        <f>P!AB41</f>
        <v>0</v>
      </c>
      <c r="AH39" s="357"/>
      <c r="AI39" s="364">
        <f>P!AD41</f>
        <v>0</v>
      </c>
      <c r="AJ39" s="357"/>
      <c r="AK39" s="364">
        <f>P!AF41</f>
        <v>0</v>
      </c>
      <c r="AL39" s="363"/>
      <c r="AM39" s="364">
        <f>P!AH41</f>
        <v>0</v>
      </c>
      <c r="AN39" s="290">
        <f t="shared" si="8"/>
        <v>100.5</v>
      </c>
      <c r="AO39" s="371">
        <f>P!AK41</f>
        <v>79.900497512437809</v>
      </c>
      <c r="AP39" s="337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8</v>
      </c>
      <c r="G40" s="283">
        <f t="shared" si="7"/>
        <v>8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>
        <v>3</v>
      </c>
      <c r="W40" s="362">
        <v>3</v>
      </c>
      <c r="X40" s="363"/>
      <c r="Y40" s="362"/>
      <c r="Z40" s="363"/>
      <c r="AA40" s="364">
        <f>P!V42</f>
        <v>0</v>
      </c>
      <c r="AB40" s="363"/>
      <c r="AC40" s="364">
        <f>P!X42</f>
        <v>0</v>
      </c>
      <c r="AD40" s="357"/>
      <c r="AE40" s="364">
        <f>P!Z42</f>
        <v>5</v>
      </c>
      <c r="AF40" s="357"/>
      <c r="AG40" s="364">
        <f>P!AB42</f>
        <v>0</v>
      </c>
      <c r="AH40" s="357"/>
      <c r="AI40" s="364">
        <f>P!AD42</f>
        <v>0</v>
      </c>
      <c r="AJ40" s="357"/>
      <c r="AK40" s="364">
        <f>P!AF42</f>
        <v>0</v>
      </c>
      <c r="AL40" s="363"/>
      <c r="AM40" s="364">
        <f>P!AH42</f>
        <v>0</v>
      </c>
      <c r="AN40" s="290">
        <f t="shared" si="8"/>
        <v>8</v>
      </c>
      <c r="AO40" s="371">
        <f>P!AK42</f>
        <v>90</v>
      </c>
      <c r="AP40" s="337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>
        <v>30</v>
      </c>
      <c r="I41" s="319">
        <v>30</v>
      </c>
      <c r="J41" s="318"/>
      <c r="K41" s="319">
        <v>10</v>
      </c>
      <c r="L41" s="350">
        <v>15</v>
      </c>
      <c r="M41" s="351">
        <v>15</v>
      </c>
      <c r="N41" s="350"/>
      <c r="O41" s="351">
        <v>10</v>
      </c>
      <c r="P41" s="350"/>
      <c r="Q41" s="351"/>
      <c r="R41" s="350"/>
      <c r="S41" s="351">
        <v>10</v>
      </c>
      <c r="T41" s="350"/>
      <c r="U41" s="351"/>
      <c r="V41" s="350"/>
      <c r="W41" s="351">
        <v>20</v>
      </c>
      <c r="X41" s="350"/>
      <c r="Y41" s="351">
        <v>10</v>
      </c>
      <c r="Z41" s="350"/>
      <c r="AA41" s="351">
        <v>17</v>
      </c>
      <c r="AB41" s="350"/>
      <c r="AC41" s="351">
        <v>15</v>
      </c>
      <c r="AD41" s="350"/>
      <c r="AE41" s="351">
        <v>25</v>
      </c>
      <c r="AF41" s="350"/>
      <c r="AG41" s="351">
        <v>30</v>
      </c>
      <c r="AH41" s="350"/>
      <c r="AI41" s="351"/>
      <c r="AJ41" s="350"/>
      <c r="AK41" s="351"/>
      <c r="AL41" s="350"/>
      <c r="AM41" s="351"/>
      <c r="AN41" s="290">
        <f t="shared" si="8"/>
        <v>192</v>
      </c>
      <c r="AO41" s="360">
        <f>P!AK43</f>
        <v>8</v>
      </c>
      <c r="AP41" s="361">
        <f t="shared" si="6"/>
        <v>916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>
        <v>30</v>
      </c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>
        <v>30</v>
      </c>
      <c r="I45" s="319">
        <v>30</v>
      </c>
      <c r="J45" s="318"/>
      <c r="K45" s="319">
        <v>20</v>
      </c>
      <c r="L45" s="350">
        <v>15</v>
      </c>
      <c r="M45" s="351">
        <v>30</v>
      </c>
      <c r="N45" s="350"/>
      <c r="O45" s="351">
        <v>20</v>
      </c>
      <c r="P45" s="350"/>
      <c r="Q45" s="351">
        <v>35</v>
      </c>
      <c r="R45" s="350"/>
      <c r="S45" s="351">
        <v>25</v>
      </c>
      <c r="T45" s="350"/>
      <c r="U45" s="351">
        <v>20</v>
      </c>
      <c r="V45" s="350"/>
      <c r="W45" s="351">
        <v>50</v>
      </c>
      <c r="X45" s="350"/>
      <c r="Y45" s="351">
        <v>25</v>
      </c>
      <c r="Z45" s="350"/>
      <c r="AA45" s="351">
        <v>45</v>
      </c>
      <c r="AB45" s="350"/>
      <c r="AC45" s="351">
        <v>10</v>
      </c>
      <c r="AD45" s="350"/>
      <c r="AE45" s="351">
        <v>29</v>
      </c>
      <c r="AF45" s="350"/>
      <c r="AG45" s="351">
        <v>22</v>
      </c>
      <c r="AH45" s="350"/>
      <c r="AI45" s="351"/>
      <c r="AJ45" s="350"/>
      <c r="AK45" s="351"/>
      <c r="AL45" s="350"/>
      <c r="AM45" s="351"/>
      <c r="AN45" s="290">
        <f t="shared" si="8"/>
        <v>361</v>
      </c>
      <c r="AO45" s="291">
        <f>P!AK47</f>
        <v>10</v>
      </c>
      <c r="AP45" s="292">
        <f t="shared" si="6"/>
        <v>854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4</v>
      </c>
      <c r="G50" s="283">
        <f t="shared" si="7"/>
        <v>4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>
        <v>4</v>
      </c>
      <c r="W50" s="351">
        <v>4</v>
      </c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4</v>
      </c>
      <c r="AO50" s="291">
        <f>P!AK52</f>
        <v>60</v>
      </c>
      <c r="AP50" s="292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2</v>
      </c>
      <c r="G51" s="283">
        <f t="shared" si="7"/>
        <v>2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>
        <v>2</v>
      </c>
      <c r="W51" s="351">
        <v>2</v>
      </c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2</v>
      </c>
      <c r="AO51" s="291">
        <f>P!AK53</f>
        <v>90</v>
      </c>
      <c r="AP51" s="292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4</v>
      </c>
      <c r="G52" s="283">
        <f t="shared" si="7"/>
        <v>4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>
        <v>4</v>
      </c>
      <c r="W52" s="351">
        <v>4</v>
      </c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4</v>
      </c>
      <c r="AO52" s="291">
        <f>P!AK54</f>
        <v>30</v>
      </c>
      <c r="AP52" s="292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300</v>
      </c>
      <c r="G53" s="283">
        <f t="shared" si="7"/>
        <v>300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>
        <v>300</v>
      </c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0.9</v>
      </c>
      <c r="AP53" s="292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400</v>
      </c>
      <c r="G54" s="283">
        <f t="shared" si="7"/>
        <v>520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>
        <v>400</v>
      </c>
      <c r="W54" s="351">
        <v>400</v>
      </c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400</v>
      </c>
      <c r="AO54" s="291">
        <f>P!AK56</f>
        <v>0.8</v>
      </c>
      <c r="AP54" s="292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400</v>
      </c>
      <c r="G55" s="283">
        <f t="shared" si="7"/>
        <v>500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>
        <v>400</v>
      </c>
      <c r="W55" s="351">
        <v>400</v>
      </c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400</v>
      </c>
      <c r="AO55" s="291">
        <f>P!AK57</f>
        <v>0.25</v>
      </c>
      <c r="AP55" s="292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71</v>
      </c>
      <c r="G56" s="283">
        <f t="shared" si="7"/>
        <v>73</v>
      </c>
      <c r="H56" s="318">
        <v>7</v>
      </c>
      <c r="I56" s="319">
        <v>7</v>
      </c>
      <c r="J56" s="318">
        <v>5</v>
      </c>
      <c r="K56" s="319">
        <v>5</v>
      </c>
      <c r="L56" s="350">
        <v>7</v>
      </c>
      <c r="M56" s="351">
        <v>7</v>
      </c>
      <c r="N56" s="350">
        <v>4</v>
      </c>
      <c r="O56" s="351">
        <v>1</v>
      </c>
      <c r="P56" s="350">
        <v>4</v>
      </c>
      <c r="Q56" s="351">
        <v>1</v>
      </c>
      <c r="R56" s="350">
        <v>4</v>
      </c>
      <c r="S56" s="351">
        <v>1</v>
      </c>
      <c r="T56" s="350">
        <v>4</v>
      </c>
      <c r="U56" s="351">
        <v>4</v>
      </c>
      <c r="V56" s="350">
        <v>20</v>
      </c>
      <c r="W56" s="351">
        <v>12</v>
      </c>
      <c r="X56" s="350">
        <v>6</v>
      </c>
      <c r="Y56" s="351">
        <v>3</v>
      </c>
      <c r="Z56" s="350">
        <v>4</v>
      </c>
      <c r="AA56" s="351">
        <v>4</v>
      </c>
      <c r="AB56" s="350">
        <v>10</v>
      </c>
      <c r="AC56" s="351">
        <v>7</v>
      </c>
      <c r="AD56" s="350">
        <v>6</v>
      </c>
      <c r="AE56" s="351">
        <v>6</v>
      </c>
      <c r="AF56" s="350">
        <v>10</v>
      </c>
      <c r="AG56" s="351">
        <v>10</v>
      </c>
      <c r="AH56" s="350"/>
      <c r="AI56" s="351"/>
      <c r="AJ56" s="350"/>
      <c r="AK56" s="351"/>
      <c r="AL56" s="350"/>
      <c r="AM56" s="351"/>
      <c r="AN56" s="290">
        <f t="shared" si="8"/>
        <v>68</v>
      </c>
      <c r="AO56" s="291">
        <f>P!AK58</f>
        <v>18.591549295774648</v>
      </c>
      <c r="AP56" s="292">
        <f t="shared" si="6"/>
        <v>5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>
        <v>2</v>
      </c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>
        <v>2</v>
      </c>
      <c r="I58" s="319"/>
      <c r="J58" s="318">
        <v>1</v>
      </c>
      <c r="K58" s="319"/>
      <c r="L58" s="350">
        <v>2</v>
      </c>
      <c r="M58" s="351"/>
      <c r="N58" s="350">
        <v>1</v>
      </c>
      <c r="O58" s="351"/>
      <c r="P58" s="350">
        <v>1</v>
      </c>
      <c r="Q58" s="351"/>
      <c r="R58" s="350">
        <v>1</v>
      </c>
      <c r="S58" s="351"/>
      <c r="T58" s="350">
        <v>1</v>
      </c>
      <c r="U58" s="351"/>
      <c r="V58" s="350">
        <v>6</v>
      </c>
      <c r="W58" s="351"/>
      <c r="X58" s="350">
        <v>2</v>
      </c>
      <c r="Y58" s="351"/>
      <c r="Z58" s="350">
        <v>2</v>
      </c>
      <c r="AA58" s="351"/>
      <c r="AB58" s="350">
        <v>3</v>
      </c>
      <c r="AC58" s="351"/>
      <c r="AD58" s="350">
        <v>2</v>
      </c>
      <c r="AE58" s="351"/>
      <c r="AF58" s="350">
        <v>2</v>
      </c>
      <c r="AG58" s="351"/>
      <c r="AH58" s="350"/>
      <c r="AI58" s="351"/>
      <c r="AJ58" s="350"/>
      <c r="AK58" s="351"/>
      <c r="AL58" s="350"/>
      <c r="AM58" s="351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2</v>
      </c>
      <c r="G59" s="283">
        <f t="shared" si="7"/>
        <v>2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>
        <v>2</v>
      </c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150</v>
      </c>
      <c r="AP59" s="292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10</v>
      </c>
      <c r="G60" s="283">
        <f t="shared" si="7"/>
        <v>11.95</v>
      </c>
      <c r="H60" s="318">
        <v>2</v>
      </c>
      <c r="I60" s="319">
        <v>1</v>
      </c>
      <c r="J60" s="318">
        <v>1</v>
      </c>
      <c r="K60" s="319">
        <v>0.5</v>
      </c>
      <c r="L60" s="350">
        <v>1</v>
      </c>
      <c r="M60" s="351">
        <v>1</v>
      </c>
      <c r="N60" s="350">
        <v>1</v>
      </c>
      <c r="O60" s="351">
        <v>1</v>
      </c>
      <c r="P60" s="350">
        <v>1</v>
      </c>
      <c r="Q60" s="351">
        <v>1</v>
      </c>
      <c r="R60" s="350">
        <v>1</v>
      </c>
      <c r="S60" s="351">
        <v>1</v>
      </c>
      <c r="T60" s="350">
        <v>1</v>
      </c>
      <c r="U60" s="351">
        <v>1</v>
      </c>
      <c r="V60" s="350">
        <v>2</v>
      </c>
      <c r="W60" s="351"/>
      <c r="X60" s="350">
        <v>2</v>
      </c>
      <c r="Y60" s="351">
        <v>1</v>
      </c>
      <c r="Z60" s="350">
        <v>2</v>
      </c>
      <c r="AA60" s="351"/>
      <c r="AB60" s="350">
        <v>5</v>
      </c>
      <c r="AC60" s="351"/>
      <c r="AD60" s="350">
        <v>2</v>
      </c>
      <c r="AE60" s="351"/>
      <c r="AF60" s="350">
        <v>2</v>
      </c>
      <c r="AG60" s="351"/>
      <c r="AH60" s="350"/>
      <c r="AI60" s="351"/>
      <c r="AJ60" s="350"/>
      <c r="AK60" s="351"/>
      <c r="AL60" s="350"/>
      <c r="AM60" s="351"/>
      <c r="AN60" s="290">
        <f t="shared" si="8"/>
        <v>7.5</v>
      </c>
      <c r="AO60" s="291">
        <f>P!AK62</f>
        <v>110</v>
      </c>
      <c r="AP60" s="292">
        <f t="shared" si="6"/>
        <v>4.4499999999999993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3</v>
      </c>
      <c r="G61" s="283">
        <f t="shared" si="7"/>
        <v>3</v>
      </c>
      <c r="H61" s="318">
        <v>0.3</v>
      </c>
      <c r="I61" s="319">
        <v>0.5</v>
      </c>
      <c r="J61" s="318">
        <v>0.2</v>
      </c>
      <c r="K61" s="319">
        <v>0.2</v>
      </c>
      <c r="L61" s="350">
        <v>0.3</v>
      </c>
      <c r="M61" s="351">
        <v>0.3</v>
      </c>
      <c r="N61" s="350">
        <v>0.1</v>
      </c>
      <c r="O61" s="351">
        <v>0.1</v>
      </c>
      <c r="P61" s="350">
        <v>0.1</v>
      </c>
      <c r="Q61" s="351">
        <v>0.1</v>
      </c>
      <c r="R61" s="350">
        <v>0.1</v>
      </c>
      <c r="S61" s="351">
        <v>0.1</v>
      </c>
      <c r="T61" s="350">
        <v>0.2</v>
      </c>
      <c r="U61" s="351">
        <v>0.2</v>
      </c>
      <c r="V61" s="350">
        <v>0.3</v>
      </c>
      <c r="W61" s="351"/>
      <c r="X61" s="350">
        <v>0.2</v>
      </c>
      <c r="Y61" s="351">
        <v>0.25</v>
      </c>
      <c r="Z61" s="350">
        <v>0.2</v>
      </c>
      <c r="AA61" s="351">
        <v>0.25</v>
      </c>
      <c r="AB61" s="350">
        <v>0.5</v>
      </c>
      <c r="AC61" s="351">
        <v>0.3</v>
      </c>
      <c r="AD61" s="350">
        <v>0.2</v>
      </c>
      <c r="AE61" s="351">
        <v>0.25</v>
      </c>
      <c r="AF61" s="350">
        <v>0.2</v>
      </c>
      <c r="AG61" s="351">
        <v>0.25</v>
      </c>
      <c r="AH61" s="350"/>
      <c r="AI61" s="351"/>
      <c r="AJ61" s="350"/>
      <c r="AK61" s="351"/>
      <c r="AL61" s="350"/>
      <c r="AM61" s="351"/>
      <c r="AN61" s="290">
        <f t="shared" si="8"/>
        <v>2.8000000000000003</v>
      </c>
      <c r="AO61" s="291">
        <f>P!AK63</f>
        <v>626.66666666666663</v>
      </c>
      <c r="AP61" s="292">
        <f t="shared" si="6"/>
        <v>0.19999999999999973</v>
      </c>
      <c r="AQ61" s="87" t="str">
        <f t="shared" si="9"/>
        <v>NZ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3.5</v>
      </c>
      <c r="G62" s="283">
        <f t="shared" si="7"/>
        <v>3.8</v>
      </c>
      <c r="H62" s="318">
        <v>0.4</v>
      </c>
      <c r="I62" s="319">
        <v>0.5</v>
      </c>
      <c r="J62" s="318">
        <v>0.2</v>
      </c>
      <c r="K62" s="319">
        <v>0.2</v>
      </c>
      <c r="L62" s="350">
        <v>0.5</v>
      </c>
      <c r="M62" s="351">
        <v>0.5</v>
      </c>
      <c r="N62" s="350">
        <v>0.1</v>
      </c>
      <c r="O62" s="351">
        <v>0.1</v>
      </c>
      <c r="P62" s="350">
        <v>0.2</v>
      </c>
      <c r="Q62" s="351">
        <v>0.2</v>
      </c>
      <c r="R62" s="350">
        <v>0.2</v>
      </c>
      <c r="S62" s="351">
        <v>0.1</v>
      </c>
      <c r="T62" s="350">
        <v>0.2</v>
      </c>
      <c r="U62" s="351">
        <v>0.2</v>
      </c>
      <c r="V62" s="350">
        <v>1.5</v>
      </c>
      <c r="W62" s="351">
        <v>0.2</v>
      </c>
      <c r="X62" s="350">
        <v>0.3</v>
      </c>
      <c r="Y62" s="351">
        <v>0.25</v>
      </c>
      <c r="Z62" s="350">
        <v>0.3</v>
      </c>
      <c r="AA62" s="351">
        <v>0.3</v>
      </c>
      <c r="AB62" s="350">
        <v>0.5</v>
      </c>
      <c r="AC62" s="351">
        <v>0.3</v>
      </c>
      <c r="AD62" s="350">
        <v>0.3</v>
      </c>
      <c r="AE62" s="351">
        <v>0.24</v>
      </c>
      <c r="AF62" s="350">
        <v>0.3</v>
      </c>
      <c r="AG62" s="351">
        <v>0.25</v>
      </c>
      <c r="AH62" s="350"/>
      <c r="AI62" s="351"/>
      <c r="AJ62" s="350"/>
      <c r="AK62" s="351"/>
      <c r="AL62" s="350"/>
      <c r="AM62" s="351"/>
      <c r="AN62" s="290">
        <f t="shared" si="8"/>
        <v>3.34</v>
      </c>
      <c r="AO62" s="291">
        <f>P!AK64</f>
        <v>642.85714285714289</v>
      </c>
      <c r="AP62" s="292">
        <f t="shared" si="6"/>
        <v>0.45999999999999996</v>
      </c>
      <c r="AQ62" s="87" t="str">
        <f t="shared" si="9"/>
        <v>NZ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0.2</v>
      </c>
      <c r="G63" s="283">
        <f t="shared" si="7"/>
        <v>0.2</v>
      </c>
      <c r="H63" s="318">
        <v>0.1</v>
      </c>
      <c r="I63" s="319">
        <v>0.1</v>
      </c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>
        <v>0.2</v>
      </c>
      <c r="AC63" s="351">
        <v>0.1</v>
      </c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0.2</v>
      </c>
      <c r="AO63" s="291">
        <f>P!AK65</f>
        <v>500</v>
      </c>
      <c r="AP63" s="292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0.5</v>
      </c>
      <c r="G64" s="283">
        <f t="shared" si="7"/>
        <v>0.5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>
        <v>0.5</v>
      </c>
      <c r="W64" s="351">
        <v>0.5</v>
      </c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0.5</v>
      </c>
      <c r="AO64" s="291">
        <f>P!AK66</f>
        <v>240</v>
      </c>
      <c r="AP64" s="292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1.5000000000000004</v>
      </c>
      <c r="G65" s="283">
        <f t="shared" si="7"/>
        <v>1.5000000000000004</v>
      </c>
      <c r="H65" s="318">
        <v>0.1</v>
      </c>
      <c r="I65" s="319">
        <v>0.1</v>
      </c>
      <c r="J65" s="318"/>
      <c r="K65" s="319"/>
      <c r="L65" s="350">
        <v>0.1</v>
      </c>
      <c r="M65" s="351">
        <v>0.1</v>
      </c>
      <c r="N65" s="350"/>
      <c r="O65" s="351"/>
      <c r="P65" s="350"/>
      <c r="Q65" s="351"/>
      <c r="R65" s="350"/>
      <c r="S65" s="351"/>
      <c r="T65" s="350"/>
      <c r="U65" s="351"/>
      <c r="V65" s="350">
        <v>0.8</v>
      </c>
      <c r="W65" s="351">
        <v>0.9</v>
      </c>
      <c r="X65" s="350">
        <v>0.1</v>
      </c>
      <c r="Y65" s="351">
        <v>0.05</v>
      </c>
      <c r="Z65" s="350">
        <v>0.05</v>
      </c>
      <c r="AA65" s="351">
        <v>0.05</v>
      </c>
      <c r="AB65" s="350">
        <v>0.1</v>
      </c>
      <c r="AC65" s="351">
        <v>0.1</v>
      </c>
      <c r="AD65" s="350">
        <v>0.1</v>
      </c>
      <c r="AE65" s="351">
        <v>0.05</v>
      </c>
      <c r="AF65" s="350">
        <v>0.1</v>
      </c>
      <c r="AG65" s="351">
        <v>0.1</v>
      </c>
      <c r="AH65" s="350"/>
      <c r="AI65" s="351"/>
      <c r="AJ65" s="350"/>
      <c r="AK65" s="351"/>
      <c r="AL65" s="350"/>
      <c r="AM65" s="351"/>
      <c r="AN65" s="290">
        <f t="shared" si="8"/>
        <v>1.4500000000000004</v>
      </c>
      <c r="AO65" s="291">
        <f>P!AK67</f>
        <v>873.33333333333303</v>
      </c>
      <c r="AP65" s="292">
        <f t="shared" si="6"/>
        <v>5.0000000000000044E-2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4</v>
      </c>
      <c r="G66" s="283">
        <f t="shared" si="7"/>
        <v>5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>
        <v>6</v>
      </c>
      <c r="W66" s="351">
        <v>4</v>
      </c>
      <c r="X66" s="350"/>
      <c r="Y66" s="351"/>
      <c r="Z66" s="350">
        <v>1</v>
      </c>
      <c r="AA66" s="351">
        <v>1</v>
      </c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5</v>
      </c>
      <c r="AO66" s="291">
        <f>P!AK68</f>
        <v>18</v>
      </c>
      <c r="AP66" s="292">
        <f t="shared" si="6"/>
        <v>0</v>
      </c>
      <c r="AQ66" s="87" t="str">
        <f t="shared" si="9"/>
        <v>০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4</v>
      </c>
      <c r="G67" s="283">
        <f t="shared" si="7"/>
        <v>6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/>
      <c r="V67" s="350">
        <v>6</v>
      </c>
      <c r="W67" s="351">
        <v>5</v>
      </c>
      <c r="X67" s="350"/>
      <c r="Y67" s="351"/>
      <c r="Z67" s="350">
        <v>1</v>
      </c>
      <c r="AA67" s="351">
        <v>1</v>
      </c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6</v>
      </c>
      <c r="AO67" s="291">
        <f>P!AK69</f>
        <v>18</v>
      </c>
      <c r="AP67" s="292">
        <f t="shared" ref="AP67:AP130" si="10">G67-AN67</f>
        <v>0</v>
      </c>
      <c r="AQ67" s="87" t="str">
        <f t="shared" si="9"/>
        <v>০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0.4</v>
      </c>
      <c r="G68" s="283">
        <f t="shared" ref="G68:G133" si="11">E68+F68</f>
        <v>0.4</v>
      </c>
      <c r="H68" s="318">
        <v>0.02</v>
      </c>
      <c r="I68" s="319">
        <v>0.02</v>
      </c>
      <c r="J68" s="318"/>
      <c r="K68" s="319"/>
      <c r="L68" s="350">
        <v>0.03</v>
      </c>
      <c r="M68" s="351">
        <v>0.03</v>
      </c>
      <c r="N68" s="350"/>
      <c r="O68" s="351"/>
      <c r="P68" s="350"/>
      <c r="Q68" s="351"/>
      <c r="R68" s="350">
        <v>0.02</v>
      </c>
      <c r="S68" s="351">
        <v>0.02</v>
      </c>
      <c r="T68" s="350">
        <v>0.02</v>
      </c>
      <c r="U68" s="351">
        <v>0.05</v>
      </c>
      <c r="V68" s="350">
        <v>0.1</v>
      </c>
      <c r="W68" s="351"/>
      <c r="X68" s="350">
        <v>0.05</v>
      </c>
      <c r="Y68" s="351">
        <v>0.05</v>
      </c>
      <c r="Z68" s="350">
        <v>0.05</v>
      </c>
      <c r="AA68" s="351">
        <v>7.4285714289999999E-2</v>
      </c>
      <c r="AB68" s="350">
        <v>0.05</v>
      </c>
      <c r="AC68" s="351">
        <v>0.05</v>
      </c>
      <c r="AD68" s="350">
        <v>0.05</v>
      </c>
      <c r="AE68" s="351">
        <v>0.05</v>
      </c>
      <c r="AF68" s="350">
        <v>0.05</v>
      </c>
      <c r="AG68" s="351">
        <v>4.9999999999999989E-2</v>
      </c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0.39428571429000003</v>
      </c>
      <c r="AO68" s="291">
        <f>P!AK70</f>
        <v>5775</v>
      </c>
      <c r="AP68" s="292">
        <f t="shared" si="10"/>
        <v>5.7142857099999889E-3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1</v>
      </c>
      <c r="G69" s="283">
        <f t="shared" si="11"/>
        <v>1.1179999999999997</v>
      </c>
      <c r="H69" s="318">
        <v>0.05</v>
      </c>
      <c r="I69" s="319">
        <v>0.05</v>
      </c>
      <c r="J69" s="318"/>
      <c r="K69" s="319"/>
      <c r="L69" s="350">
        <v>0.05</v>
      </c>
      <c r="M69" s="351">
        <v>0.05</v>
      </c>
      <c r="N69" s="350"/>
      <c r="O69" s="351"/>
      <c r="P69" s="350"/>
      <c r="Q69" s="351"/>
      <c r="R69" s="350">
        <v>5</v>
      </c>
      <c r="S69" s="351">
        <v>0.05</v>
      </c>
      <c r="T69" s="350">
        <v>0.05</v>
      </c>
      <c r="U69" s="351">
        <v>0.05</v>
      </c>
      <c r="V69" s="350">
        <v>0.3</v>
      </c>
      <c r="W69" s="351">
        <v>0.3</v>
      </c>
      <c r="X69" s="350">
        <v>0.1</v>
      </c>
      <c r="Y69" s="351">
        <v>0.1</v>
      </c>
      <c r="Z69" s="350">
        <v>0.1</v>
      </c>
      <c r="AA69" s="351">
        <v>0.15</v>
      </c>
      <c r="AB69" s="350">
        <v>0.1</v>
      </c>
      <c r="AC69" s="351">
        <v>0.15</v>
      </c>
      <c r="AD69" s="350">
        <v>0.1</v>
      </c>
      <c r="AE69" s="351">
        <v>0.12</v>
      </c>
      <c r="AF69" s="350">
        <v>0.1</v>
      </c>
      <c r="AG69" s="351">
        <v>9.7999999999999643E-2</v>
      </c>
      <c r="AH69" s="350"/>
      <c r="AI69" s="351"/>
      <c r="AJ69" s="350"/>
      <c r="AK69" s="351"/>
      <c r="AL69" s="350"/>
      <c r="AM69" s="351"/>
      <c r="AN69" s="290">
        <f t="shared" si="12"/>
        <v>1.1179999999999997</v>
      </c>
      <c r="AO69" s="291">
        <f>P!AK71</f>
        <v>580</v>
      </c>
      <c r="AP69" s="292">
        <f t="shared" si="10"/>
        <v>0</v>
      </c>
      <c r="AQ69" s="87" t="str">
        <f t="shared" si="13"/>
        <v>০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0.17500000000000002</v>
      </c>
      <c r="G70" s="283">
        <f t="shared" si="11"/>
        <v>0.17500000000000002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>
        <v>0.05</v>
      </c>
      <c r="T70" s="350"/>
      <c r="U70" s="351"/>
      <c r="V70" s="350">
        <v>0.1</v>
      </c>
      <c r="W70" s="351">
        <v>0.1</v>
      </c>
      <c r="X70" s="350"/>
      <c r="Y70" s="351"/>
      <c r="Z70" s="350"/>
      <c r="AA70" s="351"/>
      <c r="AB70" s="350"/>
      <c r="AC70" s="351"/>
      <c r="AD70" s="350"/>
      <c r="AE70" s="351"/>
      <c r="AF70" s="350"/>
      <c r="AG70" s="351">
        <v>2.4999999999999994E-2</v>
      </c>
      <c r="AH70" s="350"/>
      <c r="AI70" s="351"/>
      <c r="AJ70" s="350"/>
      <c r="AK70" s="351"/>
      <c r="AL70" s="350"/>
      <c r="AM70" s="351"/>
      <c r="AN70" s="290">
        <f t="shared" si="12"/>
        <v>0.17500000000000002</v>
      </c>
      <c r="AO70" s="291">
        <f>P!AK72</f>
        <v>1828.5714285714284</v>
      </c>
      <c r="AP70" s="292">
        <f t="shared" si="10"/>
        <v>0</v>
      </c>
      <c r="AQ70" s="87" t="str">
        <f t="shared" si="13"/>
        <v>০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6</v>
      </c>
      <c r="G71" s="283">
        <f t="shared" si="11"/>
        <v>13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>
        <v>8</v>
      </c>
      <c r="W71" s="351">
        <v>8</v>
      </c>
      <c r="X71" s="350"/>
      <c r="Y71" s="351"/>
      <c r="Z71" s="350">
        <v>2</v>
      </c>
      <c r="AA71" s="351">
        <v>2</v>
      </c>
      <c r="AB71" s="350"/>
      <c r="AC71" s="351"/>
      <c r="AD71" s="350">
        <v>2</v>
      </c>
      <c r="AE71" s="351">
        <v>3</v>
      </c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13</v>
      </c>
      <c r="AO71" s="291">
        <f>P!AK73</f>
        <v>8</v>
      </c>
      <c r="AP71" s="292">
        <f t="shared" si="10"/>
        <v>0</v>
      </c>
      <c r="AQ71" s="87" t="str">
        <f t="shared" si="13"/>
        <v>০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2.2000000000000002</v>
      </c>
      <c r="G72" s="283">
        <f t="shared" si="11"/>
        <v>2.29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>
        <v>2</v>
      </c>
      <c r="W72" s="351">
        <v>2.1</v>
      </c>
      <c r="X72" s="350"/>
      <c r="Y72" s="351"/>
      <c r="Z72" s="350">
        <v>0.2</v>
      </c>
      <c r="AA72" s="351"/>
      <c r="AB72" s="350"/>
      <c r="AC72" s="351">
        <v>0.18999999999999995</v>
      </c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2.29</v>
      </c>
      <c r="AO72" s="291">
        <f>P!AK74</f>
        <v>722.72727272727263</v>
      </c>
      <c r="AP72" s="292">
        <f t="shared" si="10"/>
        <v>0</v>
      </c>
      <c r="AQ72" s="87" t="str">
        <f t="shared" si="13"/>
        <v>০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2</v>
      </c>
      <c r="G73" s="283">
        <f t="shared" si="11"/>
        <v>2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>
        <v>2</v>
      </c>
      <c r="W73" s="351">
        <v>1.8</v>
      </c>
      <c r="X73" s="350"/>
      <c r="Y73" s="351"/>
      <c r="Z73" s="350">
        <v>0.2</v>
      </c>
      <c r="AA73" s="351">
        <v>0.2</v>
      </c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2</v>
      </c>
      <c r="AO73" s="291">
        <f>P!AK75</f>
        <v>660</v>
      </c>
      <c r="AP73" s="292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3.7</v>
      </c>
      <c r="G75" s="283">
        <f t="shared" si="11"/>
        <v>4.6999999999999984</v>
      </c>
      <c r="H75" s="318"/>
      <c r="I75" s="319"/>
      <c r="J75" s="318"/>
      <c r="K75" s="319"/>
      <c r="L75" s="350">
        <v>0.2</v>
      </c>
      <c r="M75" s="351">
        <v>0.2</v>
      </c>
      <c r="N75" s="350"/>
      <c r="O75" s="351"/>
      <c r="P75" s="350"/>
      <c r="Q75" s="351"/>
      <c r="R75" s="350">
        <v>0.2</v>
      </c>
      <c r="S75" s="351">
        <v>0.2</v>
      </c>
      <c r="T75" s="350"/>
      <c r="U75" s="351"/>
      <c r="V75" s="350">
        <v>4</v>
      </c>
      <c r="W75" s="351">
        <v>2.9</v>
      </c>
      <c r="X75" s="350"/>
      <c r="Y75" s="351"/>
      <c r="Z75" s="350">
        <v>0.2</v>
      </c>
      <c r="AA75" s="351">
        <v>0.4</v>
      </c>
      <c r="AB75" s="350">
        <v>0.2</v>
      </c>
      <c r="AC75" s="351">
        <v>0.4</v>
      </c>
      <c r="AD75" s="350">
        <v>0.2</v>
      </c>
      <c r="AE75" s="351">
        <v>0.2</v>
      </c>
      <c r="AF75" s="350">
        <v>0.4</v>
      </c>
      <c r="AG75" s="351">
        <v>0.4</v>
      </c>
      <c r="AH75" s="350"/>
      <c r="AI75" s="351"/>
      <c r="AJ75" s="350"/>
      <c r="AK75" s="351"/>
      <c r="AL75" s="350"/>
      <c r="AM75" s="351"/>
      <c r="AN75" s="290">
        <f t="shared" si="12"/>
        <v>4.7000000000000011</v>
      </c>
      <c r="AO75" s="291">
        <f>P!AK77</f>
        <v>1889.1891891891892</v>
      </c>
      <c r="AP75" s="292">
        <f t="shared" si="10"/>
        <v>0</v>
      </c>
      <c r="AQ75" s="87" t="str">
        <f t="shared" si="13"/>
        <v>০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0.1</v>
      </c>
      <c r="G77" s="283">
        <f t="shared" si="11"/>
        <v>0.12500000000000003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>
        <v>0.1</v>
      </c>
      <c r="W77" s="351"/>
      <c r="X77" s="350"/>
      <c r="Y77" s="351"/>
      <c r="Z77" s="350">
        <v>0.02</v>
      </c>
      <c r="AA77" s="351"/>
      <c r="AB77" s="350"/>
      <c r="AC77" s="351"/>
      <c r="AD77" s="350">
        <v>0.05</v>
      </c>
      <c r="AE77" s="351">
        <v>0.05</v>
      </c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0.05</v>
      </c>
      <c r="AO77" s="291">
        <f>P!AK79</f>
        <v>3600</v>
      </c>
      <c r="AP77" s="293">
        <f t="shared" si="10"/>
        <v>7.5000000000000025E-2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0.5</v>
      </c>
      <c r="G78" s="283">
        <f t="shared" si="11"/>
        <v>0.63</v>
      </c>
      <c r="H78" s="318">
        <v>0.1</v>
      </c>
      <c r="I78" s="319">
        <v>0.1</v>
      </c>
      <c r="J78" s="318"/>
      <c r="K78" s="319"/>
      <c r="L78" s="350">
        <v>0.1</v>
      </c>
      <c r="M78" s="351">
        <v>0.1</v>
      </c>
      <c r="N78" s="350"/>
      <c r="O78" s="351"/>
      <c r="P78" s="350">
        <v>0.1</v>
      </c>
      <c r="Q78" s="351">
        <v>0.1</v>
      </c>
      <c r="R78" s="350"/>
      <c r="S78" s="351"/>
      <c r="T78" s="350">
        <v>0.1</v>
      </c>
      <c r="U78" s="351">
        <v>0.1</v>
      </c>
      <c r="V78" s="350">
        <v>0.1</v>
      </c>
      <c r="W78" s="351"/>
      <c r="X78" s="350">
        <v>0.1</v>
      </c>
      <c r="Y78" s="351">
        <v>0.1</v>
      </c>
      <c r="Z78" s="350">
        <v>0.1</v>
      </c>
      <c r="AA78" s="351"/>
      <c r="AB78" s="350">
        <v>0.1</v>
      </c>
      <c r="AC78" s="351"/>
      <c r="AD78" s="350">
        <v>0.1</v>
      </c>
      <c r="AE78" s="351"/>
      <c r="AF78" s="350">
        <v>0.1</v>
      </c>
      <c r="AG78" s="351"/>
      <c r="AH78" s="350"/>
      <c r="AI78" s="351"/>
      <c r="AJ78" s="350"/>
      <c r="AK78" s="351"/>
      <c r="AL78" s="350"/>
      <c r="AM78" s="351"/>
      <c r="AN78" s="290">
        <f t="shared" si="12"/>
        <v>0.5</v>
      </c>
      <c r="AO78" s="291">
        <f>P!AK80</f>
        <v>550</v>
      </c>
      <c r="AP78" s="292">
        <f t="shared" si="10"/>
        <v>0.13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0.1</v>
      </c>
      <c r="G79" s="283">
        <f t="shared" si="11"/>
        <v>0.16000000000000006</v>
      </c>
      <c r="H79" s="318"/>
      <c r="I79" s="319">
        <v>2.5000000000000001E-2</v>
      </c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>
        <v>0.05</v>
      </c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2.5000000000000001E-2</v>
      </c>
      <c r="AO79" s="291">
        <f>P!AK81</f>
        <v>300</v>
      </c>
      <c r="AP79" s="292">
        <f t="shared" si="10"/>
        <v>0.13500000000000006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5.5</v>
      </c>
      <c r="G80" s="283">
        <f t="shared" si="11"/>
        <v>7.85</v>
      </c>
      <c r="H80" s="318">
        <v>2</v>
      </c>
      <c r="I80" s="319">
        <v>2</v>
      </c>
      <c r="J80" s="318">
        <v>0.5</v>
      </c>
      <c r="K80" s="319">
        <v>0.5</v>
      </c>
      <c r="L80" s="350">
        <v>0.5</v>
      </c>
      <c r="M80" s="351">
        <v>0.5</v>
      </c>
      <c r="N80" s="350"/>
      <c r="O80" s="351"/>
      <c r="P80" s="350">
        <v>0.5</v>
      </c>
      <c r="Q80" s="351">
        <v>0.5</v>
      </c>
      <c r="R80" s="350">
        <v>0.5</v>
      </c>
      <c r="S80" s="351">
        <v>0.5</v>
      </c>
      <c r="T80" s="350">
        <v>0.5</v>
      </c>
      <c r="U80" s="351"/>
      <c r="V80" s="350">
        <v>4</v>
      </c>
      <c r="W80" s="351">
        <v>0.2</v>
      </c>
      <c r="X80" s="350">
        <v>0.5</v>
      </c>
      <c r="Y80" s="351">
        <v>0.5</v>
      </c>
      <c r="Z80" s="350">
        <v>0.5</v>
      </c>
      <c r="AA80" s="351">
        <v>0.5</v>
      </c>
      <c r="AB80" s="350">
        <v>1</v>
      </c>
      <c r="AC80" s="351">
        <v>1</v>
      </c>
      <c r="AD80" s="350">
        <v>0.5</v>
      </c>
      <c r="AE80" s="351">
        <v>0.5</v>
      </c>
      <c r="AF80" s="350">
        <v>1</v>
      </c>
      <c r="AG80" s="351">
        <v>1</v>
      </c>
      <c r="AH80" s="350"/>
      <c r="AI80" s="351"/>
      <c r="AJ80" s="350"/>
      <c r="AK80" s="351"/>
      <c r="AL80" s="350"/>
      <c r="AM80" s="351"/>
      <c r="AN80" s="290">
        <f t="shared" si="12"/>
        <v>7.7</v>
      </c>
      <c r="AO80" s="291">
        <f>P!AK82</f>
        <v>180</v>
      </c>
      <c r="AP80" s="292">
        <f t="shared" si="10"/>
        <v>0.14999999999999947</v>
      </c>
      <c r="AQ80" s="87" t="str">
        <f t="shared" si="13"/>
        <v>NZ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0.1</v>
      </c>
      <c r="G84" s="283">
        <f t="shared" si="11"/>
        <v>0.1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>
        <v>0.1</v>
      </c>
      <c r="W84" s="351">
        <v>0.1</v>
      </c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0.1</v>
      </c>
      <c r="AO84" s="291">
        <f>P!AK86</f>
        <v>2800</v>
      </c>
      <c r="AP84" s="292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0.4</v>
      </c>
      <c r="G85" s="283">
        <f t="shared" si="11"/>
        <v>0.4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>
        <v>0.4</v>
      </c>
      <c r="W85" s="351">
        <v>0.4</v>
      </c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0.4</v>
      </c>
      <c r="AO85" s="291">
        <f>P!AK87</f>
        <v>225</v>
      </c>
      <c r="AP85" s="292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0.45</v>
      </c>
      <c r="G86" s="283">
        <f t="shared" si="11"/>
        <v>0.58500000000000019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>
        <v>0.4</v>
      </c>
      <c r="W86" s="351">
        <v>0.435</v>
      </c>
      <c r="X86" s="350"/>
      <c r="Y86" s="351"/>
      <c r="Z86" s="350">
        <v>0.05</v>
      </c>
      <c r="AA86" s="351">
        <v>0.05</v>
      </c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0.48499999999999999</v>
      </c>
      <c r="AO86" s="291">
        <f>P!AK88</f>
        <v>1800</v>
      </c>
      <c r="AP86" s="293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48</v>
      </c>
      <c r="G87" s="283">
        <f t="shared" si="11"/>
        <v>70</v>
      </c>
      <c r="H87" s="318">
        <v>7</v>
      </c>
      <c r="I87" s="319">
        <v>8</v>
      </c>
      <c r="J87" s="318"/>
      <c r="K87" s="319"/>
      <c r="L87" s="350">
        <v>3</v>
      </c>
      <c r="M87" s="351">
        <v>4</v>
      </c>
      <c r="N87" s="350"/>
      <c r="O87" s="351"/>
      <c r="P87" s="350"/>
      <c r="Q87" s="351"/>
      <c r="R87" s="350"/>
      <c r="S87" s="351"/>
      <c r="T87" s="350"/>
      <c r="U87" s="351">
        <v>24</v>
      </c>
      <c r="V87" s="350">
        <v>27</v>
      </c>
      <c r="W87" s="351"/>
      <c r="X87" s="350">
        <v>2</v>
      </c>
      <c r="Y87" s="351">
        <v>2</v>
      </c>
      <c r="Z87" s="350">
        <v>5</v>
      </c>
      <c r="AA87" s="351">
        <v>8</v>
      </c>
      <c r="AB87" s="350"/>
      <c r="AC87" s="351">
        <v>2</v>
      </c>
      <c r="AD87" s="350">
        <v>3</v>
      </c>
      <c r="AE87" s="351"/>
      <c r="AF87" s="350">
        <v>3</v>
      </c>
      <c r="AG87" s="351">
        <v>3</v>
      </c>
      <c r="AH87" s="350"/>
      <c r="AI87" s="351"/>
      <c r="AJ87" s="350"/>
      <c r="AK87" s="351"/>
      <c r="AL87" s="350"/>
      <c r="AM87" s="351"/>
      <c r="AN87" s="290">
        <f t="shared" si="12"/>
        <v>51</v>
      </c>
      <c r="AO87" s="291">
        <f>P!AK89</f>
        <v>67</v>
      </c>
      <c r="AP87" s="292">
        <f t="shared" si="10"/>
        <v>19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45</v>
      </c>
      <c r="G88" s="283">
        <f t="shared" si="11"/>
        <v>47.05</v>
      </c>
      <c r="H88" s="318"/>
      <c r="I88" s="319"/>
      <c r="J88" s="318"/>
      <c r="K88" s="319"/>
      <c r="L88" s="350">
        <v>1</v>
      </c>
      <c r="M88" s="351">
        <v>1</v>
      </c>
      <c r="N88" s="350"/>
      <c r="O88" s="351"/>
      <c r="P88" s="350"/>
      <c r="Q88" s="351"/>
      <c r="R88" s="350"/>
      <c r="S88" s="351"/>
      <c r="T88" s="350"/>
      <c r="U88" s="351">
        <v>3</v>
      </c>
      <c r="V88" s="350">
        <v>18</v>
      </c>
      <c r="W88" s="351">
        <v>18.8</v>
      </c>
      <c r="X88" s="350">
        <v>1</v>
      </c>
      <c r="Y88" s="351">
        <v>1</v>
      </c>
      <c r="Z88" s="350">
        <v>1</v>
      </c>
      <c r="AA88" s="351">
        <v>1</v>
      </c>
      <c r="AB88" s="350">
        <v>1</v>
      </c>
      <c r="AC88" s="351">
        <v>1</v>
      </c>
      <c r="AD88" s="350">
        <v>1</v>
      </c>
      <c r="AE88" s="351">
        <v>1.5</v>
      </c>
      <c r="AF88" s="350">
        <v>3</v>
      </c>
      <c r="AG88" s="351">
        <v>3.8</v>
      </c>
      <c r="AH88" s="350"/>
      <c r="AI88" s="351"/>
      <c r="AJ88" s="350"/>
      <c r="AK88" s="351"/>
      <c r="AL88" s="350"/>
      <c r="AM88" s="351"/>
      <c r="AN88" s="290">
        <f t="shared" si="12"/>
        <v>31.1</v>
      </c>
      <c r="AO88" s="291">
        <f>P!AK90</f>
        <v>115</v>
      </c>
      <c r="AP88" s="292">
        <f t="shared" si="10"/>
        <v>15.949999999999996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752</v>
      </c>
      <c r="G89" s="283">
        <f t="shared" si="11"/>
        <v>784</v>
      </c>
      <c r="H89" s="318">
        <v>40</v>
      </c>
      <c r="I89" s="319">
        <v>40</v>
      </c>
      <c r="J89" s="318">
        <v>40</v>
      </c>
      <c r="K89" s="319">
        <v>27</v>
      </c>
      <c r="L89" s="350">
        <v>70</v>
      </c>
      <c r="M89" s="351">
        <v>68</v>
      </c>
      <c r="N89" s="350">
        <v>40</v>
      </c>
      <c r="O89" s="351">
        <v>25</v>
      </c>
      <c r="P89" s="350">
        <v>40</v>
      </c>
      <c r="Q89" s="351">
        <v>32</v>
      </c>
      <c r="R89" s="350">
        <v>40</v>
      </c>
      <c r="S89" s="351">
        <v>25</v>
      </c>
      <c r="T89" s="350">
        <v>90</v>
      </c>
      <c r="U89" s="351">
        <v>86</v>
      </c>
      <c r="V89" s="350">
        <v>500</v>
      </c>
      <c r="W89" s="351"/>
      <c r="X89" s="350">
        <v>60</v>
      </c>
      <c r="Y89" s="351"/>
      <c r="Z89" s="350">
        <v>60</v>
      </c>
      <c r="AA89" s="351">
        <v>93</v>
      </c>
      <c r="AB89" s="350">
        <v>150</v>
      </c>
      <c r="AC89" s="351">
        <v>129</v>
      </c>
      <c r="AD89" s="350">
        <v>140</v>
      </c>
      <c r="AE89" s="351">
        <v>135</v>
      </c>
      <c r="AF89" s="350">
        <v>100</v>
      </c>
      <c r="AG89" s="351">
        <v>84</v>
      </c>
      <c r="AH89" s="350"/>
      <c r="AI89" s="351"/>
      <c r="AJ89" s="350"/>
      <c r="AK89" s="351"/>
      <c r="AL89" s="350"/>
      <c r="AM89" s="351"/>
      <c r="AN89" s="290">
        <f t="shared" si="12"/>
        <v>744</v>
      </c>
      <c r="AO89" s="291">
        <f>P!AK91</f>
        <v>10</v>
      </c>
      <c r="AP89" s="292">
        <f t="shared" si="10"/>
        <v>40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5</v>
      </c>
      <c r="G92" s="283">
        <f t="shared" si="11"/>
        <v>6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>
        <v>3</v>
      </c>
      <c r="V92" s="350">
        <v>4</v>
      </c>
      <c r="W92" s="351"/>
      <c r="X92" s="350"/>
      <c r="Y92" s="351"/>
      <c r="Z92" s="350">
        <v>1</v>
      </c>
      <c r="AA92" s="351">
        <v>2</v>
      </c>
      <c r="AB92" s="350">
        <v>0.5</v>
      </c>
      <c r="AC92" s="351"/>
      <c r="AD92" s="350"/>
      <c r="AE92" s="351"/>
      <c r="AF92" s="350">
        <v>1</v>
      </c>
      <c r="AG92" s="351">
        <v>0.5</v>
      </c>
      <c r="AH92" s="350"/>
      <c r="AI92" s="351"/>
      <c r="AJ92" s="350"/>
      <c r="AK92" s="351"/>
      <c r="AL92" s="350"/>
      <c r="AM92" s="351"/>
      <c r="AN92" s="290">
        <f t="shared" si="12"/>
        <v>5.5</v>
      </c>
      <c r="AO92" s="291">
        <f>P!AK94</f>
        <v>220</v>
      </c>
      <c r="AP92" s="292">
        <f t="shared" si="10"/>
        <v>0.5</v>
      </c>
      <c r="AQ92" s="87" t="str">
        <f t="shared" si="13"/>
        <v>NZ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15</v>
      </c>
      <c r="G95" s="283">
        <f t="shared" si="11"/>
        <v>15</v>
      </c>
      <c r="H95" s="318">
        <v>2</v>
      </c>
      <c r="I95" s="319">
        <v>1.5</v>
      </c>
      <c r="J95" s="318"/>
      <c r="K95" s="319"/>
      <c r="L95" s="350"/>
      <c r="M95" s="351"/>
      <c r="N95" s="350">
        <v>1</v>
      </c>
      <c r="O95" s="351"/>
      <c r="P95" s="350"/>
      <c r="Q95" s="351"/>
      <c r="R95" s="350"/>
      <c r="S95" s="351"/>
      <c r="T95" s="350"/>
      <c r="U95" s="351">
        <v>2</v>
      </c>
      <c r="V95" s="350">
        <v>2</v>
      </c>
      <c r="W95" s="351">
        <v>2</v>
      </c>
      <c r="X95" s="350">
        <v>2</v>
      </c>
      <c r="Y95" s="351">
        <v>2</v>
      </c>
      <c r="Z95" s="350">
        <v>1</v>
      </c>
      <c r="AA95" s="351">
        <v>2</v>
      </c>
      <c r="AB95" s="350">
        <v>1</v>
      </c>
      <c r="AC95" s="351">
        <v>2</v>
      </c>
      <c r="AD95" s="350">
        <v>2</v>
      </c>
      <c r="AE95" s="351">
        <v>2</v>
      </c>
      <c r="AF95" s="350">
        <v>3</v>
      </c>
      <c r="AG95" s="351">
        <v>1</v>
      </c>
      <c r="AH95" s="350"/>
      <c r="AI95" s="351"/>
      <c r="AJ95" s="350"/>
      <c r="AK95" s="351"/>
      <c r="AL95" s="350"/>
      <c r="AM95" s="351"/>
      <c r="AN95" s="290">
        <f t="shared" si="12"/>
        <v>14.5</v>
      </c>
      <c r="AO95" s="291">
        <f>P!AK97</f>
        <v>93.733333333333334</v>
      </c>
      <c r="AP95" s="292">
        <f t="shared" si="10"/>
        <v>0.5</v>
      </c>
      <c r="AQ95" s="87" t="str">
        <f t="shared" si="13"/>
        <v>NZ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1</v>
      </c>
      <c r="G98" s="283">
        <f t="shared" si="11"/>
        <v>2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>
        <v>0.5</v>
      </c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>
        <v>1</v>
      </c>
      <c r="AG98" s="351">
        <v>1</v>
      </c>
      <c r="AH98" s="350"/>
      <c r="AI98" s="351"/>
      <c r="AJ98" s="350"/>
      <c r="AK98" s="351"/>
      <c r="AL98" s="350"/>
      <c r="AM98" s="351"/>
      <c r="AN98" s="290">
        <f t="shared" si="12"/>
        <v>1.5</v>
      </c>
      <c r="AO98" s="291">
        <f>P!AK100</f>
        <v>210</v>
      </c>
      <c r="AP98" s="292">
        <f t="shared" si="10"/>
        <v>0.5</v>
      </c>
      <c r="AQ98" s="87" t="str">
        <f t="shared" si="13"/>
        <v>NZ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0.9</v>
      </c>
      <c r="G99" s="283">
        <f t="shared" si="11"/>
        <v>1.6750000000000003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/>
      <c r="V99" s="350">
        <v>2</v>
      </c>
      <c r="W99" s="351">
        <v>0.77600000000000002</v>
      </c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0.77600000000000002</v>
      </c>
      <c r="AO99" s="291">
        <f>P!AK101</f>
        <v>577.77777777777771</v>
      </c>
      <c r="AP99" s="293">
        <f t="shared" si="10"/>
        <v>0.89900000000000024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31</v>
      </c>
      <c r="G104" s="283">
        <f t="shared" si="11"/>
        <v>31</v>
      </c>
      <c r="H104" s="318"/>
      <c r="I104" s="319"/>
      <c r="J104" s="318"/>
      <c r="K104" s="319"/>
      <c r="L104" s="350">
        <v>3</v>
      </c>
      <c r="M104" s="351">
        <v>3</v>
      </c>
      <c r="N104" s="350"/>
      <c r="O104" s="351"/>
      <c r="P104" s="350"/>
      <c r="Q104" s="351"/>
      <c r="R104" s="350">
        <v>3</v>
      </c>
      <c r="S104" s="351">
        <v>2</v>
      </c>
      <c r="T104" s="350"/>
      <c r="U104" s="351"/>
      <c r="V104" s="350"/>
      <c r="W104" s="351"/>
      <c r="X104" s="350"/>
      <c r="Y104" s="351"/>
      <c r="Z104" s="350">
        <v>3</v>
      </c>
      <c r="AA104" s="351">
        <v>3</v>
      </c>
      <c r="AB104" s="350">
        <v>5</v>
      </c>
      <c r="AC104" s="351">
        <v>5</v>
      </c>
      <c r="AD104" s="350">
        <v>5</v>
      </c>
      <c r="AE104" s="351">
        <v>5</v>
      </c>
      <c r="AF104" s="350">
        <v>6</v>
      </c>
      <c r="AG104" s="351">
        <v>5</v>
      </c>
      <c r="AH104" s="350"/>
      <c r="AI104" s="351"/>
      <c r="AJ104" s="350"/>
      <c r="AK104" s="351"/>
      <c r="AL104" s="350"/>
      <c r="AM104" s="351"/>
      <c r="AN104" s="290">
        <f t="shared" si="12"/>
        <v>23</v>
      </c>
      <c r="AO104" s="291">
        <f>P!AK106</f>
        <v>160</v>
      </c>
      <c r="AP104" s="292">
        <f t="shared" si="10"/>
        <v>8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4</v>
      </c>
      <c r="G106" s="283">
        <f t="shared" si="11"/>
        <v>4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>
        <v>4</v>
      </c>
      <c r="W106" s="351">
        <v>4</v>
      </c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4</v>
      </c>
      <c r="AO106" s="291">
        <f>P!AK108</f>
        <v>180</v>
      </c>
      <c r="AP106" s="292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>
        <v>0.1</v>
      </c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0.1</v>
      </c>
      <c r="AO107" s="291">
        <f>P!AK109</f>
        <v>883.5164835164835</v>
      </c>
      <c r="AP107" s="292">
        <f t="shared" si="10"/>
        <v>0.24999999999999992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1</v>
      </c>
      <c r="G109" s="283">
        <f t="shared" si="11"/>
        <v>1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>
        <v>1</v>
      </c>
      <c r="Z109" s="350"/>
      <c r="AA109" s="351"/>
      <c r="AB109" s="350"/>
      <c r="AC109" s="351"/>
      <c r="AD109" s="350"/>
      <c r="AE109" s="351"/>
      <c r="AF109" s="350">
        <v>1</v>
      </c>
      <c r="AG109" s="351"/>
      <c r="AH109" s="350"/>
      <c r="AI109" s="351"/>
      <c r="AJ109" s="350"/>
      <c r="AK109" s="351"/>
      <c r="AL109" s="350"/>
      <c r="AM109" s="351"/>
      <c r="AN109" s="290">
        <f t="shared" si="12"/>
        <v>1</v>
      </c>
      <c r="AO109" s="291">
        <f>P!AK111</f>
        <v>220</v>
      </c>
      <c r="AP109" s="292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421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2</v>
      </c>
      <c r="G112" s="283">
        <f t="shared" si="11"/>
        <v>2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>
        <v>2</v>
      </c>
      <c r="AH112" s="318"/>
      <c r="AI112" s="319"/>
      <c r="AJ112" s="318"/>
      <c r="AK112" s="319"/>
      <c r="AL112" s="350"/>
      <c r="AM112" s="319"/>
      <c r="AN112" s="290">
        <f t="shared" si="12"/>
        <v>2</v>
      </c>
      <c r="AO112" s="291">
        <f>P!AK114</f>
        <v>1170</v>
      </c>
      <c r="AP112" s="292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368</v>
      </c>
      <c r="G116" s="283">
        <f t="shared" si="11"/>
        <v>370</v>
      </c>
      <c r="H116" s="318">
        <v>100</v>
      </c>
      <c r="I116" s="319">
        <v>5</v>
      </c>
      <c r="J116" s="318"/>
      <c r="K116" s="319"/>
      <c r="L116" s="350"/>
      <c r="M116" s="351">
        <v>91</v>
      </c>
      <c r="N116" s="350"/>
      <c r="O116" s="351">
        <v>15</v>
      </c>
      <c r="P116" s="350"/>
      <c r="Q116" s="351">
        <v>15</v>
      </c>
      <c r="R116" s="350"/>
      <c r="S116" s="351">
        <v>12</v>
      </c>
      <c r="T116" s="350"/>
      <c r="U116" s="351">
        <v>33</v>
      </c>
      <c r="V116" s="350"/>
      <c r="W116" s="351"/>
      <c r="X116" s="350"/>
      <c r="Y116" s="351"/>
      <c r="Z116" s="350"/>
      <c r="AA116" s="351"/>
      <c r="AB116" s="350"/>
      <c r="AC116" s="351">
        <v>5</v>
      </c>
      <c r="AD116" s="350"/>
      <c r="AE116" s="351">
        <v>72</v>
      </c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248</v>
      </c>
      <c r="AO116" s="291">
        <f>P!AK118</f>
        <v>8.8586956521739122</v>
      </c>
      <c r="AP116" s="292">
        <f t="shared" si="10"/>
        <v>122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/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>
        <v>420</v>
      </c>
      <c r="I119" s="319"/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>
        <v>30</v>
      </c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5</v>
      </c>
      <c r="G123" s="283">
        <f t="shared" si="11"/>
        <v>5</v>
      </c>
      <c r="H123" s="318">
        <v>420</v>
      </c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>
        <v>120</v>
      </c>
      <c r="AG123" s="351">
        <v>5</v>
      </c>
      <c r="AH123" s="350"/>
      <c r="AI123" s="351"/>
      <c r="AJ123" s="350"/>
      <c r="AK123" s="351"/>
      <c r="AL123" s="350"/>
      <c r="AM123" s="351"/>
      <c r="AN123" s="290">
        <f t="shared" si="12"/>
        <v>5</v>
      </c>
      <c r="AO123" s="358">
        <f>P!AK125</f>
        <v>658</v>
      </c>
      <c r="AP123" s="359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412</v>
      </c>
      <c r="G124" s="334">
        <f t="shared" si="11"/>
        <v>412</v>
      </c>
      <c r="H124" s="363">
        <v>30</v>
      </c>
      <c r="I124" s="364">
        <f>P!D126</f>
        <v>15</v>
      </c>
      <c r="J124" s="363">
        <v>30</v>
      </c>
      <c r="K124" s="364">
        <f>P!F126</f>
        <v>21</v>
      </c>
      <c r="L124" s="363"/>
      <c r="M124" s="364">
        <f>P!H126</f>
        <v>28</v>
      </c>
      <c r="N124" s="363">
        <v>30</v>
      </c>
      <c r="O124" s="364">
        <f>P!J126</f>
        <v>30</v>
      </c>
      <c r="P124" s="363">
        <v>30</v>
      </c>
      <c r="Q124" s="364">
        <f>P!L126</f>
        <v>34</v>
      </c>
      <c r="R124" s="363">
        <v>30</v>
      </c>
      <c r="S124" s="364">
        <f>P!N126</f>
        <v>21</v>
      </c>
      <c r="T124" s="363">
        <v>30</v>
      </c>
      <c r="U124" s="364">
        <f>P!P126</f>
        <v>18</v>
      </c>
      <c r="V124" s="363">
        <v>30</v>
      </c>
      <c r="W124" s="364">
        <f>P!R126</f>
        <v>23</v>
      </c>
      <c r="X124" s="363">
        <v>55</v>
      </c>
      <c r="Y124" s="364">
        <f>P!T126</f>
        <v>64</v>
      </c>
      <c r="Z124" s="363">
        <v>30</v>
      </c>
      <c r="AA124" s="364">
        <f>P!V126</f>
        <v>30</v>
      </c>
      <c r="AB124" s="363">
        <v>30</v>
      </c>
      <c r="AC124" s="364">
        <f>P!X126</f>
        <v>20</v>
      </c>
      <c r="AD124" s="363">
        <v>75</v>
      </c>
      <c r="AE124" s="364">
        <f>P!Z126</f>
        <v>60</v>
      </c>
      <c r="AF124" s="363">
        <v>58</v>
      </c>
      <c r="AG124" s="364">
        <f>P!AB126</f>
        <v>48</v>
      </c>
      <c r="AH124" s="363"/>
      <c r="AI124" s="364">
        <f>P!AD126</f>
        <v>0</v>
      </c>
      <c r="AJ124" s="363"/>
      <c r="AK124" s="364">
        <f>P!AF126</f>
        <v>0</v>
      </c>
      <c r="AL124" s="363"/>
      <c r="AM124" s="364">
        <f>P!AH126</f>
        <v>0</v>
      </c>
      <c r="AN124" s="290">
        <f t="shared" si="12"/>
        <v>412</v>
      </c>
      <c r="AO124" s="371">
        <f>P!AK126</f>
        <v>10</v>
      </c>
      <c r="AP124" s="337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63"/>
      <c r="I125" s="364">
        <f>P!D127</f>
        <v>0</v>
      </c>
      <c r="J125" s="363"/>
      <c r="K125" s="364">
        <f>P!F127</f>
        <v>0</v>
      </c>
      <c r="L125" s="363"/>
      <c r="M125" s="364">
        <f>P!H127</f>
        <v>0</v>
      </c>
      <c r="N125" s="363"/>
      <c r="O125" s="364">
        <f>P!J127</f>
        <v>0</v>
      </c>
      <c r="P125" s="363"/>
      <c r="Q125" s="364">
        <f>P!L127</f>
        <v>0</v>
      </c>
      <c r="R125" s="363"/>
      <c r="S125" s="364">
        <f>P!N127</f>
        <v>0</v>
      </c>
      <c r="T125" s="363"/>
      <c r="U125" s="364">
        <f>P!P127</f>
        <v>0</v>
      </c>
      <c r="V125" s="363"/>
      <c r="W125" s="364">
        <f>P!R127</f>
        <v>0</v>
      </c>
      <c r="X125" s="363"/>
      <c r="Y125" s="364">
        <f>P!T127</f>
        <v>0</v>
      </c>
      <c r="Z125" s="363"/>
      <c r="AA125" s="364">
        <f>P!V127</f>
        <v>0</v>
      </c>
      <c r="AB125" s="363"/>
      <c r="AC125" s="364">
        <f>P!X127</f>
        <v>0</v>
      </c>
      <c r="AD125" s="363"/>
      <c r="AE125" s="364">
        <f>P!Z127</f>
        <v>0</v>
      </c>
      <c r="AF125" s="363"/>
      <c r="AG125" s="364">
        <f>P!AB127</f>
        <v>0</v>
      </c>
      <c r="AH125" s="363"/>
      <c r="AI125" s="364">
        <f>P!AD127</f>
        <v>0</v>
      </c>
      <c r="AJ125" s="363"/>
      <c r="AK125" s="364">
        <f>P!AF127</f>
        <v>0</v>
      </c>
      <c r="AL125" s="363"/>
      <c r="AM125" s="364">
        <f>P!AH127</f>
        <v>0</v>
      </c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63"/>
      <c r="I126" s="364">
        <f>P!D128</f>
        <v>0</v>
      </c>
      <c r="J126" s="363"/>
      <c r="K126" s="364">
        <f>P!F128</f>
        <v>0</v>
      </c>
      <c r="L126" s="363"/>
      <c r="M126" s="364">
        <f>P!H128</f>
        <v>0</v>
      </c>
      <c r="N126" s="363"/>
      <c r="O126" s="364">
        <f>P!J128</f>
        <v>0</v>
      </c>
      <c r="P126" s="363"/>
      <c r="Q126" s="364">
        <f>P!L128</f>
        <v>2</v>
      </c>
      <c r="R126" s="363"/>
      <c r="S126" s="364">
        <f>P!N128</f>
        <v>0</v>
      </c>
      <c r="T126" s="363"/>
      <c r="U126" s="364">
        <f>P!P128</f>
        <v>0</v>
      </c>
      <c r="V126" s="363"/>
      <c r="W126" s="364">
        <f>P!R128</f>
        <v>0</v>
      </c>
      <c r="X126" s="363"/>
      <c r="Y126" s="364">
        <f>P!T128</f>
        <v>0</v>
      </c>
      <c r="Z126" s="363"/>
      <c r="AA126" s="364">
        <f>P!V128</f>
        <v>0</v>
      </c>
      <c r="AB126" s="363"/>
      <c r="AC126" s="364">
        <f>P!X128</f>
        <v>0</v>
      </c>
      <c r="AD126" s="363"/>
      <c r="AE126" s="364">
        <f>P!Z128</f>
        <v>0</v>
      </c>
      <c r="AF126" s="363"/>
      <c r="AG126" s="364">
        <f>P!AB128</f>
        <v>0</v>
      </c>
      <c r="AH126" s="363"/>
      <c r="AI126" s="364">
        <f>P!AD128</f>
        <v>0</v>
      </c>
      <c r="AJ126" s="363"/>
      <c r="AK126" s="364">
        <f>P!AF128</f>
        <v>0</v>
      </c>
      <c r="AL126" s="363"/>
      <c r="AM126" s="364">
        <f>P!AH128</f>
        <v>0</v>
      </c>
      <c r="AN126" s="290">
        <f t="shared" si="12"/>
        <v>2</v>
      </c>
      <c r="AO126" s="371">
        <f>P!AK128</f>
        <v>40</v>
      </c>
      <c r="AP126" s="337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10.3</v>
      </c>
      <c r="G127" s="334">
        <f t="shared" si="11"/>
        <v>10.3</v>
      </c>
      <c r="H127" s="363"/>
      <c r="I127" s="364">
        <f>P!D129</f>
        <v>0</v>
      </c>
      <c r="J127" s="363"/>
      <c r="K127" s="364">
        <f>P!F129</f>
        <v>0</v>
      </c>
      <c r="L127" s="363"/>
      <c r="M127" s="364">
        <f>P!H129</f>
        <v>0</v>
      </c>
      <c r="N127" s="363"/>
      <c r="O127" s="364">
        <f>P!J129</f>
        <v>0</v>
      </c>
      <c r="P127" s="363"/>
      <c r="Q127" s="364">
        <f>P!L129</f>
        <v>0</v>
      </c>
      <c r="R127" s="363"/>
      <c r="S127" s="364">
        <f>P!N129</f>
        <v>0</v>
      </c>
      <c r="T127" s="363"/>
      <c r="U127" s="364">
        <f>P!P129</f>
        <v>0</v>
      </c>
      <c r="V127" s="363"/>
      <c r="W127" s="364">
        <f>P!R129</f>
        <v>0</v>
      </c>
      <c r="X127" s="363"/>
      <c r="Y127" s="364">
        <f>P!T129</f>
        <v>0</v>
      </c>
      <c r="Z127" s="363"/>
      <c r="AA127" s="364">
        <f>P!V129</f>
        <v>0</v>
      </c>
      <c r="AB127" s="363">
        <v>47</v>
      </c>
      <c r="AC127" s="364">
        <f>P!X129</f>
        <v>5.3</v>
      </c>
      <c r="AD127" s="363"/>
      <c r="AE127" s="364">
        <f>P!Z129</f>
        <v>0</v>
      </c>
      <c r="AF127" s="363">
        <v>5</v>
      </c>
      <c r="AG127" s="364">
        <f>P!AB129</f>
        <v>5</v>
      </c>
      <c r="AH127" s="363"/>
      <c r="AI127" s="364">
        <f>P!AD129</f>
        <v>0</v>
      </c>
      <c r="AJ127" s="363"/>
      <c r="AK127" s="364">
        <f>P!AF129</f>
        <v>0</v>
      </c>
      <c r="AL127" s="363"/>
      <c r="AM127" s="364">
        <f>P!AH129</f>
        <v>0</v>
      </c>
      <c r="AN127" s="290">
        <f t="shared" si="12"/>
        <v>10.3</v>
      </c>
      <c r="AO127" s="371">
        <f>P!AK129</f>
        <v>393.39805825242718</v>
      </c>
      <c r="AP127" s="33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63"/>
      <c r="I128" s="364">
        <f>P!D130</f>
        <v>0</v>
      </c>
      <c r="J128" s="363"/>
      <c r="K128" s="364">
        <f>P!F130</f>
        <v>0</v>
      </c>
      <c r="L128" s="363"/>
      <c r="M128" s="364">
        <f>P!H130</f>
        <v>0</v>
      </c>
      <c r="N128" s="363"/>
      <c r="O128" s="364">
        <f>P!J130</f>
        <v>0</v>
      </c>
      <c r="P128" s="363"/>
      <c r="Q128" s="364">
        <f>P!L130</f>
        <v>0</v>
      </c>
      <c r="R128" s="363"/>
      <c r="S128" s="364">
        <f>P!N130</f>
        <v>0</v>
      </c>
      <c r="T128" s="363"/>
      <c r="U128" s="364">
        <f>P!P130</f>
        <v>0</v>
      </c>
      <c r="V128" s="363"/>
      <c r="W128" s="364">
        <f>P!R130</f>
        <v>0</v>
      </c>
      <c r="X128" s="363"/>
      <c r="Y128" s="364">
        <f>P!T130</f>
        <v>0</v>
      </c>
      <c r="Z128" s="363"/>
      <c r="AA128" s="364">
        <f>P!V130</f>
        <v>0</v>
      </c>
      <c r="AB128" s="363"/>
      <c r="AC128" s="364">
        <f>P!X130</f>
        <v>0</v>
      </c>
      <c r="AD128" s="363"/>
      <c r="AE128" s="364">
        <f>P!Z130</f>
        <v>0</v>
      </c>
      <c r="AF128" s="363"/>
      <c r="AG128" s="364">
        <f>P!AB130</f>
        <v>0</v>
      </c>
      <c r="AH128" s="363"/>
      <c r="AI128" s="364">
        <f>P!AD130</f>
        <v>0</v>
      </c>
      <c r="AJ128" s="363"/>
      <c r="AK128" s="364">
        <f>P!AF130</f>
        <v>0</v>
      </c>
      <c r="AL128" s="363"/>
      <c r="AM128" s="364">
        <f>P!AH130</f>
        <v>0</v>
      </c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63"/>
      <c r="I129" s="364">
        <f>P!D131</f>
        <v>0</v>
      </c>
      <c r="J129" s="363"/>
      <c r="K129" s="364">
        <f>P!F131</f>
        <v>0</v>
      </c>
      <c r="L129" s="363"/>
      <c r="M129" s="364">
        <f>P!H131</f>
        <v>0</v>
      </c>
      <c r="N129" s="363"/>
      <c r="O129" s="364">
        <f>P!J131</f>
        <v>0</v>
      </c>
      <c r="P129" s="363"/>
      <c r="Q129" s="364">
        <f>P!L131</f>
        <v>0</v>
      </c>
      <c r="R129" s="363"/>
      <c r="S129" s="364">
        <f>P!N131</f>
        <v>0</v>
      </c>
      <c r="T129" s="363"/>
      <c r="U129" s="364">
        <f>P!P131</f>
        <v>0</v>
      </c>
      <c r="V129" s="363"/>
      <c r="W129" s="364">
        <f>P!R131</f>
        <v>0</v>
      </c>
      <c r="X129" s="363"/>
      <c r="Y129" s="364">
        <f>P!T131</f>
        <v>0</v>
      </c>
      <c r="Z129" s="363"/>
      <c r="AA129" s="364">
        <f>P!V131</f>
        <v>0</v>
      </c>
      <c r="AB129" s="363"/>
      <c r="AC129" s="364">
        <f>P!X131</f>
        <v>0</v>
      </c>
      <c r="AD129" s="363"/>
      <c r="AE129" s="364">
        <f>P!Z131</f>
        <v>0</v>
      </c>
      <c r="AF129" s="363"/>
      <c r="AG129" s="364">
        <f>P!AB131</f>
        <v>0</v>
      </c>
      <c r="AH129" s="363"/>
      <c r="AI129" s="364">
        <f>P!AD131</f>
        <v>0</v>
      </c>
      <c r="AJ129" s="363"/>
      <c r="AK129" s="364">
        <f>P!AF131</f>
        <v>0</v>
      </c>
      <c r="AL129" s="363"/>
      <c r="AM129" s="364">
        <f>P!AH131</f>
        <v>0</v>
      </c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7</v>
      </c>
      <c r="G130" s="334">
        <f t="shared" si="11"/>
        <v>7</v>
      </c>
      <c r="H130" s="363"/>
      <c r="I130" s="364">
        <f>P!D132</f>
        <v>0</v>
      </c>
      <c r="J130" s="363"/>
      <c r="K130" s="364">
        <f>P!F132</f>
        <v>0</v>
      </c>
      <c r="L130" s="363"/>
      <c r="M130" s="364">
        <f>P!H132</f>
        <v>0</v>
      </c>
      <c r="N130" s="363"/>
      <c r="O130" s="364">
        <f>P!J132</f>
        <v>0</v>
      </c>
      <c r="P130" s="363"/>
      <c r="Q130" s="364">
        <f>P!L132</f>
        <v>0</v>
      </c>
      <c r="R130" s="363"/>
      <c r="S130" s="364">
        <f>P!N132</f>
        <v>0</v>
      </c>
      <c r="T130" s="363"/>
      <c r="U130" s="364">
        <f>P!P132</f>
        <v>2</v>
      </c>
      <c r="V130" s="363"/>
      <c r="W130" s="364">
        <f>P!R132</f>
        <v>0</v>
      </c>
      <c r="X130" s="363">
        <v>2</v>
      </c>
      <c r="Y130" s="364">
        <f>P!T132</f>
        <v>0</v>
      </c>
      <c r="Z130" s="363">
        <v>2</v>
      </c>
      <c r="AA130" s="364">
        <f>P!V132</f>
        <v>2</v>
      </c>
      <c r="AB130" s="363"/>
      <c r="AC130" s="364">
        <f>P!X132</f>
        <v>0</v>
      </c>
      <c r="AD130" s="363"/>
      <c r="AE130" s="364">
        <f>P!Z132</f>
        <v>0</v>
      </c>
      <c r="AF130" s="363">
        <v>3</v>
      </c>
      <c r="AG130" s="364">
        <f>P!AB132</f>
        <v>3</v>
      </c>
      <c r="AH130" s="363"/>
      <c r="AI130" s="364">
        <f>P!AD132</f>
        <v>0</v>
      </c>
      <c r="AJ130" s="363"/>
      <c r="AK130" s="364">
        <f>P!AF132</f>
        <v>0</v>
      </c>
      <c r="AL130" s="363"/>
      <c r="AM130" s="364">
        <f>P!AH132</f>
        <v>0</v>
      </c>
      <c r="AN130" s="290">
        <f t="shared" si="12"/>
        <v>7</v>
      </c>
      <c r="AO130" s="371">
        <f>P!AK132</f>
        <v>120</v>
      </c>
      <c r="AP130" s="33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8</v>
      </c>
      <c r="G131" s="334">
        <f t="shared" si="11"/>
        <v>8</v>
      </c>
      <c r="H131" s="363"/>
      <c r="I131" s="364">
        <f>P!D133</f>
        <v>0</v>
      </c>
      <c r="J131" s="363"/>
      <c r="K131" s="364">
        <f>P!F133</f>
        <v>0</v>
      </c>
      <c r="L131" s="363"/>
      <c r="M131" s="364">
        <f>P!H133</f>
        <v>0</v>
      </c>
      <c r="N131" s="363"/>
      <c r="O131" s="364">
        <f>P!J133</f>
        <v>0</v>
      </c>
      <c r="P131" s="363"/>
      <c r="Q131" s="364">
        <f>P!L133</f>
        <v>0</v>
      </c>
      <c r="R131" s="363"/>
      <c r="S131" s="364">
        <f>P!N133</f>
        <v>0</v>
      </c>
      <c r="T131" s="363"/>
      <c r="U131" s="364">
        <f>P!P133</f>
        <v>0</v>
      </c>
      <c r="V131" s="363"/>
      <c r="W131" s="364">
        <f>P!R133</f>
        <v>0</v>
      </c>
      <c r="X131" s="363"/>
      <c r="Y131" s="364">
        <f>P!T133</f>
        <v>0</v>
      </c>
      <c r="Z131" s="363"/>
      <c r="AA131" s="364">
        <f>P!V133</f>
        <v>0</v>
      </c>
      <c r="AB131" s="363"/>
      <c r="AC131" s="364">
        <f>P!X133</f>
        <v>0</v>
      </c>
      <c r="AD131" s="363"/>
      <c r="AE131" s="364">
        <f>P!Z133</f>
        <v>0</v>
      </c>
      <c r="AF131" s="363">
        <v>8</v>
      </c>
      <c r="AG131" s="364">
        <f>P!AB133</f>
        <v>8</v>
      </c>
      <c r="AH131" s="363"/>
      <c r="AI131" s="364">
        <f>P!AD133</f>
        <v>0</v>
      </c>
      <c r="AJ131" s="363"/>
      <c r="AK131" s="364">
        <f>P!AF133</f>
        <v>0</v>
      </c>
      <c r="AL131" s="363"/>
      <c r="AM131" s="364">
        <f>P!AH133</f>
        <v>0</v>
      </c>
      <c r="AN131" s="290">
        <f t="shared" si="12"/>
        <v>8</v>
      </c>
      <c r="AO131" s="371">
        <f>P!AK133</f>
        <v>160</v>
      </c>
      <c r="AP131" s="33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25</v>
      </c>
      <c r="G132" s="334">
        <f t="shared" si="11"/>
        <v>25</v>
      </c>
      <c r="H132" s="363"/>
      <c r="I132" s="364">
        <f>P!D134</f>
        <v>2</v>
      </c>
      <c r="J132" s="363"/>
      <c r="K132" s="364">
        <f>P!F134</f>
        <v>0</v>
      </c>
      <c r="L132" s="363"/>
      <c r="M132" s="364">
        <f>P!H134</f>
        <v>0</v>
      </c>
      <c r="N132" s="363"/>
      <c r="O132" s="364">
        <f>P!J134</f>
        <v>5</v>
      </c>
      <c r="P132" s="363"/>
      <c r="Q132" s="364">
        <f>P!L134</f>
        <v>0</v>
      </c>
      <c r="R132" s="363"/>
      <c r="S132" s="364">
        <f>P!N134</f>
        <v>0</v>
      </c>
      <c r="T132" s="363"/>
      <c r="U132" s="364">
        <f>P!P134</f>
        <v>2</v>
      </c>
      <c r="V132" s="363"/>
      <c r="W132" s="364">
        <f>P!R134</f>
        <v>0</v>
      </c>
      <c r="X132" s="363"/>
      <c r="Y132" s="364">
        <f>P!T134</f>
        <v>0</v>
      </c>
      <c r="Z132" s="363">
        <v>8</v>
      </c>
      <c r="AA132" s="364">
        <f>P!V134</f>
        <v>8</v>
      </c>
      <c r="AB132" s="363">
        <v>8</v>
      </c>
      <c r="AC132" s="364">
        <f>P!X134</f>
        <v>8</v>
      </c>
      <c r="AD132" s="363"/>
      <c r="AE132" s="364">
        <f>P!Z134</f>
        <v>0</v>
      </c>
      <c r="AF132" s="363">
        <v>7</v>
      </c>
      <c r="AG132" s="364">
        <f>P!AB134</f>
        <v>0</v>
      </c>
      <c r="AH132" s="363"/>
      <c r="AI132" s="364">
        <f>P!AD134</f>
        <v>0</v>
      </c>
      <c r="AJ132" s="363"/>
      <c r="AK132" s="364">
        <f>P!AF134</f>
        <v>0</v>
      </c>
      <c r="AL132" s="363"/>
      <c r="AM132" s="364">
        <f>P!AH134</f>
        <v>0</v>
      </c>
      <c r="AN132" s="290">
        <f t="shared" ref="AN132:AN195" si="15">I132+K132+M132+O132+Q132+S132+AC132+U132+W132+Y132+AA132+AE132+AG132+AI132+AK132+AM132</f>
        <v>25</v>
      </c>
      <c r="AO132" s="371">
        <f>P!AK134</f>
        <v>109.2</v>
      </c>
      <c r="AP132" s="337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18</v>
      </c>
      <c r="G133" s="334">
        <f t="shared" si="11"/>
        <v>18</v>
      </c>
      <c r="H133" s="363"/>
      <c r="I133" s="364">
        <f>P!D135</f>
        <v>0</v>
      </c>
      <c r="J133" s="363"/>
      <c r="K133" s="364">
        <f>P!F135</f>
        <v>0</v>
      </c>
      <c r="L133" s="363"/>
      <c r="M133" s="364">
        <f>P!H135</f>
        <v>0</v>
      </c>
      <c r="N133" s="363"/>
      <c r="O133" s="364">
        <f>P!J135</f>
        <v>0</v>
      </c>
      <c r="P133" s="363"/>
      <c r="Q133" s="364">
        <f>P!L135</f>
        <v>0</v>
      </c>
      <c r="R133" s="363"/>
      <c r="S133" s="364">
        <f>P!N135</f>
        <v>0</v>
      </c>
      <c r="T133" s="363"/>
      <c r="U133" s="364">
        <f>P!P135</f>
        <v>0</v>
      </c>
      <c r="V133" s="363">
        <v>10</v>
      </c>
      <c r="W133" s="364">
        <f>P!R135</f>
        <v>10</v>
      </c>
      <c r="X133" s="363"/>
      <c r="Y133" s="364">
        <f>P!T135</f>
        <v>0</v>
      </c>
      <c r="Z133" s="363"/>
      <c r="AA133" s="364">
        <f>P!V135</f>
        <v>0</v>
      </c>
      <c r="AB133" s="363"/>
      <c r="AC133" s="364">
        <f>P!X135</f>
        <v>0</v>
      </c>
      <c r="AD133" s="363"/>
      <c r="AE133" s="364">
        <f>P!Z135</f>
        <v>0</v>
      </c>
      <c r="AF133" s="363">
        <v>8</v>
      </c>
      <c r="AG133" s="364">
        <f>P!AB135</f>
        <v>8</v>
      </c>
      <c r="AH133" s="363"/>
      <c r="AI133" s="364">
        <f>P!AD135</f>
        <v>0</v>
      </c>
      <c r="AJ133" s="363"/>
      <c r="AK133" s="364">
        <f>P!AF135</f>
        <v>0</v>
      </c>
      <c r="AL133" s="363"/>
      <c r="AM133" s="364">
        <f>P!AH135</f>
        <v>0</v>
      </c>
      <c r="AN133" s="290">
        <f t="shared" si="15"/>
        <v>18</v>
      </c>
      <c r="AO133" s="371">
        <f>P!AK135</f>
        <v>150</v>
      </c>
      <c r="AP133" s="33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63"/>
      <c r="I134" s="364">
        <f>P!D136</f>
        <v>0</v>
      </c>
      <c r="J134" s="363"/>
      <c r="K134" s="364">
        <f>P!F136</f>
        <v>0</v>
      </c>
      <c r="L134" s="363">
        <v>12</v>
      </c>
      <c r="M134" s="364">
        <f>P!H136</f>
        <v>0</v>
      </c>
      <c r="N134" s="363"/>
      <c r="O134" s="364">
        <f>P!J136</f>
        <v>0</v>
      </c>
      <c r="P134" s="363"/>
      <c r="Q134" s="364">
        <f>P!L136</f>
        <v>0</v>
      </c>
      <c r="R134" s="363"/>
      <c r="S134" s="364">
        <f>P!N136</f>
        <v>0</v>
      </c>
      <c r="T134" s="363"/>
      <c r="U134" s="364">
        <f>P!P136</f>
        <v>0</v>
      </c>
      <c r="V134" s="363"/>
      <c r="W134" s="364">
        <f>P!R136</f>
        <v>0</v>
      </c>
      <c r="X134" s="363"/>
      <c r="Y134" s="364">
        <f>P!T136</f>
        <v>0</v>
      </c>
      <c r="Z134" s="363"/>
      <c r="AA134" s="364">
        <f>P!V136</f>
        <v>0</v>
      </c>
      <c r="AB134" s="363"/>
      <c r="AC134" s="364">
        <f>P!X136</f>
        <v>0</v>
      </c>
      <c r="AD134" s="363"/>
      <c r="AE134" s="364">
        <f>P!Z136</f>
        <v>0</v>
      </c>
      <c r="AF134" s="363"/>
      <c r="AG134" s="364">
        <f>P!AB136</f>
        <v>0</v>
      </c>
      <c r="AH134" s="363"/>
      <c r="AI134" s="364">
        <f>P!AD136</f>
        <v>0</v>
      </c>
      <c r="AJ134" s="363"/>
      <c r="AK134" s="364">
        <f>P!AF136</f>
        <v>0</v>
      </c>
      <c r="AL134" s="363"/>
      <c r="AM134" s="364">
        <f>P!AH136</f>
        <v>0</v>
      </c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424</v>
      </c>
      <c r="C135" s="85" t="s">
        <v>9</v>
      </c>
      <c r="D135" s="282">
        <v>180</v>
      </c>
      <c r="E135" s="282">
        <v>0</v>
      </c>
      <c r="F135" s="283">
        <f>P!AJ137</f>
        <v>1.5</v>
      </c>
      <c r="G135" s="334">
        <f>E135+F135</f>
        <v>1.5</v>
      </c>
      <c r="H135" s="363"/>
      <c r="I135" s="364">
        <f>P!D137</f>
        <v>0</v>
      </c>
      <c r="J135" s="363"/>
      <c r="K135" s="364">
        <f>P!F137</f>
        <v>0</v>
      </c>
      <c r="L135" s="363"/>
      <c r="M135" s="364">
        <f>P!H137</f>
        <v>0</v>
      </c>
      <c r="N135" s="363"/>
      <c r="O135" s="364">
        <f>P!J137</f>
        <v>0</v>
      </c>
      <c r="P135" s="363"/>
      <c r="Q135" s="364">
        <f>P!L137</f>
        <v>0</v>
      </c>
      <c r="R135" s="363"/>
      <c r="S135" s="364">
        <f>P!N137</f>
        <v>0</v>
      </c>
      <c r="T135" s="363"/>
      <c r="U135" s="364">
        <f>P!P137</f>
        <v>0</v>
      </c>
      <c r="V135" s="363"/>
      <c r="W135" s="364">
        <f>P!R137</f>
        <v>0</v>
      </c>
      <c r="X135" s="363"/>
      <c r="Y135" s="364">
        <f>P!T137</f>
        <v>0</v>
      </c>
      <c r="Z135" s="363"/>
      <c r="AA135" s="364">
        <f>P!V137</f>
        <v>0</v>
      </c>
      <c r="AB135" s="363"/>
      <c r="AC135" s="364">
        <f>P!X137</f>
        <v>0</v>
      </c>
      <c r="AD135" s="363"/>
      <c r="AE135" s="364">
        <f>P!Z137</f>
        <v>0</v>
      </c>
      <c r="AF135" s="363">
        <v>1.5</v>
      </c>
      <c r="AG135" s="364">
        <f>P!AB137</f>
        <v>1.5</v>
      </c>
      <c r="AH135" s="363"/>
      <c r="AI135" s="364">
        <f>P!AD137</f>
        <v>0</v>
      </c>
      <c r="AJ135" s="363"/>
      <c r="AK135" s="364">
        <f>P!AF137</f>
        <v>0</v>
      </c>
      <c r="AL135" s="363"/>
      <c r="AM135" s="364">
        <f>P!AH137</f>
        <v>0</v>
      </c>
      <c r="AN135" s="290">
        <f t="shared" si="15"/>
        <v>1.5</v>
      </c>
      <c r="AO135" s="371">
        <f>P!AK137</f>
        <v>250</v>
      </c>
      <c r="AP135" s="33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8</v>
      </c>
      <c r="G136" s="334">
        <f t="shared" ref="G136:G196" si="17">E136+F136</f>
        <v>8</v>
      </c>
      <c r="H136" s="363"/>
      <c r="I136" s="364">
        <f>P!D138</f>
        <v>0</v>
      </c>
      <c r="J136" s="363"/>
      <c r="K136" s="364">
        <f>P!F138</f>
        <v>0</v>
      </c>
      <c r="L136" s="363"/>
      <c r="M136" s="364">
        <f>P!H138</f>
        <v>0</v>
      </c>
      <c r="N136" s="363"/>
      <c r="O136" s="364">
        <f>P!J138</f>
        <v>0</v>
      </c>
      <c r="P136" s="363"/>
      <c r="Q136" s="364">
        <f>P!L138</f>
        <v>0</v>
      </c>
      <c r="R136" s="363"/>
      <c r="S136" s="364">
        <f>P!N138</f>
        <v>0</v>
      </c>
      <c r="T136" s="363"/>
      <c r="U136" s="364">
        <f>P!P138</f>
        <v>0</v>
      </c>
      <c r="V136" s="363"/>
      <c r="W136" s="364">
        <f>P!R138</f>
        <v>0</v>
      </c>
      <c r="X136" s="363"/>
      <c r="Y136" s="364">
        <f>P!T138</f>
        <v>0</v>
      </c>
      <c r="Z136" s="363"/>
      <c r="AA136" s="364">
        <f>P!V138</f>
        <v>0</v>
      </c>
      <c r="AB136" s="363"/>
      <c r="AC136" s="364">
        <f>P!X138</f>
        <v>0</v>
      </c>
      <c r="AD136" s="363"/>
      <c r="AE136" s="364">
        <f>P!Z138</f>
        <v>0</v>
      </c>
      <c r="AF136" s="363"/>
      <c r="AG136" s="364">
        <f>P!AB138</f>
        <v>8</v>
      </c>
      <c r="AH136" s="363"/>
      <c r="AI136" s="364">
        <f>P!AD138</f>
        <v>0</v>
      </c>
      <c r="AJ136" s="363"/>
      <c r="AK136" s="364">
        <f>P!AF138</f>
        <v>0</v>
      </c>
      <c r="AL136" s="363"/>
      <c r="AM136" s="364">
        <f>P!AH138</f>
        <v>0</v>
      </c>
      <c r="AN136" s="290">
        <f t="shared" si="15"/>
        <v>8</v>
      </c>
      <c r="AO136" s="371">
        <f>P!AK138</f>
        <v>120</v>
      </c>
      <c r="AP136" s="33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63"/>
      <c r="I137" s="364">
        <f>P!D139</f>
        <v>0</v>
      </c>
      <c r="J137" s="363"/>
      <c r="K137" s="364">
        <f>P!F139</f>
        <v>0</v>
      </c>
      <c r="L137" s="363"/>
      <c r="M137" s="364">
        <f>P!H139</f>
        <v>0</v>
      </c>
      <c r="N137" s="363"/>
      <c r="O137" s="364">
        <f>P!J139</f>
        <v>0</v>
      </c>
      <c r="P137" s="363"/>
      <c r="Q137" s="364">
        <f>P!L139</f>
        <v>0</v>
      </c>
      <c r="R137" s="363"/>
      <c r="S137" s="364">
        <f>P!N139</f>
        <v>0</v>
      </c>
      <c r="T137" s="363"/>
      <c r="U137" s="364">
        <f>P!P139</f>
        <v>0</v>
      </c>
      <c r="V137" s="363"/>
      <c r="W137" s="364">
        <f>P!R139</f>
        <v>0</v>
      </c>
      <c r="X137" s="363"/>
      <c r="Y137" s="364">
        <f>P!T139</f>
        <v>0</v>
      </c>
      <c r="Z137" s="363"/>
      <c r="AA137" s="364">
        <f>P!V139</f>
        <v>0</v>
      </c>
      <c r="AB137" s="363"/>
      <c r="AC137" s="364">
        <f>P!X139</f>
        <v>0</v>
      </c>
      <c r="AD137" s="363"/>
      <c r="AE137" s="364">
        <f>P!Z139</f>
        <v>0</v>
      </c>
      <c r="AF137" s="363"/>
      <c r="AG137" s="364">
        <f>P!AB139</f>
        <v>0</v>
      </c>
      <c r="AH137" s="363"/>
      <c r="AI137" s="364">
        <f>P!AD139</f>
        <v>0</v>
      </c>
      <c r="AJ137" s="363"/>
      <c r="AK137" s="364">
        <f>P!AF139</f>
        <v>0</v>
      </c>
      <c r="AL137" s="363"/>
      <c r="AM137" s="364">
        <f>P!AH139</f>
        <v>0</v>
      </c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>
        <v>30</v>
      </c>
      <c r="I141" s="351">
        <v>30</v>
      </c>
      <c r="J141" s="350"/>
      <c r="K141" s="351"/>
      <c r="L141" s="350"/>
      <c r="M141" s="351">
        <v>65</v>
      </c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95</v>
      </c>
      <c r="AO141" s="291">
        <f>P!AK143</f>
        <v>18.873684210526317</v>
      </c>
      <c r="AP141" s="292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113</v>
      </c>
      <c r="G143" s="283">
        <f t="shared" si="17"/>
        <v>113</v>
      </c>
      <c r="H143" s="318"/>
      <c r="I143" s="351"/>
      <c r="J143" s="350"/>
      <c r="K143" s="351"/>
      <c r="L143" s="350">
        <v>11</v>
      </c>
      <c r="M143" s="351">
        <v>11</v>
      </c>
      <c r="N143" s="350"/>
      <c r="O143" s="351"/>
      <c r="P143" s="350"/>
      <c r="Q143" s="351"/>
      <c r="R143" s="350"/>
      <c r="S143" s="351"/>
      <c r="T143" s="350"/>
      <c r="U143" s="351"/>
      <c r="V143" s="350">
        <v>90</v>
      </c>
      <c r="W143" s="351">
        <v>90</v>
      </c>
      <c r="X143" s="350"/>
      <c r="Y143" s="351"/>
      <c r="Z143" s="350">
        <v>4</v>
      </c>
      <c r="AA143" s="351">
        <v>4</v>
      </c>
      <c r="AB143" s="350"/>
      <c r="AC143" s="351"/>
      <c r="AD143" s="350">
        <v>8</v>
      </c>
      <c r="AE143" s="351">
        <v>8</v>
      </c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113</v>
      </c>
      <c r="AO143" s="291">
        <f>P!AK145</f>
        <v>1150</v>
      </c>
      <c r="AP143" s="292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0</v>
      </c>
      <c r="G144" s="283">
        <f t="shared" si="17"/>
        <v>0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300</v>
      </c>
      <c r="AP144" s="292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2</v>
      </c>
      <c r="G145" s="283">
        <f t="shared" si="17"/>
        <v>2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>
        <v>1</v>
      </c>
      <c r="Y145" s="351">
        <v>0.9</v>
      </c>
      <c r="Z145" s="350">
        <v>1</v>
      </c>
      <c r="AA145" s="351">
        <v>1.1000000000000001</v>
      </c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2</v>
      </c>
      <c r="AO145" s="291">
        <f>P!AK147</f>
        <v>900</v>
      </c>
      <c r="AP145" s="292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6</v>
      </c>
      <c r="G146" s="283">
        <f t="shared" si="17"/>
        <v>6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>
        <v>6</v>
      </c>
      <c r="W146" s="351">
        <v>6</v>
      </c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6</v>
      </c>
      <c r="AO146" s="291">
        <f>P!AK148</f>
        <v>1150</v>
      </c>
      <c r="AP146" s="292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242</v>
      </c>
      <c r="G150" s="283">
        <f t="shared" si="17"/>
        <v>262.3400000000002</v>
      </c>
      <c r="H150" s="318">
        <v>42</v>
      </c>
      <c r="I150" s="351">
        <v>37.5</v>
      </c>
      <c r="J150" s="350">
        <v>8</v>
      </c>
      <c r="K150" s="351">
        <v>6</v>
      </c>
      <c r="L150" s="350">
        <v>29</v>
      </c>
      <c r="M150" s="351">
        <v>23</v>
      </c>
      <c r="N150" s="350">
        <v>8</v>
      </c>
      <c r="O150" s="351">
        <v>5</v>
      </c>
      <c r="P150" s="350">
        <v>8</v>
      </c>
      <c r="Q150" s="351">
        <v>4</v>
      </c>
      <c r="R150" s="350">
        <v>8</v>
      </c>
      <c r="S150" s="351">
        <v>3</v>
      </c>
      <c r="T150" s="350">
        <v>8</v>
      </c>
      <c r="U150" s="351">
        <v>3.5</v>
      </c>
      <c r="V150" s="350">
        <v>97</v>
      </c>
      <c r="W150" s="351">
        <v>97</v>
      </c>
      <c r="X150" s="350">
        <v>14</v>
      </c>
      <c r="Y150" s="351">
        <v>12</v>
      </c>
      <c r="Z150" s="350">
        <v>20</v>
      </c>
      <c r="AA150" s="351">
        <v>23.5</v>
      </c>
      <c r="AB150" s="350">
        <v>8</v>
      </c>
      <c r="AC150" s="351">
        <v>5.25</v>
      </c>
      <c r="AD150" s="350">
        <v>8</v>
      </c>
      <c r="AE150" s="351">
        <v>5</v>
      </c>
      <c r="AF150" s="350">
        <v>28</v>
      </c>
      <c r="AG150" s="351">
        <v>17.600000000000001</v>
      </c>
      <c r="AH150" s="350"/>
      <c r="AI150" s="351"/>
      <c r="AJ150" s="350"/>
      <c r="AK150" s="351"/>
      <c r="AL150" s="350"/>
      <c r="AM150" s="351"/>
      <c r="AN150" s="290">
        <f t="shared" si="15"/>
        <v>242.35</v>
      </c>
      <c r="AO150" s="291">
        <f>P!AK152</f>
        <v>245.32231404958677</v>
      </c>
      <c r="AP150" s="292">
        <f t="shared" si="14"/>
        <v>19.990000000000208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26.2</v>
      </c>
      <c r="G152" s="283">
        <f t="shared" si="17"/>
        <v>26.2</v>
      </c>
      <c r="H152" s="318"/>
      <c r="I152" s="351"/>
      <c r="J152" s="350"/>
      <c r="K152" s="351"/>
      <c r="L152" s="350">
        <v>2</v>
      </c>
      <c r="M152" s="351">
        <v>2.2000000000000002</v>
      </c>
      <c r="N152" s="350"/>
      <c r="O152" s="351"/>
      <c r="P152" s="350"/>
      <c r="Q152" s="351"/>
      <c r="R152" s="350"/>
      <c r="S152" s="351"/>
      <c r="T152" s="350"/>
      <c r="U152" s="351"/>
      <c r="V152" s="350">
        <v>12</v>
      </c>
      <c r="W152" s="351">
        <v>13</v>
      </c>
      <c r="X152" s="350"/>
      <c r="Y152" s="351"/>
      <c r="Z152" s="350">
        <v>4</v>
      </c>
      <c r="AA152" s="351">
        <v>4.2</v>
      </c>
      <c r="AB152" s="350">
        <v>2</v>
      </c>
      <c r="AC152" s="351">
        <v>2.5</v>
      </c>
      <c r="AD152" s="350">
        <v>2</v>
      </c>
      <c r="AE152" s="351">
        <v>2.2999999999999998</v>
      </c>
      <c r="AF152" s="350">
        <v>2</v>
      </c>
      <c r="AG152" s="351">
        <v>2</v>
      </c>
      <c r="AH152" s="350"/>
      <c r="AI152" s="351"/>
      <c r="AJ152" s="350"/>
      <c r="AK152" s="351"/>
      <c r="AL152" s="350"/>
      <c r="AM152" s="351"/>
      <c r="AN152" s="290">
        <f t="shared" si="15"/>
        <v>26.2</v>
      </c>
      <c r="AO152" s="291">
        <f>P!AK154</f>
        <v>154.58015267175574</v>
      </c>
      <c r="AP152" s="292">
        <f t="shared" si="14"/>
        <v>0</v>
      </c>
      <c r="AQ152" s="87" t="str">
        <f t="shared" si="16"/>
        <v>০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50.5</v>
      </c>
      <c r="G153" s="283">
        <f t="shared" si="17"/>
        <v>53.000000000000014</v>
      </c>
      <c r="H153" s="318">
        <v>16</v>
      </c>
      <c r="I153" s="351">
        <v>14.5</v>
      </c>
      <c r="J153" s="350">
        <v>8</v>
      </c>
      <c r="K153" s="351">
        <v>8</v>
      </c>
      <c r="L153" s="350">
        <v>12</v>
      </c>
      <c r="M153" s="351">
        <v>13.5</v>
      </c>
      <c r="N153" s="350">
        <v>4</v>
      </c>
      <c r="O153" s="351">
        <v>4</v>
      </c>
      <c r="P153" s="350"/>
      <c r="Q153" s="351"/>
      <c r="R153" s="350"/>
      <c r="S153" s="351"/>
      <c r="T153" s="350"/>
      <c r="U153" s="351"/>
      <c r="V153" s="350">
        <v>10</v>
      </c>
      <c r="W153" s="351"/>
      <c r="X153" s="350"/>
      <c r="Y153" s="351">
        <v>1</v>
      </c>
      <c r="Z153" s="350">
        <v>5</v>
      </c>
      <c r="AA153" s="351">
        <v>5.5</v>
      </c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46.5</v>
      </c>
      <c r="AO153" s="291">
        <f>P!AK155</f>
        <v>370.53465346534654</v>
      </c>
      <c r="AP153" s="292">
        <f t="shared" si="14"/>
        <v>6.5000000000000142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18.2</v>
      </c>
      <c r="G154" s="283">
        <f t="shared" si="17"/>
        <v>19.8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>
        <v>6</v>
      </c>
      <c r="S154" s="351">
        <v>6</v>
      </c>
      <c r="T154" s="350">
        <v>8</v>
      </c>
      <c r="U154" s="351">
        <v>8.8000000000000007</v>
      </c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>
        <v>4</v>
      </c>
      <c r="AG154" s="351">
        <v>5</v>
      </c>
      <c r="AH154" s="350"/>
      <c r="AI154" s="351"/>
      <c r="AJ154" s="350"/>
      <c r="AK154" s="351"/>
      <c r="AL154" s="350"/>
      <c r="AM154" s="351"/>
      <c r="AN154" s="290">
        <f t="shared" si="15"/>
        <v>19.8</v>
      </c>
      <c r="AO154" s="291">
        <f>P!AK156</f>
        <v>310.76923076923077</v>
      </c>
      <c r="AP154" s="292">
        <f t="shared" si="14"/>
        <v>0</v>
      </c>
      <c r="AQ154" s="87" t="str">
        <f t="shared" si="16"/>
        <v>০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>
        <v>1</v>
      </c>
      <c r="I160" s="351">
        <v>1</v>
      </c>
      <c r="J160" s="350"/>
      <c r="K160" s="351"/>
      <c r="L160" s="350">
        <v>4.82</v>
      </c>
      <c r="M160" s="351">
        <v>5</v>
      </c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>
        <v>7</v>
      </c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6</v>
      </c>
      <c r="AO160" s="291">
        <f>P!AK162</f>
        <v>600</v>
      </c>
      <c r="AP160" s="292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>
        <v>0.5</v>
      </c>
      <c r="I161" s="351">
        <v>0.5</v>
      </c>
      <c r="J161" s="350"/>
      <c r="K161" s="351"/>
      <c r="L161" s="350"/>
      <c r="M161" s="351"/>
      <c r="N161" s="350"/>
      <c r="O161" s="351"/>
      <c r="P161" s="350">
        <v>0.5</v>
      </c>
      <c r="Q161" s="351">
        <v>0.5</v>
      </c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1</v>
      </c>
      <c r="AO161" s="291">
        <f>P!AK163</f>
        <v>700</v>
      </c>
      <c r="AP161" s="292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0</v>
      </c>
      <c r="G162" s="283">
        <f t="shared" si="17"/>
        <v>0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880</v>
      </c>
      <c r="AP162" s="292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6</v>
      </c>
      <c r="G167" s="283">
        <f t="shared" si="17"/>
        <v>6</v>
      </c>
      <c r="H167" s="318"/>
      <c r="I167" s="351"/>
      <c r="J167" s="350"/>
      <c r="K167" s="351"/>
      <c r="L167" s="350">
        <v>3</v>
      </c>
      <c r="M167" s="351">
        <v>3</v>
      </c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>
        <v>1</v>
      </c>
      <c r="Y167" s="351">
        <v>1</v>
      </c>
      <c r="Z167" s="350"/>
      <c r="AA167" s="351"/>
      <c r="AB167" s="350"/>
      <c r="AC167" s="351"/>
      <c r="AD167" s="350"/>
      <c r="AE167" s="351"/>
      <c r="AF167" s="350">
        <v>2</v>
      </c>
      <c r="AG167" s="351">
        <v>2</v>
      </c>
      <c r="AH167" s="350"/>
      <c r="AI167" s="351"/>
      <c r="AJ167" s="350"/>
      <c r="AK167" s="351"/>
      <c r="AL167" s="350"/>
      <c r="AM167" s="351"/>
      <c r="AN167" s="290">
        <f t="shared" si="15"/>
        <v>6</v>
      </c>
      <c r="AO167" s="291">
        <f>P!AK169</f>
        <v>278.33333333333331</v>
      </c>
      <c r="AP167" s="292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13</v>
      </c>
      <c r="G168" s="283">
        <f t="shared" si="17"/>
        <v>14</v>
      </c>
      <c r="H168" s="318"/>
      <c r="I168" s="351"/>
      <c r="J168" s="350"/>
      <c r="K168" s="351"/>
      <c r="L168" s="350"/>
      <c r="M168" s="351"/>
      <c r="N168" s="350"/>
      <c r="O168" s="351"/>
      <c r="P168" s="350">
        <v>2</v>
      </c>
      <c r="Q168" s="351">
        <v>2</v>
      </c>
      <c r="R168" s="350"/>
      <c r="S168" s="351"/>
      <c r="T168" s="350"/>
      <c r="U168" s="351"/>
      <c r="V168" s="350"/>
      <c r="W168" s="351"/>
      <c r="X168" s="350"/>
      <c r="Y168" s="351">
        <v>7</v>
      </c>
      <c r="Z168" s="350"/>
      <c r="AA168" s="351"/>
      <c r="AB168" s="350"/>
      <c r="AC168" s="351"/>
      <c r="AD168" s="350">
        <v>3</v>
      </c>
      <c r="AE168" s="351">
        <v>2</v>
      </c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11</v>
      </c>
      <c r="AO168" s="291">
        <f>P!AK170</f>
        <v>666.92307692307691</v>
      </c>
      <c r="AP168" s="292">
        <f t="shared" si="14"/>
        <v>3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10</v>
      </c>
      <c r="G169" s="283">
        <f t="shared" si="17"/>
        <v>10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>
        <v>10</v>
      </c>
      <c r="AC169" s="351">
        <v>10</v>
      </c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10</v>
      </c>
      <c r="AO169" s="291">
        <f>P!AK171</f>
        <v>370</v>
      </c>
      <c r="AP169" s="292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5.4</v>
      </c>
      <c r="G170" s="283">
        <f t="shared" si="17"/>
        <v>5.4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>
        <v>5.4</v>
      </c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5.4</v>
      </c>
      <c r="AO170" s="291">
        <f>P!AK172</f>
        <v>420</v>
      </c>
      <c r="AP170" s="292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>
        <v>5</v>
      </c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102</v>
      </c>
      <c r="G177" s="334">
        <f t="shared" si="17"/>
        <v>102</v>
      </c>
      <c r="H177" s="357">
        <v>20</v>
      </c>
      <c r="I177" s="364">
        <f>P!D179</f>
        <v>20</v>
      </c>
      <c r="J177" s="363">
        <v>3</v>
      </c>
      <c r="K177" s="364">
        <f>P!F179</f>
        <v>0</v>
      </c>
      <c r="L177" s="363"/>
      <c r="M177" s="364">
        <f>P!H179</f>
        <v>0</v>
      </c>
      <c r="N177" s="363"/>
      <c r="O177" s="364">
        <f>P!J179</f>
        <v>0</v>
      </c>
      <c r="P177" s="363">
        <v>3</v>
      </c>
      <c r="Q177" s="364">
        <f>P!L179</f>
        <v>3</v>
      </c>
      <c r="R177" s="363">
        <v>2</v>
      </c>
      <c r="S177" s="364">
        <f>P!N179</f>
        <v>2</v>
      </c>
      <c r="T177" s="363">
        <v>5</v>
      </c>
      <c r="U177" s="364">
        <f>P!P179</f>
        <v>5</v>
      </c>
      <c r="V177" s="363">
        <v>30</v>
      </c>
      <c r="W177" s="364">
        <f>P!R179</f>
        <v>30</v>
      </c>
      <c r="X177" s="363">
        <v>10</v>
      </c>
      <c r="Y177" s="364">
        <f>P!T179</f>
        <v>10</v>
      </c>
      <c r="Z177" s="363">
        <v>5</v>
      </c>
      <c r="AA177" s="364">
        <f>P!V179</f>
        <v>5</v>
      </c>
      <c r="AB177" s="363">
        <v>7</v>
      </c>
      <c r="AC177" s="364">
        <f>P!X179</f>
        <v>7</v>
      </c>
      <c r="AD177" s="363">
        <v>12</v>
      </c>
      <c r="AE177" s="364">
        <f>P!Z179</f>
        <v>12</v>
      </c>
      <c r="AF177" s="363">
        <v>8</v>
      </c>
      <c r="AG177" s="364">
        <f>P!AB179</f>
        <v>8</v>
      </c>
      <c r="AH177" s="363"/>
      <c r="AI177" s="364">
        <f>P!AD179</f>
        <v>0</v>
      </c>
      <c r="AJ177" s="363"/>
      <c r="AK177" s="364">
        <f>P!AF179</f>
        <v>0</v>
      </c>
      <c r="AL177" s="363"/>
      <c r="AM177" s="364">
        <f>P!AH179</f>
        <v>0</v>
      </c>
      <c r="AN177" s="290">
        <f>I177+K177+M177+O177+Q177+S177+AC177+U177+W177+Y177+AA177+AE177+AG177+AI177+AK177+AM177</f>
        <v>102</v>
      </c>
      <c r="AO177" s="371">
        <f>P!AK179</f>
        <v>22</v>
      </c>
      <c r="AP177" s="337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111</v>
      </c>
      <c r="G178" s="334">
        <f t="shared" si="17"/>
        <v>111</v>
      </c>
      <c r="H178" s="357">
        <v>10</v>
      </c>
      <c r="I178" s="364">
        <f>P!D180</f>
        <v>10</v>
      </c>
      <c r="J178" s="363">
        <v>5</v>
      </c>
      <c r="K178" s="364">
        <f>P!F180</f>
        <v>5</v>
      </c>
      <c r="L178" s="363">
        <v>10</v>
      </c>
      <c r="M178" s="364">
        <f>P!H180</f>
        <v>10</v>
      </c>
      <c r="N178" s="363">
        <v>3</v>
      </c>
      <c r="O178" s="364">
        <f>P!J180</f>
        <v>3</v>
      </c>
      <c r="P178" s="363">
        <v>4</v>
      </c>
      <c r="Q178" s="364">
        <f>P!L180</f>
        <v>4</v>
      </c>
      <c r="R178" s="363">
        <v>4</v>
      </c>
      <c r="S178" s="364">
        <f>P!N180</f>
        <v>4</v>
      </c>
      <c r="T178" s="363">
        <v>5</v>
      </c>
      <c r="U178" s="364">
        <f>P!P180</f>
        <v>5</v>
      </c>
      <c r="V178" s="363">
        <v>20</v>
      </c>
      <c r="W178" s="364">
        <f>P!R180</f>
        <v>20</v>
      </c>
      <c r="X178" s="363">
        <v>8</v>
      </c>
      <c r="Y178" s="364">
        <f>P!T180</f>
        <v>8</v>
      </c>
      <c r="Z178" s="363">
        <v>10</v>
      </c>
      <c r="AA178" s="364">
        <f>P!V180</f>
        <v>10</v>
      </c>
      <c r="AB178" s="363">
        <v>10</v>
      </c>
      <c r="AC178" s="364">
        <f>P!X180</f>
        <v>10</v>
      </c>
      <c r="AD178" s="363">
        <v>10</v>
      </c>
      <c r="AE178" s="364">
        <f>P!Z180</f>
        <v>10</v>
      </c>
      <c r="AF178" s="363">
        <v>10</v>
      </c>
      <c r="AG178" s="364">
        <f>P!AB180</f>
        <v>12</v>
      </c>
      <c r="AH178" s="363"/>
      <c r="AI178" s="364">
        <f>P!AD180</f>
        <v>0</v>
      </c>
      <c r="AJ178" s="363"/>
      <c r="AK178" s="364"/>
      <c r="AL178" s="363"/>
      <c r="AM178" s="364"/>
      <c r="AN178" s="290">
        <f t="shared" si="15"/>
        <v>111</v>
      </c>
      <c r="AO178" s="371">
        <f>P!AK180</f>
        <v>55.153153153153156</v>
      </c>
      <c r="AP178" s="337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13</v>
      </c>
      <c r="G179" s="334">
        <f t="shared" si="17"/>
        <v>13</v>
      </c>
      <c r="H179" s="357">
        <v>1</v>
      </c>
      <c r="I179" s="364">
        <f>P!D181</f>
        <v>1</v>
      </c>
      <c r="J179" s="363">
        <v>0.5</v>
      </c>
      <c r="K179" s="364">
        <f>P!F181</f>
        <v>0.5</v>
      </c>
      <c r="L179" s="363">
        <v>0.5</v>
      </c>
      <c r="M179" s="364">
        <f>P!H181</f>
        <v>0.5</v>
      </c>
      <c r="N179" s="363">
        <v>0.5</v>
      </c>
      <c r="O179" s="364">
        <f>P!J181</f>
        <v>0.5</v>
      </c>
      <c r="P179" s="363">
        <v>0.5</v>
      </c>
      <c r="Q179" s="364">
        <f>P!L181</f>
        <v>0.5</v>
      </c>
      <c r="R179" s="363">
        <v>0.5</v>
      </c>
      <c r="S179" s="364">
        <f>P!N181</f>
        <v>0.5</v>
      </c>
      <c r="T179" s="363">
        <v>0.5</v>
      </c>
      <c r="U179" s="364">
        <f>P!P181</f>
        <v>0.5</v>
      </c>
      <c r="V179" s="363">
        <v>4</v>
      </c>
      <c r="W179" s="364">
        <f>P!R181</f>
        <v>4</v>
      </c>
      <c r="X179" s="363">
        <v>1</v>
      </c>
      <c r="Y179" s="364">
        <f>P!T181</f>
        <v>1</v>
      </c>
      <c r="Z179" s="363">
        <v>1</v>
      </c>
      <c r="AA179" s="364">
        <f>P!V181</f>
        <v>1</v>
      </c>
      <c r="AB179" s="363">
        <v>1</v>
      </c>
      <c r="AC179" s="364">
        <f>P!X181</f>
        <v>1</v>
      </c>
      <c r="AD179" s="363">
        <v>1</v>
      </c>
      <c r="AE179" s="364">
        <f>P!Z181</f>
        <v>1</v>
      </c>
      <c r="AF179" s="363">
        <v>1</v>
      </c>
      <c r="AG179" s="364">
        <f>P!AB181</f>
        <v>1</v>
      </c>
      <c r="AH179" s="363"/>
      <c r="AI179" s="364">
        <f>P!AD181</f>
        <v>0</v>
      </c>
      <c r="AJ179" s="363"/>
      <c r="AK179" s="364"/>
      <c r="AL179" s="363"/>
      <c r="AM179" s="364"/>
      <c r="AN179" s="290">
        <f t="shared" si="15"/>
        <v>13</v>
      </c>
      <c r="AO179" s="371">
        <f>P!AK181</f>
        <v>186.92307692307693</v>
      </c>
      <c r="AP179" s="337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425</v>
      </c>
      <c r="C180" s="85" t="s">
        <v>9</v>
      </c>
      <c r="D180" s="282">
        <v>169.21052631578948</v>
      </c>
      <c r="E180" s="282">
        <v>0</v>
      </c>
      <c r="F180" s="283">
        <f>P!AJ182</f>
        <v>14.3</v>
      </c>
      <c r="G180" s="334">
        <f t="shared" si="17"/>
        <v>14.3</v>
      </c>
      <c r="H180" s="357">
        <v>1</v>
      </c>
      <c r="I180" s="364">
        <f>P!D182</f>
        <v>1</v>
      </c>
      <c r="J180" s="363">
        <v>0.3</v>
      </c>
      <c r="K180" s="364">
        <f>P!F182</f>
        <v>0.3</v>
      </c>
      <c r="L180" s="363">
        <v>0.5</v>
      </c>
      <c r="M180" s="364">
        <f>P!H182</f>
        <v>0.5</v>
      </c>
      <c r="N180" s="363">
        <v>0.5</v>
      </c>
      <c r="O180" s="364">
        <f>P!J182</f>
        <v>0.5</v>
      </c>
      <c r="P180" s="363">
        <v>0.5</v>
      </c>
      <c r="Q180" s="364">
        <f>P!L182</f>
        <v>0.5</v>
      </c>
      <c r="R180" s="363">
        <v>3</v>
      </c>
      <c r="S180" s="364">
        <f>P!N182</f>
        <v>3</v>
      </c>
      <c r="T180" s="363">
        <v>0.5</v>
      </c>
      <c r="U180" s="364">
        <f>P!P182</f>
        <v>0</v>
      </c>
      <c r="V180" s="363">
        <v>2</v>
      </c>
      <c r="W180" s="364">
        <f>P!R182</f>
        <v>2</v>
      </c>
      <c r="X180" s="363">
        <v>0.5</v>
      </c>
      <c r="Y180" s="364">
        <f>P!T182</f>
        <v>0</v>
      </c>
      <c r="Z180" s="363">
        <v>0.5</v>
      </c>
      <c r="AA180" s="364">
        <f>P!V182</f>
        <v>0.5</v>
      </c>
      <c r="AB180" s="363">
        <v>0.5</v>
      </c>
      <c r="AC180" s="364">
        <f>P!X182</f>
        <v>0.5</v>
      </c>
      <c r="AD180" s="363">
        <v>0.5</v>
      </c>
      <c r="AE180" s="364">
        <f>P!Z182</f>
        <v>0.5</v>
      </c>
      <c r="AF180" s="363">
        <v>5</v>
      </c>
      <c r="AG180" s="364">
        <f>P!AB182</f>
        <v>5</v>
      </c>
      <c r="AH180" s="363"/>
      <c r="AI180" s="364">
        <f>P!AD182</f>
        <v>0</v>
      </c>
      <c r="AJ180" s="363"/>
      <c r="AK180" s="364"/>
      <c r="AL180" s="363"/>
      <c r="AM180" s="364"/>
      <c r="AN180" s="290">
        <f>I180+K180+M180+O180+Q180+S180+AC180+U180+W180+Y180+AA180+AE180+AG180+AI180+AK180+AM180</f>
        <v>14.3</v>
      </c>
      <c r="AO180" s="371">
        <f>P!AK182</f>
        <v>180</v>
      </c>
      <c r="AP180" s="337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16.5</v>
      </c>
      <c r="G181" s="334">
        <f t="shared" si="17"/>
        <v>16.5</v>
      </c>
      <c r="H181" s="357">
        <v>1</v>
      </c>
      <c r="I181" s="364">
        <f>P!D183</f>
        <v>1</v>
      </c>
      <c r="J181" s="363">
        <v>0.5</v>
      </c>
      <c r="K181" s="364">
        <f>P!F183</f>
        <v>0.5</v>
      </c>
      <c r="L181" s="363">
        <v>1</v>
      </c>
      <c r="M181" s="364">
        <f>P!H183</f>
        <v>1</v>
      </c>
      <c r="N181" s="363">
        <v>0.5</v>
      </c>
      <c r="O181" s="364">
        <f>P!J183</f>
        <v>0.5</v>
      </c>
      <c r="P181" s="363">
        <v>0.5</v>
      </c>
      <c r="Q181" s="364">
        <f>P!L183</f>
        <v>0.5</v>
      </c>
      <c r="R181" s="363">
        <v>0.5</v>
      </c>
      <c r="S181" s="364">
        <f>P!N183</f>
        <v>0.5</v>
      </c>
      <c r="T181" s="363">
        <v>0.5</v>
      </c>
      <c r="U181" s="364">
        <f>P!P183</f>
        <v>0.5</v>
      </c>
      <c r="V181" s="363">
        <v>5</v>
      </c>
      <c r="W181" s="364">
        <f>P!R183</f>
        <v>5</v>
      </c>
      <c r="X181" s="363">
        <v>1</v>
      </c>
      <c r="Y181" s="364">
        <f>P!T183</f>
        <v>1</v>
      </c>
      <c r="Z181" s="363">
        <v>1</v>
      </c>
      <c r="AA181" s="364">
        <f>P!V183</f>
        <v>1</v>
      </c>
      <c r="AB181" s="363">
        <v>2</v>
      </c>
      <c r="AC181" s="364">
        <f>P!X183</f>
        <v>2</v>
      </c>
      <c r="AD181" s="363">
        <v>1.5</v>
      </c>
      <c r="AE181" s="364">
        <f>P!Z183</f>
        <v>1.5</v>
      </c>
      <c r="AF181" s="363">
        <v>1.5</v>
      </c>
      <c r="AG181" s="364">
        <f>P!AB183</f>
        <v>1.5</v>
      </c>
      <c r="AH181" s="363"/>
      <c r="AI181" s="364">
        <f>P!AD183</f>
        <v>0</v>
      </c>
      <c r="AJ181" s="363"/>
      <c r="AK181" s="364"/>
      <c r="AL181" s="363"/>
      <c r="AM181" s="364"/>
      <c r="AN181" s="290">
        <f t="shared" si="15"/>
        <v>16.5</v>
      </c>
      <c r="AO181" s="371">
        <f>P!AK183</f>
        <v>132.72727272727272</v>
      </c>
      <c r="AP181" s="337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291</v>
      </c>
      <c r="G182" s="334">
        <f t="shared" si="17"/>
        <v>291</v>
      </c>
      <c r="H182" s="357">
        <v>30</v>
      </c>
      <c r="I182" s="364">
        <f>P!D184</f>
        <v>30</v>
      </c>
      <c r="J182" s="363">
        <v>12</v>
      </c>
      <c r="K182" s="364">
        <f>P!F184</f>
        <v>12</v>
      </c>
      <c r="L182" s="363">
        <v>30</v>
      </c>
      <c r="M182" s="364">
        <f>P!H184</f>
        <v>30</v>
      </c>
      <c r="N182" s="363">
        <v>10</v>
      </c>
      <c r="O182" s="364">
        <f>P!J184</f>
        <v>12</v>
      </c>
      <c r="P182" s="363">
        <v>10</v>
      </c>
      <c r="Q182" s="364">
        <f>P!L184</f>
        <v>10</v>
      </c>
      <c r="R182" s="363">
        <v>12</v>
      </c>
      <c r="S182" s="364">
        <f>P!N184</f>
        <v>12</v>
      </c>
      <c r="T182" s="363">
        <v>15</v>
      </c>
      <c r="U182" s="364">
        <f>P!P184</f>
        <v>15</v>
      </c>
      <c r="V182" s="363">
        <v>70</v>
      </c>
      <c r="W182" s="364">
        <f>P!R184</f>
        <v>70</v>
      </c>
      <c r="X182" s="363">
        <v>20</v>
      </c>
      <c r="Y182" s="364">
        <f>P!T184</f>
        <v>20</v>
      </c>
      <c r="Z182" s="363">
        <v>20</v>
      </c>
      <c r="AA182" s="364">
        <f>P!V184</f>
        <v>20</v>
      </c>
      <c r="AB182" s="363">
        <v>20</v>
      </c>
      <c r="AC182" s="364">
        <f>P!X184</f>
        <v>20</v>
      </c>
      <c r="AD182" s="363">
        <v>20</v>
      </c>
      <c r="AE182" s="364">
        <f>P!Z184</f>
        <v>20</v>
      </c>
      <c r="AF182" s="363">
        <v>20</v>
      </c>
      <c r="AG182" s="364">
        <f>P!AB184</f>
        <v>20</v>
      </c>
      <c r="AH182" s="363"/>
      <c r="AI182" s="364">
        <f>P!AD184</f>
        <v>0</v>
      </c>
      <c r="AJ182" s="363"/>
      <c r="AK182" s="364"/>
      <c r="AL182" s="363"/>
      <c r="AM182" s="364"/>
      <c r="AN182" s="290">
        <f t="shared" si="15"/>
        <v>291</v>
      </c>
      <c r="AO182" s="371">
        <f>P!AK184</f>
        <v>5.1374570446735399</v>
      </c>
      <c r="AP182" s="337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72</v>
      </c>
      <c r="G183" s="334">
        <f t="shared" si="17"/>
        <v>72</v>
      </c>
      <c r="H183" s="357">
        <v>10</v>
      </c>
      <c r="I183" s="364">
        <f>P!D185</f>
        <v>10</v>
      </c>
      <c r="J183" s="363">
        <v>3</v>
      </c>
      <c r="K183" s="364">
        <f>P!F185</f>
        <v>3</v>
      </c>
      <c r="L183" s="363">
        <v>5</v>
      </c>
      <c r="M183" s="364">
        <f>P!H185</f>
        <v>5</v>
      </c>
      <c r="N183" s="363">
        <v>2</v>
      </c>
      <c r="O183" s="364">
        <f>P!J185</f>
        <v>2</v>
      </c>
      <c r="P183" s="363">
        <v>2</v>
      </c>
      <c r="Q183" s="364">
        <f>P!L185</f>
        <v>0</v>
      </c>
      <c r="R183" s="363">
        <v>2</v>
      </c>
      <c r="S183" s="364">
        <f>P!N185</f>
        <v>2</v>
      </c>
      <c r="T183" s="363">
        <v>3</v>
      </c>
      <c r="U183" s="364">
        <f>P!P185</f>
        <v>3</v>
      </c>
      <c r="V183" s="363">
        <v>20</v>
      </c>
      <c r="W183" s="364">
        <f>P!R185</f>
        <v>20</v>
      </c>
      <c r="X183" s="363">
        <v>5</v>
      </c>
      <c r="Y183" s="364">
        <f>P!T185</f>
        <v>5</v>
      </c>
      <c r="Z183" s="363">
        <v>7</v>
      </c>
      <c r="AA183" s="364">
        <f>P!V185</f>
        <v>7</v>
      </c>
      <c r="AB183" s="363">
        <v>5</v>
      </c>
      <c r="AC183" s="364">
        <f>P!X185</f>
        <v>5</v>
      </c>
      <c r="AD183" s="363">
        <v>5</v>
      </c>
      <c r="AE183" s="364">
        <f>P!Z185</f>
        <v>5</v>
      </c>
      <c r="AF183" s="363">
        <v>5</v>
      </c>
      <c r="AG183" s="364">
        <f>P!AB185</f>
        <v>5</v>
      </c>
      <c r="AH183" s="363"/>
      <c r="AI183" s="364">
        <f>P!AD185</f>
        <v>0</v>
      </c>
      <c r="AJ183" s="363"/>
      <c r="AK183" s="364"/>
      <c r="AL183" s="363"/>
      <c r="AM183" s="364"/>
      <c r="AN183" s="290">
        <f t="shared" si="15"/>
        <v>72</v>
      </c>
      <c r="AO183" s="371">
        <f>P!AK185</f>
        <v>50.416666666666664</v>
      </c>
      <c r="AP183" s="337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28</v>
      </c>
      <c r="G184" s="334">
        <f t="shared" si="17"/>
        <v>28</v>
      </c>
      <c r="H184" s="357">
        <v>5</v>
      </c>
      <c r="I184" s="364">
        <f>P!D186</f>
        <v>5</v>
      </c>
      <c r="J184" s="363">
        <v>1</v>
      </c>
      <c r="K184" s="364">
        <f>P!F186</f>
        <v>1</v>
      </c>
      <c r="L184" s="363">
        <v>2</v>
      </c>
      <c r="M184" s="364">
        <f>P!H186</f>
        <v>2</v>
      </c>
      <c r="N184" s="363"/>
      <c r="O184" s="364">
        <f>P!J186</f>
        <v>0</v>
      </c>
      <c r="P184" s="363"/>
      <c r="Q184" s="364">
        <f>P!L186</f>
        <v>0</v>
      </c>
      <c r="R184" s="363">
        <v>1</v>
      </c>
      <c r="S184" s="364">
        <f>P!N186</f>
        <v>1</v>
      </c>
      <c r="T184" s="363">
        <v>1</v>
      </c>
      <c r="U184" s="364">
        <f>P!P186</f>
        <v>1</v>
      </c>
      <c r="V184" s="363">
        <v>8</v>
      </c>
      <c r="W184" s="364">
        <f>P!R186</f>
        <v>8</v>
      </c>
      <c r="X184" s="363">
        <v>1</v>
      </c>
      <c r="Y184" s="364">
        <f>P!T186</f>
        <v>1</v>
      </c>
      <c r="Z184" s="363">
        <v>2</v>
      </c>
      <c r="AA184" s="364">
        <f>P!V186</f>
        <v>1</v>
      </c>
      <c r="AB184" s="363">
        <v>2</v>
      </c>
      <c r="AC184" s="364">
        <f>P!X186</f>
        <v>2</v>
      </c>
      <c r="AD184" s="363">
        <v>3</v>
      </c>
      <c r="AE184" s="364">
        <f>P!Z186</f>
        <v>3</v>
      </c>
      <c r="AF184" s="363">
        <v>3</v>
      </c>
      <c r="AG184" s="364">
        <f>P!AB186</f>
        <v>3</v>
      </c>
      <c r="AH184" s="363"/>
      <c r="AI184" s="364">
        <f>P!AD186</f>
        <v>0</v>
      </c>
      <c r="AJ184" s="363"/>
      <c r="AK184" s="364"/>
      <c r="AL184" s="363"/>
      <c r="AM184" s="364"/>
      <c r="AN184" s="290">
        <f t="shared" si="15"/>
        <v>28</v>
      </c>
      <c r="AO184" s="371">
        <f>P!AK186</f>
        <v>71.785714285714292</v>
      </c>
      <c r="AP184" s="337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6</v>
      </c>
      <c r="G185" s="334">
        <f t="shared" si="17"/>
        <v>6</v>
      </c>
      <c r="H185" s="357"/>
      <c r="I185" s="364">
        <f>P!D187</f>
        <v>0</v>
      </c>
      <c r="J185" s="363"/>
      <c r="K185" s="364">
        <f>P!F187</f>
        <v>0</v>
      </c>
      <c r="L185" s="363"/>
      <c r="M185" s="364">
        <f>P!H187</f>
        <v>0</v>
      </c>
      <c r="N185" s="363"/>
      <c r="O185" s="364">
        <f>P!J187</f>
        <v>0</v>
      </c>
      <c r="P185" s="363"/>
      <c r="Q185" s="364">
        <f>P!L187</f>
        <v>0</v>
      </c>
      <c r="R185" s="363"/>
      <c r="S185" s="364">
        <f>P!N187</f>
        <v>0</v>
      </c>
      <c r="T185" s="363">
        <v>5</v>
      </c>
      <c r="U185" s="364">
        <f>P!P187</f>
        <v>5</v>
      </c>
      <c r="V185" s="363">
        <v>1</v>
      </c>
      <c r="W185" s="364">
        <f>P!R187</f>
        <v>1</v>
      </c>
      <c r="X185" s="363"/>
      <c r="Y185" s="364">
        <f>P!T187</f>
        <v>0</v>
      </c>
      <c r="Z185" s="363"/>
      <c r="AA185" s="364">
        <f>P!V187</f>
        <v>0</v>
      </c>
      <c r="AB185" s="363"/>
      <c r="AC185" s="364">
        <f>P!X187</f>
        <v>0</v>
      </c>
      <c r="AD185" s="363"/>
      <c r="AE185" s="364">
        <f>P!Z187</f>
        <v>0</v>
      </c>
      <c r="AF185" s="363"/>
      <c r="AG185" s="364">
        <f>P!AB187</f>
        <v>0</v>
      </c>
      <c r="AH185" s="363"/>
      <c r="AI185" s="364">
        <f>P!AD187</f>
        <v>0</v>
      </c>
      <c r="AJ185" s="363"/>
      <c r="AK185" s="364"/>
      <c r="AL185" s="363"/>
      <c r="AM185" s="364"/>
      <c r="AN185" s="290">
        <f t="shared" si="15"/>
        <v>6</v>
      </c>
      <c r="AO185" s="371">
        <f>P!AK187</f>
        <v>51.666666666666664</v>
      </c>
      <c r="AP185" s="33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33</v>
      </c>
      <c r="G186" s="334">
        <f t="shared" si="17"/>
        <v>33</v>
      </c>
      <c r="H186" s="357"/>
      <c r="I186" s="364">
        <f>P!D188</f>
        <v>0</v>
      </c>
      <c r="J186" s="363">
        <v>3</v>
      </c>
      <c r="K186" s="364">
        <f>P!F188</f>
        <v>3</v>
      </c>
      <c r="L186" s="363">
        <v>20</v>
      </c>
      <c r="M186" s="364">
        <f>P!H188</f>
        <v>20</v>
      </c>
      <c r="N186" s="363">
        <v>3</v>
      </c>
      <c r="O186" s="364">
        <f>P!J188</f>
        <v>3</v>
      </c>
      <c r="P186" s="363"/>
      <c r="Q186" s="364">
        <f>P!L188</f>
        <v>0</v>
      </c>
      <c r="R186" s="363"/>
      <c r="S186" s="364">
        <f>P!N188</f>
        <v>0</v>
      </c>
      <c r="T186" s="363"/>
      <c r="U186" s="364">
        <f>P!P188</f>
        <v>0</v>
      </c>
      <c r="V186" s="363"/>
      <c r="W186" s="364">
        <f>P!R188</f>
        <v>0</v>
      </c>
      <c r="X186" s="363">
        <v>3</v>
      </c>
      <c r="Y186" s="364">
        <f>P!T188</f>
        <v>3</v>
      </c>
      <c r="Z186" s="363"/>
      <c r="AA186" s="364">
        <f>P!V188</f>
        <v>0</v>
      </c>
      <c r="AB186" s="363">
        <v>4</v>
      </c>
      <c r="AC186" s="364">
        <f>P!X188</f>
        <v>4</v>
      </c>
      <c r="AD186" s="363"/>
      <c r="AE186" s="364">
        <f>P!Z188</f>
        <v>0</v>
      </c>
      <c r="AF186" s="363"/>
      <c r="AG186" s="364">
        <f>P!AB188</f>
        <v>0</v>
      </c>
      <c r="AH186" s="363"/>
      <c r="AI186" s="364">
        <f>P!AD188</f>
        <v>0</v>
      </c>
      <c r="AJ186" s="363"/>
      <c r="AK186" s="364"/>
      <c r="AL186" s="363"/>
      <c r="AM186" s="364"/>
      <c r="AN186" s="290">
        <f t="shared" si="15"/>
        <v>33</v>
      </c>
      <c r="AO186" s="371">
        <f>P!AK188</f>
        <v>61.212121212121211</v>
      </c>
      <c r="AP186" s="337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27</v>
      </c>
      <c r="G187" s="334">
        <f t="shared" si="17"/>
        <v>27</v>
      </c>
      <c r="H187" s="357">
        <v>4</v>
      </c>
      <c r="I187" s="364">
        <f>P!D189</f>
        <v>4</v>
      </c>
      <c r="J187" s="363"/>
      <c r="K187" s="364">
        <f>P!F189</f>
        <v>0</v>
      </c>
      <c r="L187" s="363"/>
      <c r="M187" s="364">
        <f>P!H189</f>
        <v>0</v>
      </c>
      <c r="N187" s="363"/>
      <c r="O187" s="364">
        <f>P!J189</f>
        <v>0</v>
      </c>
      <c r="P187" s="363"/>
      <c r="Q187" s="364">
        <f>P!L189</f>
        <v>0</v>
      </c>
      <c r="R187" s="363">
        <v>5</v>
      </c>
      <c r="S187" s="364">
        <f>P!N189</f>
        <v>5</v>
      </c>
      <c r="T187" s="363"/>
      <c r="U187" s="364">
        <f>P!P189</f>
        <v>0</v>
      </c>
      <c r="V187" s="363">
        <v>6</v>
      </c>
      <c r="W187" s="364">
        <f>P!R189</f>
        <v>6</v>
      </c>
      <c r="X187" s="363"/>
      <c r="Y187" s="364">
        <f>P!T189</f>
        <v>0</v>
      </c>
      <c r="Z187" s="363"/>
      <c r="AA187" s="364">
        <f>P!V189</f>
        <v>0</v>
      </c>
      <c r="AB187" s="363"/>
      <c r="AC187" s="364">
        <f>P!X189</f>
        <v>0</v>
      </c>
      <c r="AD187" s="363">
        <v>12</v>
      </c>
      <c r="AE187" s="364">
        <f>P!Z189</f>
        <v>12</v>
      </c>
      <c r="AF187" s="363"/>
      <c r="AG187" s="364">
        <f>P!AB189</f>
        <v>0</v>
      </c>
      <c r="AH187" s="363"/>
      <c r="AI187" s="364">
        <f>P!AD189</f>
        <v>0</v>
      </c>
      <c r="AJ187" s="363"/>
      <c r="AK187" s="364"/>
      <c r="AL187" s="363"/>
      <c r="AM187" s="364"/>
      <c r="AN187" s="290">
        <f t="shared" si="15"/>
        <v>27</v>
      </c>
      <c r="AO187" s="371">
        <f>P!AK189</f>
        <v>45.555555555555557</v>
      </c>
      <c r="AP187" s="337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240</v>
      </c>
      <c r="G188" s="334">
        <f t="shared" si="17"/>
        <v>240</v>
      </c>
      <c r="H188" s="357"/>
      <c r="I188" s="364">
        <f>P!D190</f>
        <v>0</v>
      </c>
      <c r="J188" s="363">
        <v>50</v>
      </c>
      <c r="K188" s="364">
        <f>P!F190</f>
        <v>50</v>
      </c>
      <c r="L188" s="363"/>
      <c r="M188" s="364">
        <f>P!H190</f>
        <v>10</v>
      </c>
      <c r="N188" s="363">
        <v>30</v>
      </c>
      <c r="O188" s="364">
        <f>P!J190</f>
        <v>30</v>
      </c>
      <c r="P188" s="363"/>
      <c r="Q188" s="364">
        <f>P!L190</f>
        <v>0</v>
      </c>
      <c r="R188" s="363"/>
      <c r="S188" s="364">
        <f>P!N190</f>
        <v>0</v>
      </c>
      <c r="T188" s="363">
        <v>30</v>
      </c>
      <c r="U188" s="364">
        <f>P!P190</f>
        <v>30</v>
      </c>
      <c r="V188" s="363"/>
      <c r="W188" s="364">
        <f>P!R190</f>
        <v>0</v>
      </c>
      <c r="X188" s="363">
        <v>50</v>
      </c>
      <c r="Y188" s="364">
        <f>P!T190</f>
        <v>50</v>
      </c>
      <c r="Z188" s="363"/>
      <c r="AA188" s="364">
        <f>P!V190</f>
        <v>0</v>
      </c>
      <c r="AB188" s="363">
        <v>70</v>
      </c>
      <c r="AC188" s="364">
        <f>P!X190</f>
        <v>70</v>
      </c>
      <c r="AD188" s="363"/>
      <c r="AE188" s="364">
        <f>P!Z190</f>
        <v>0</v>
      </c>
      <c r="AF188" s="363"/>
      <c r="AG188" s="364">
        <f>P!AB190</f>
        <v>0</v>
      </c>
      <c r="AH188" s="363"/>
      <c r="AI188" s="364">
        <f>P!AD190</f>
        <v>0</v>
      </c>
      <c r="AJ188" s="363"/>
      <c r="AK188" s="364"/>
      <c r="AL188" s="363"/>
      <c r="AM188" s="364"/>
      <c r="AN188" s="290">
        <f t="shared" si="15"/>
        <v>240</v>
      </c>
      <c r="AO188" s="371">
        <f>P!AK190</f>
        <v>6.041666666666667</v>
      </c>
      <c r="AP188" s="337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35</v>
      </c>
      <c r="G189" s="334">
        <f t="shared" si="17"/>
        <v>35</v>
      </c>
      <c r="H189" s="357"/>
      <c r="I189" s="364">
        <f>P!D191</f>
        <v>0</v>
      </c>
      <c r="J189" s="363">
        <v>15</v>
      </c>
      <c r="K189" s="364">
        <f>P!F191</f>
        <v>15</v>
      </c>
      <c r="L189" s="363"/>
      <c r="M189" s="364">
        <f>P!H191</f>
        <v>0</v>
      </c>
      <c r="N189" s="363"/>
      <c r="O189" s="364">
        <f>P!J191</f>
        <v>0</v>
      </c>
      <c r="P189" s="363"/>
      <c r="Q189" s="364">
        <f>P!L191</f>
        <v>0</v>
      </c>
      <c r="R189" s="363"/>
      <c r="S189" s="364">
        <f>P!N191</f>
        <v>0</v>
      </c>
      <c r="T189" s="363"/>
      <c r="U189" s="364">
        <f>P!P191</f>
        <v>0</v>
      </c>
      <c r="V189" s="363"/>
      <c r="W189" s="364">
        <f>P!R191</f>
        <v>0</v>
      </c>
      <c r="X189" s="363">
        <v>20</v>
      </c>
      <c r="Y189" s="364">
        <f>P!T191</f>
        <v>20</v>
      </c>
      <c r="Z189" s="363"/>
      <c r="AA189" s="364">
        <f>P!V191</f>
        <v>0</v>
      </c>
      <c r="AB189" s="363"/>
      <c r="AC189" s="364">
        <f>P!X191</f>
        <v>0</v>
      </c>
      <c r="AD189" s="363"/>
      <c r="AE189" s="364">
        <f>P!Z191</f>
        <v>0</v>
      </c>
      <c r="AF189" s="363"/>
      <c r="AG189" s="364">
        <f>P!AB191</f>
        <v>0</v>
      </c>
      <c r="AH189" s="363"/>
      <c r="AI189" s="364">
        <f>P!AD191</f>
        <v>0</v>
      </c>
      <c r="AJ189" s="363"/>
      <c r="AK189" s="364"/>
      <c r="AL189" s="363"/>
      <c r="AM189" s="364"/>
      <c r="AN189" s="290">
        <f t="shared" si="15"/>
        <v>35</v>
      </c>
      <c r="AO189" s="371">
        <f>P!AK191</f>
        <v>60</v>
      </c>
      <c r="AP189" s="337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>
        <f>P!D192</f>
        <v>0</v>
      </c>
      <c r="J190" s="363"/>
      <c r="K190" s="364">
        <f>P!F192</f>
        <v>0</v>
      </c>
      <c r="L190" s="363"/>
      <c r="M190" s="364">
        <f>P!H192</f>
        <v>0</v>
      </c>
      <c r="N190" s="363">
        <v>10</v>
      </c>
      <c r="O190" s="364">
        <f>P!J192</f>
        <v>10</v>
      </c>
      <c r="P190" s="363"/>
      <c r="Q190" s="364">
        <f>P!L192</f>
        <v>0</v>
      </c>
      <c r="R190" s="363"/>
      <c r="S190" s="364">
        <f>P!N192</f>
        <v>0</v>
      </c>
      <c r="T190" s="363"/>
      <c r="U190" s="364">
        <f>P!P192</f>
        <v>0</v>
      </c>
      <c r="V190" s="363"/>
      <c r="W190" s="364">
        <f>P!R192</f>
        <v>0</v>
      </c>
      <c r="X190" s="363"/>
      <c r="Y190" s="364">
        <f>P!T192</f>
        <v>0</v>
      </c>
      <c r="Z190" s="363"/>
      <c r="AA190" s="364">
        <f>P!V192</f>
        <v>0</v>
      </c>
      <c r="AB190" s="363"/>
      <c r="AC190" s="364">
        <f>P!X192</f>
        <v>0</v>
      </c>
      <c r="AD190" s="363"/>
      <c r="AE190" s="364">
        <f>P!Z192</f>
        <v>0</v>
      </c>
      <c r="AF190" s="363"/>
      <c r="AG190" s="364">
        <f>P!AB192</f>
        <v>0</v>
      </c>
      <c r="AH190" s="363"/>
      <c r="AI190" s="364">
        <f>P!AD192</f>
        <v>0</v>
      </c>
      <c r="AJ190" s="363"/>
      <c r="AK190" s="364"/>
      <c r="AL190" s="363"/>
      <c r="AM190" s="364"/>
      <c r="AN190" s="290">
        <f t="shared" si="15"/>
        <v>10</v>
      </c>
      <c r="AO190" s="371">
        <f>P!AK192</f>
        <v>40</v>
      </c>
      <c r="AP190" s="337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>
        <f>P!D193</f>
        <v>0</v>
      </c>
      <c r="J191" s="363"/>
      <c r="K191" s="364">
        <f>P!F193</f>
        <v>0</v>
      </c>
      <c r="L191" s="363"/>
      <c r="M191" s="364">
        <f>P!H193</f>
        <v>0</v>
      </c>
      <c r="N191" s="363"/>
      <c r="O191" s="364">
        <f>P!J193</f>
        <v>0</v>
      </c>
      <c r="P191" s="363"/>
      <c r="Q191" s="364">
        <f>P!L193</f>
        <v>0</v>
      </c>
      <c r="R191" s="363"/>
      <c r="S191" s="364">
        <f>P!N193</f>
        <v>0</v>
      </c>
      <c r="T191" s="363"/>
      <c r="U191" s="364">
        <f>P!P193</f>
        <v>0</v>
      </c>
      <c r="V191" s="363"/>
      <c r="W191" s="364">
        <f>P!R193</f>
        <v>0</v>
      </c>
      <c r="X191" s="363"/>
      <c r="Y191" s="364">
        <f>P!T193</f>
        <v>0</v>
      </c>
      <c r="Z191" s="363"/>
      <c r="AA191" s="364">
        <f>P!V193</f>
        <v>0</v>
      </c>
      <c r="AB191" s="363"/>
      <c r="AC191" s="364">
        <f>P!X193</f>
        <v>0</v>
      </c>
      <c r="AD191" s="363"/>
      <c r="AE191" s="364">
        <f>P!Z193</f>
        <v>0</v>
      </c>
      <c r="AF191" s="363"/>
      <c r="AG191" s="364">
        <f>P!AB193</f>
        <v>0</v>
      </c>
      <c r="AH191" s="363"/>
      <c r="AI191" s="364">
        <f>P!AD193</f>
        <v>0</v>
      </c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>
        <f>P!D194</f>
        <v>0</v>
      </c>
      <c r="J192" s="363"/>
      <c r="K192" s="364">
        <f>P!F194</f>
        <v>0</v>
      </c>
      <c r="L192" s="363"/>
      <c r="M192" s="364">
        <f>P!H194</f>
        <v>0</v>
      </c>
      <c r="N192" s="363"/>
      <c r="O192" s="364">
        <f>P!J194</f>
        <v>0</v>
      </c>
      <c r="P192" s="363"/>
      <c r="Q192" s="364">
        <f>P!L194</f>
        <v>0</v>
      </c>
      <c r="R192" s="363"/>
      <c r="S192" s="364">
        <f>P!N194</f>
        <v>0</v>
      </c>
      <c r="T192" s="363"/>
      <c r="U192" s="364">
        <f>P!P194</f>
        <v>0</v>
      </c>
      <c r="V192" s="363"/>
      <c r="W192" s="364">
        <f>P!R194</f>
        <v>0</v>
      </c>
      <c r="X192" s="363"/>
      <c r="Y192" s="364">
        <f>P!T194</f>
        <v>0</v>
      </c>
      <c r="Z192" s="363"/>
      <c r="AA192" s="364">
        <f>P!V194</f>
        <v>0</v>
      </c>
      <c r="AB192" s="363"/>
      <c r="AC192" s="364">
        <f>P!X194</f>
        <v>0</v>
      </c>
      <c r="AD192" s="363"/>
      <c r="AE192" s="364">
        <f>P!Z194</f>
        <v>0</v>
      </c>
      <c r="AF192" s="363"/>
      <c r="AG192" s="364">
        <f>P!AB194</f>
        <v>0</v>
      </c>
      <c r="AH192" s="363"/>
      <c r="AI192" s="364">
        <f>P!AD194</f>
        <v>0</v>
      </c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21</v>
      </c>
      <c r="G193" s="334">
        <f t="shared" si="17"/>
        <v>21</v>
      </c>
      <c r="H193" s="357"/>
      <c r="I193" s="364">
        <f>P!D195</f>
        <v>0</v>
      </c>
      <c r="J193" s="363"/>
      <c r="K193" s="364">
        <f>P!F195</f>
        <v>0</v>
      </c>
      <c r="L193" s="363"/>
      <c r="M193" s="364">
        <f>P!H195</f>
        <v>0</v>
      </c>
      <c r="N193" s="363">
        <v>7</v>
      </c>
      <c r="O193" s="364">
        <f>P!J195</f>
        <v>7</v>
      </c>
      <c r="P193" s="363"/>
      <c r="Q193" s="364">
        <f>P!L195</f>
        <v>0</v>
      </c>
      <c r="R193" s="363"/>
      <c r="S193" s="364">
        <f>P!N195</f>
        <v>0</v>
      </c>
      <c r="T193" s="363">
        <v>7</v>
      </c>
      <c r="U193" s="364">
        <f>P!P195</f>
        <v>7</v>
      </c>
      <c r="V193" s="363"/>
      <c r="W193" s="364">
        <f>P!R195</f>
        <v>0</v>
      </c>
      <c r="X193" s="363"/>
      <c r="Y193" s="364">
        <f>P!T195</f>
        <v>0</v>
      </c>
      <c r="Z193" s="363"/>
      <c r="AA193" s="364">
        <f>P!V195</f>
        <v>0</v>
      </c>
      <c r="AB193" s="363">
        <v>7</v>
      </c>
      <c r="AC193" s="364">
        <f>P!X195</f>
        <v>7</v>
      </c>
      <c r="AD193" s="363"/>
      <c r="AE193" s="364">
        <f>P!Z195</f>
        <v>0</v>
      </c>
      <c r="AF193" s="363"/>
      <c r="AG193" s="364">
        <f>P!AB195</f>
        <v>0</v>
      </c>
      <c r="AH193" s="363"/>
      <c r="AI193" s="364">
        <f>P!AD195</f>
        <v>0</v>
      </c>
      <c r="AJ193" s="363"/>
      <c r="AK193" s="364"/>
      <c r="AL193" s="363"/>
      <c r="AM193" s="364"/>
      <c r="AN193" s="290">
        <f t="shared" si="15"/>
        <v>21</v>
      </c>
      <c r="AO193" s="371">
        <f>P!AK195</f>
        <v>41.666666666666664</v>
      </c>
      <c r="AP193" s="337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41.4</v>
      </c>
      <c r="G194" s="334">
        <f t="shared" si="17"/>
        <v>41.4</v>
      </c>
      <c r="H194" s="357">
        <v>8</v>
      </c>
      <c r="I194" s="364">
        <f>P!D196</f>
        <v>9</v>
      </c>
      <c r="J194" s="363"/>
      <c r="K194" s="364">
        <f>P!F196</f>
        <v>0</v>
      </c>
      <c r="L194" s="363"/>
      <c r="M194" s="364">
        <f>P!H196</f>
        <v>0</v>
      </c>
      <c r="N194" s="363"/>
      <c r="O194" s="364">
        <f>P!J196</f>
        <v>0</v>
      </c>
      <c r="P194" s="363">
        <v>10</v>
      </c>
      <c r="Q194" s="364">
        <f>P!L196</f>
        <v>10</v>
      </c>
      <c r="R194" s="363"/>
      <c r="S194" s="364">
        <f>P!N196</f>
        <v>0</v>
      </c>
      <c r="T194" s="363"/>
      <c r="U194" s="364">
        <f>P!P196</f>
        <v>0</v>
      </c>
      <c r="V194" s="363">
        <v>3</v>
      </c>
      <c r="W194" s="364">
        <f>P!R196</f>
        <v>3.4</v>
      </c>
      <c r="X194" s="363"/>
      <c r="Y194" s="364">
        <f>P!T196</f>
        <v>0</v>
      </c>
      <c r="Z194" s="363">
        <v>4</v>
      </c>
      <c r="AA194" s="364">
        <f>P!V196</f>
        <v>5</v>
      </c>
      <c r="AB194" s="363">
        <v>4</v>
      </c>
      <c r="AC194" s="364">
        <f>P!X196</f>
        <v>4</v>
      </c>
      <c r="AD194" s="363">
        <v>5</v>
      </c>
      <c r="AE194" s="364">
        <f>P!Z196</f>
        <v>5</v>
      </c>
      <c r="AF194" s="363">
        <v>5</v>
      </c>
      <c r="AG194" s="364">
        <f>P!AB196</f>
        <v>5</v>
      </c>
      <c r="AH194" s="363"/>
      <c r="AI194" s="364">
        <f>P!AD196</f>
        <v>0</v>
      </c>
      <c r="AJ194" s="363"/>
      <c r="AK194" s="364"/>
      <c r="AL194" s="363"/>
      <c r="AM194" s="364"/>
      <c r="AN194" s="290">
        <f t="shared" si="15"/>
        <v>41.4</v>
      </c>
      <c r="AO194" s="371">
        <f>P!AK196</f>
        <v>23.212560386473431</v>
      </c>
      <c r="AP194" s="337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62</v>
      </c>
      <c r="G195" s="334">
        <f t="shared" si="17"/>
        <v>62</v>
      </c>
      <c r="H195" s="357">
        <v>12</v>
      </c>
      <c r="I195" s="364">
        <f>P!D197</f>
        <v>12</v>
      </c>
      <c r="J195" s="363"/>
      <c r="K195" s="364">
        <f>P!F197</f>
        <v>0</v>
      </c>
      <c r="L195" s="363">
        <v>10</v>
      </c>
      <c r="M195" s="364">
        <f>P!H197</f>
        <v>0</v>
      </c>
      <c r="N195" s="363"/>
      <c r="O195" s="364">
        <f>P!J197</f>
        <v>0</v>
      </c>
      <c r="P195" s="363">
        <v>2</v>
      </c>
      <c r="Q195" s="364">
        <f>P!L197</f>
        <v>0</v>
      </c>
      <c r="R195" s="363"/>
      <c r="S195" s="364">
        <f>P!N197</f>
        <v>0</v>
      </c>
      <c r="T195" s="363"/>
      <c r="U195" s="364">
        <f>P!P197</f>
        <v>0</v>
      </c>
      <c r="V195" s="363">
        <v>10</v>
      </c>
      <c r="W195" s="364">
        <f>P!R197</f>
        <v>10</v>
      </c>
      <c r="X195" s="363"/>
      <c r="Y195" s="364">
        <f>P!T197</f>
        <v>0</v>
      </c>
      <c r="Z195" s="363">
        <v>10</v>
      </c>
      <c r="AA195" s="364">
        <f>P!V197</f>
        <v>10</v>
      </c>
      <c r="AB195" s="363">
        <v>10</v>
      </c>
      <c r="AC195" s="364">
        <f>P!X197</f>
        <v>10</v>
      </c>
      <c r="AD195" s="363">
        <v>10</v>
      </c>
      <c r="AE195" s="364">
        <f>P!Z197</f>
        <v>10</v>
      </c>
      <c r="AF195" s="363">
        <v>10</v>
      </c>
      <c r="AG195" s="364">
        <f>P!AB197</f>
        <v>10</v>
      </c>
      <c r="AH195" s="363"/>
      <c r="AI195" s="364">
        <f>P!AD197</f>
        <v>0</v>
      </c>
      <c r="AJ195" s="363"/>
      <c r="AK195" s="364"/>
      <c r="AL195" s="363"/>
      <c r="AM195" s="364"/>
      <c r="AN195" s="290">
        <f t="shared" si="15"/>
        <v>62</v>
      </c>
      <c r="AO195" s="371">
        <f>P!AK197</f>
        <v>26.29032258064516</v>
      </c>
      <c r="AP195" s="337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>
        <f>P!D198</f>
        <v>0</v>
      </c>
      <c r="J196" s="363"/>
      <c r="K196" s="364">
        <f>P!F198</f>
        <v>0</v>
      </c>
      <c r="L196" s="363"/>
      <c r="M196" s="364">
        <f>P!H198</f>
        <v>0</v>
      </c>
      <c r="N196" s="363"/>
      <c r="O196" s="364">
        <f>P!J198</f>
        <v>0</v>
      </c>
      <c r="P196" s="363"/>
      <c r="Q196" s="364">
        <f>P!L198</f>
        <v>0</v>
      </c>
      <c r="R196" s="363"/>
      <c r="S196" s="364">
        <f>P!N198</f>
        <v>0</v>
      </c>
      <c r="T196" s="363"/>
      <c r="U196" s="364">
        <f>P!P198</f>
        <v>0</v>
      </c>
      <c r="V196" s="363"/>
      <c r="W196" s="364">
        <f>P!R198</f>
        <v>0</v>
      </c>
      <c r="X196" s="363"/>
      <c r="Y196" s="364">
        <f>P!T198</f>
        <v>0</v>
      </c>
      <c r="Z196" s="363"/>
      <c r="AA196" s="364">
        <f>P!V198</f>
        <v>0</v>
      </c>
      <c r="AB196" s="363"/>
      <c r="AC196" s="364">
        <f>P!X198</f>
        <v>0</v>
      </c>
      <c r="AD196" s="363"/>
      <c r="AE196" s="364">
        <f>P!Z198</f>
        <v>0</v>
      </c>
      <c r="AF196" s="363"/>
      <c r="AG196" s="364">
        <f>P!AB198</f>
        <v>0</v>
      </c>
      <c r="AH196" s="363"/>
      <c r="AI196" s="364">
        <f>P!AD198</f>
        <v>0</v>
      </c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17.5</v>
      </c>
      <c r="G197" s="334">
        <f t="shared" ref="G197:G252" si="21">E197+F197</f>
        <v>17.5</v>
      </c>
      <c r="H197" s="357">
        <v>2</v>
      </c>
      <c r="I197" s="364">
        <f>P!D199</f>
        <v>2</v>
      </c>
      <c r="J197" s="363">
        <v>1</v>
      </c>
      <c r="K197" s="364">
        <f>P!F199</f>
        <v>1</v>
      </c>
      <c r="L197" s="363">
        <v>2</v>
      </c>
      <c r="M197" s="364">
        <f>P!H199</f>
        <v>2</v>
      </c>
      <c r="N197" s="363"/>
      <c r="O197" s="364">
        <f>P!J199</f>
        <v>0</v>
      </c>
      <c r="P197" s="363"/>
      <c r="Q197" s="364">
        <f>P!L199</f>
        <v>0.5</v>
      </c>
      <c r="R197" s="363"/>
      <c r="S197" s="364">
        <f>P!N199</f>
        <v>0</v>
      </c>
      <c r="T197" s="363"/>
      <c r="U197" s="364">
        <f>P!P199</f>
        <v>1</v>
      </c>
      <c r="V197" s="363">
        <v>3</v>
      </c>
      <c r="W197" s="364">
        <f>P!R199</f>
        <v>3</v>
      </c>
      <c r="X197" s="363">
        <v>2</v>
      </c>
      <c r="Y197" s="364">
        <f>P!T199</f>
        <v>2</v>
      </c>
      <c r="Z197" s="363">
        <v>1</v>
      </c>
      <c r="AA197" s="364">
        <f>P!V199</f>
        <v>1</v>
      </c>
      <c r="AB197" s="363">
        <v>2</v>
      </c>
      <c r="AC197" s="364">
        <f>P!X199</f>
        <v>2</v>
      </c>
      <c r="AD197" s="363">
        <v>1</v>
      </c>
      <c r="AE197" s="364">
        <f>P!Z199</f>
        <v>1</v>
      </c>
      <c r="AF197" s="363">
        <v>2</v>
      </c>
      <c r="AG197" s="364">
        <f>P!AB199</f>
        <v>2</v>
      </c>
      <c r="AH197" s="363"/>
      <c r="AI197" s="364">
        <f>P!AD199</f>
        <v>0</v>
      </c>
      <c r="AJ197" s="363"/>
      <c r="AK197" s="364"/>
      <c r="AL197" s="363"/>
      <c r="AM197" s="364"/>
      <c r="AN197" s="290">
        <f t="shared" si="19"/>
        <v>17.5</v>
      </c>
      <c r="AO197" s="371">
        <f>P!AK199</f>
        <v>93.714285714285708</v>
      </c>
      <c r="AP197" s="337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10.100000000000001</v>
      </c>
      <c r="G198" s="334">
        <f t="shared" si="21"/>
        <v>10.100000000000001</v>
      </c>
      <c r="H198" s="357">
        <v>2</v>
      </c>
      <c r="I198" s="364">
        <f>P!D200</f>
        <v>2</v>
      </c>
      <c r="J198" s="363">
        <v>0.5</v>
      </c>
      <c r="K198" s="364">
        <f>P!F200</f>
        <v>0.5</v>
      </c>
      <c r="L198" s="363">
        <v>0.5</v>
      </c>
      <c r="M198" s="364">
        <f>P!H200</f>
        <v>0.7</v>
      </c>
      <c r="N198" s="363"/>
      <c r="O198" s="364">
        <f>P!J200</f>
        <v>0</v>
      </c>
      <c r="P198" s="363"/>
      <c r="Q198" s="364">
        <f>P!L200</f>
        <v>0.2</v>
      </c>
      <c r="R198" s="363">
        <v>0.5</v>
      </c>
      <c r="S198" s="364">
        <f>P!N200</f>
        <v>0.5</v>
      </c>
      <c r="T198" s="363">
        <v>0.5</v>
      </c>
      <c r="U198" s="364">
        <f>P!P200</f>
        <v>0.2</v>
      </c>
      <c r="V198" s="363">
        <v>2.5</v>
      </c>
      <c r="W198" s="364">
        <f>P!R200</f>
        <v>3.5</v>
      </c>
      <c r="X198" s="363">
        <v>0.5</v>
      </c>
      <c r="Y198" s="364">
        <f>P!T200</f>
        <v>0.5</v>
      </c>
      <c r="Z198" s="363">
        <v>0.5</v>
      </c>
      <c r="AA198" s="364">
        <f>P!V200</f>
        <v>0.5</v>
      </c>
      <c r="AB198" s="363">
        <v>0.5</v>
      </c>
      <c r="AC198" s="364">
        <f>P!X200</f>
        <v>0.5</v>
      </c>
      <c r="AD198" s="363">
        <v>0.5</v>
      </c>
      <c r="AE198" s="364">
        <f>P!Z200</f>
        <v>0.5</v>
      </c>
      <c r="AF198" s="363">
        <v>0.5</v>
      </c>
      <c r="AG198" s="364">
        <f>P!AB200</f>
        <v>0.5</v>
      </c>
      <c r="AH198" s="363"/>
      <c r="AI198" s="364">
        <f>P!AD200</f>
        <v>0</v>
      </c>
      <c r="AJ198" s="363"/>
      <c r="AK198" s="364"/>
      <c r="AL198" s="363"/>
      <c r="AM198" s="364"/>
      <c r="AN198" s="290">
        <f t="shared" si="19"/>
        <v>10.100000000000001</v>
      </c>
      <c r="AO198" s="371">
        <f>P!AK200</f>
        <v>161.88118811881185</v>
      </c>
      <c r="AP198" s="337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1.5</v>
      </c>
      <c r="G199" s="334">
        <f t="shared" si="21"/>
        <v>1.5</v>
      </c>
      <c r="H199" s="357"/>
      <c r="I199" s="364">
        <f>P!D201</f>
        <v>0</v>
      </c>
      <c r="J199" s="363"/>
      <c r="K199" s="364">
        <f>P!F201</f>
        <v>0</v>
      </c>
      <c r="L199" s="363"/>
      <c r="M199" s="364">
        <f>P!H201</f>
        <v>0</v>
      </c>
      <c r="N199" s="363"/>
      <c r="O199" s="364">
        <f>P!J201</f>
        <v>0</v>
      </c>
      <c r="P199" s="363"/>
      <c r="Q199" s="364">
        <f>P!L201</f>
        <v>0</v>
      </c>
      <c r="R199" s="363"/>
      <c r="S199" s="364">
        <f>P!N201</f>
        <v>0</v>
      </c>
      <c r="T199" s="363"/>
      <c r="U199" s="364">
        <f>P!P201</f>
        <v>0</v>
      </c>
      <c r="V199" s="363">
        <v>1</v>
      </c>
      <c r="W199" s="364">
        <f>P!R201</f>
        <v>1.5</v>
      </c>
      <c r="X199" s="363"/>
      <c r="Y199" s="364">
        <f>P!T201</f>
        <v>0</v>
      </c>
      <c r="Z199" s="363"/>
      <c r="AA199" s="364">
        <f>P!V201</f>
        <v>0</v>
      </c>
      <c r="AB199" s="363"/>
      <c r="AC199" s="364">
        <f>P!X201</f>
        <v>0</v>
      </c>
      <c r="AD199" s="363"/>
      <c r="AE199" s="364">
        <f>P!Z201</f>
        <v>0</v>
      </c>
      <c r="AF199" s="363"/>
      <c r="AG199" s="364">
        <f>P!AB201</f>
        <v>0</v>
      </c>
      <c r="AH199" s="363"/>
      <c r="AI199" s="364">
        <f>P!AD201</f>
        <v>0</v>
      </c>
      <c r="AJ199" s="363"/>
      <c r="AK199" s="364"/>
      <c r="AL199" s="363"/>
      <c r="AM199" s="364"/>
      <c r="AN199" s="290">
        <f t="shared" si="19"/>
        <v>1.5</v>
      </c>
      <c r="AO199" s="371">
        <f>P!AK201</f>
        <v>150</v>
      </c>
      <c r="AP199" s="33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>
        <f>P!D202</f>
        <v>0</v>
      </c>
      <c r="J200" s="363"/>
      <c r="K200" s="364">
        <f>P!F202</f>
        <v>0</v>
      </c>
      <c r="L200" s="363"/>
      <c r="M200" s="364">
        <f>P!H202</f>
        <v>0</v>
      </c>
      <c r="N200" s="363"/>
      <c r="O200" s="364">
        <f>P!J202</f>
        <v>0</v>
      </c>
      <c r="P200" s="363"/>
      <c r="Q200" s="364">
        <f>P!L202</f>
        <v>0</v>
      </c>
      <c r="R200" s="363"/>
      <c r="S200" s="364">
        <f>P!N202</f>
        <v>0</v>
      </c>
      <c r="T200" s="363"/>
      <c r="U200" s="364">
        <f>P!P202</f>
        <v>0</v>
      </c>
      <c r="V200" s="363"/>
      <c r="W200" s="364">
        <f>P!R202</f>
        <v>0</v>
      </c>
      <c r="X200" s="363"/>
      <c r="Y200" s="364">
        <f>P!T202</f>
        <v>0</v>
      </c>
      <c r="Z200" s="363"/>
      <c r="AA200" s="364">
        <f>P!V202</f>
        <v>0</v>
      </c>
      <c r="AB200" s="363"/>
      <c r="AC200" s="364">
        <f>P!X202</f>
        <v>0</v>
      </c>
      <c r="AD200" s="363"/>
      <c r="AE200" s="364">
        <f>P!Z202</f>
        <v>0</v>
      </c>
      <c r="AF200" s="363"/>
      <c r="AG200" s="364">
        <f>P!AB202</f>
        <v>0</v>
      </c>
      <c r="AH200" s="363"/>
      <c r="AI200" s="364">
        <f>P!AD202</f>
        <v>0</v>
      </c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>
        <f>P!D203</f>
        <v>0</v>
      </c>
      <c r="J201" s="363"/>
      <c r="K201" s="364">
        <f>P!F203</f>
        <v>0</v>
      </c>
      <c r="L201" s="363"/>
      <c r="M201" s="364">
        <f>P!H203</f>
        <v>0</v>
      </c>
      <c r="N201" s="363"/>
      <c r="O201" s="364">
        <f>P!J203</f>
        <v>0</v>
      </c>
      <c r="P201" s="363"/>
      <c r="Q201" s="364">
        <f>P!L203</f>
        <v>0</v>
      </c>
      <c r="R201" s="363"/>
      <c r="S201" s="364">
        <f>P!N203</f>
        <v>0</v>
      </c>
      <c r="T201" s="363"/>
      <c r="U201" s="364">
        <f>P!P203</f>
        <v>0</v>
      </c>
      <c r="V201" s="363"/>
      <c r="W201" s="364">
        <f>P!R203</f>
        <v>0</v>
      </c>
      <c r="X201" s="363"/>
      <c r="Y201" s="364">
        <f>P!T203</f>
        <v>0</v>
      </c>
      <c r="Z201" s="363"/>
      <c r="AA201" s="364">
        <f>P!V203</f>
        <v>0</v>
      </c>
      <c r="AB201" s="363"/>
      <c r="AC201" s="364">
        <f>P!X203</f>
        <v>0</v>
      </c>
      <c r="AD201" s="363"/>
      <c r="AE201" s="364">
        <f>P!Z203</f>
        <v>0</v>
      </c>
      <c r="AF201" s="363"/>
      <c r="AG201" s="364">
        <f>P!AB203</f>
        <v>0</v>
      </c>
      <c r="AH201" s="363"/>
      <c r="AI201" s="364">
        <f>P!AD203</f>
        <v>0</v>
      </c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>
        <f>P!D204</f>
        <v>0</v>
      </c>
      <c r="J202" s="363"/>
      <c r="K202" s="364">
        <f>P!F204</f>
        <v>0</v>
      </c>
      <c r="L202" s="363"/>
      <c r="M202" s="364">
        <f>P!H204</f>
        <v>0</v>
      </c>
      <c r="N202" s="363"/>
      <c r="O202" s="364">
        <f>P!J204</f>
        <v>0</v>
      </c>
      <c r="P202" s="363"/>
      <c r="Q202" s="364">
        <f>P!L204</f>
        <v>0</v>
      </c>
      <c r="R202" s="363"/>
      <c r="S202" s="364">
        <f>P!N204</f>
        <v>0</v>
      </c>
      <c r="T202" s="363"/>
      <c r="U202" s="364">
        <f>P!P204</f>
        <v>0</v>
      </c>
      <c r="V202" s="363"/>
      <c r="W202" s="364">
        <f>P!R204</f>
        <v>0</v>
      </c>
      <c r="X202" s="363"/>
      <c r="Y202" s="364">
        <f>P!T204</f>
        <v>0</v>
      </c>
      <c r="Z202" s="363"/>
      <c r="AA202" s="364">
        <f>P!V204</f>
        <v>0</v>
      </c>
      <c r="AB202" s="363"/>
      <c r="AC202" s="364">
        <f>P!X204</f>
        <v>0</v>
      </c>
      <c r="AD202" s="363"/>
      <c r="AE202" s="364">
        <f>P!Z204</f>
        <v>0</v>
      </c>
      <c r="AF202" s="363"/>
      <c r="AG202" s="364">
        <f>P!AB204</f>
        <v>0</v>
      </c>
      <c r="AH202" s="363"/>
      <c r="AI202" s="364">
        <f>P!AD204</f>
        <v>0</v>
      </c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10</v>
      </c>
      <c r="G203" s="334">
        <f t="shared" si="21"/>
        <v>10</v>
      </c>
      <c r="H203" s="357">
        <v>5</v>
      </c>
      <c r="I203" s="364">
        <f>P!D205</f>
        <v>5</v>
      </c>
      <c r="J203" s="363"/>
      <c r="K203" s="364">
        <f>P!F205</f>
        <v>0</v>
      </c>
      <c r="L203" s="363"/>
      <c r="M203" s="364">
        <f>P!H205</f>
        <v>0</v>
      </c>
      <c r="N203" s="363"/>
      <c r="O203" s="364">
        <f>P!J205</f>
        <v>0</v>
      </c>
      <c r="P203" s="363"/>
      <c r="Q203" s="364">
        <f>P!L205</f>
        <v>0</v>
      </c>
      <c r="R203" s="363"/>
      <c r="S203" s="364">
        <f>P!N205</f>
        <v>0</v>
      </c>
      <c r="T203" s="363"/>
      <c r="U203" s="364">
        <f>P!P205</f>
        <v>0</v>
      </c>
      <c r="V203" s="363">
        <v>5</v>
      </c>
      <c r="W203" s="364">
        <f>P!R205</f>
        <v>5</v>
      </c>
      <c r="X203" s="363"/>
      <c r="Y203" s="364">
        <f>P!T205</f>
        <v>0</v>
      </c>
      <c r="Z203" s="363"/>
      <c r="AA203" s="364">
        <f>P!V205</f>
        <v>0</v>
      </c>
      <c r="AB203" s="363"/>
      <c r="AC203" s="364">
        <f>P!X205</f>
        <v>0</v>
      </c>
      <c r="AD203" s="363"/>
      <c r="AE203" s="364">
        <f>P!Z205</f>
        <v>0</v>
      </c>
      <c r="AF203" s="363"/>
      <c r="AG203" s="364">
        <f>P!AB205</f>
        <v>0</v>
      </c>
      <c r="AH203" s="363"/>
      <c r="AI203" s="364">
        <f>P!AD205</f>
        <v>0</v>
      </c>
      <c r="AJ203" s="363"/>
      <c r="AK203" s="364"/>
      <c r="AL203" s="363"/>
      <c r="AM203" s="364"/>
      <c r="AN203" s="290">
        <f t="shared" si="19"/>
        <v>10</v>
      </c>
      <c r="AO203" s="371">
        <f>P!AK205</f>
        <v>40</v>
      </c>
      <c r="AP203" s="337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32</v>
      </c>
      <c r="G204" s="334">
        <f t="shared" si="21"/>
        <v>32</v>
      </c>
      <c r="H204" s="357">
        <v>12</v>
      </c>
      <c r="I204" s="364">
        <f>P!D206</f>
        <v>12</v>
      </c>
      <c r="J204" s="363"/>
      <c r="K204" s="364">
        <f>P!F206</f>
        <v>0</v>
      </c>
      <c r="L204" s="363"/>
      <c r="M204" s="364">
        <f>P!H206</f>
        <v>0</v>
      </c>
      <c r="N204" s="363"/>
      <c r="O204" s="364">
        <f>P!J206</f>
        <v>0</v>
      </c>
      <c r="P204" s="363"/>
      <c r="Q204" s="364">
        <f>P!L206</f>
        <v>0</v>
      </c>
      <c r="R204" s="363"/>
      <c r="S204" s="364">
        <f>P!N206</f>
        <v>0</v>
      </c>
      <c r="T204" s="363"/>
      <c r="U204" s="364">
        <f>P!P206</f>
        <v>0</v>
      </c>
      <c r="V204" s="363">
        <v>8</v>
      </c>
      <c r="W204" s="364">
        <f>P!R206</f>
        <v>8</v>
      </c>
      <c r="X204" s="363"/>
      <c r="Y204" s="364">
        <f>P!T206</f>
        <v>0</v>
      </c>
      <c r="Z204" s="363">
        <v>4</v>
      </c>
      <c r="AA204" s="364">
        <f>P!V206</f>
        <v>4</v>
      </c>
      <c r="AB204" s="363">
        <v>7</v>
      </c>
      <c r="AC204" s="364">
        <f>P!X206</f>
        <v>0</v>
      </c>
      <c r="AD204" s="363">
        <v>7</v>
      </c>
      <c r="AE204" s="364">
        <f>P!Z206</f>
        <v>0</v>
      </c>
      <c r="AF204" s="363">
        <v>8</v>
      </c>
      <c r="AG204" s="364">
        <f>P!AB206</f>
        <v>8</v>
      </c>
      <c r="AH204" s="363"/>
      <c r="AI204" s="364">
        <f>P!AD206</f>
        <v>0</v>
      </c>
      <c r="AJ204" s="363"/>
      <c r="AK204" s="364"/>
      <c r="AL204" s="363"/>
      <c r="AM204" s="364"/>
      <c r="AN204" s="290">
        <f t="shared" si="19"/>
        <v>32</v>
      </c>
      <c r="AO204" s="371">
        <f>P!AK206</f>
        <v>39.375</v>
      </c>
      <c r="AP204" s="337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>
        <f>P!D207</f>
        <v>0</v>
      </c>
      <c r="J205" s="363"/>
      <c r="K205" s="364">
        <f>P!F207</f>
        <v>0</v>
      </c>
      <c r="L205" s="363"/>
      <c r="M205" s="364">
        <f>P!H207</f>
        <v>0</v>
      </c>
      <c r="N205" s="363"/>
      <c r="O205" s="364">
        <f>P!J207</f>
        <v>0</v>
      </c>
      <c r="P205" s="363"/>
      <c r="Q205" s="364">
        <f>P!L207</f>
        <v>0</v>
      </c>
      <c r="R205" s="363"/>
      <c r="S205" s="364">
        <f>P!N207</f>
        <v>0</v>
      </c>
      <c r="T205" s="363"/>
      <c r="U205" s="364">
        <f>P!P207</f>
        <v>0</v>
      </c>
      <c r="V205" s="363"/>
      <c r="W205" s="364">
        <f>P!R207</f>
        <v>0</v>
      </c>
      <c r="X205" s="363"/>
      <c r="Y205" s="364">
        <f>P!T207</f>
        <v>0</v>
      </c>
      <c r="Z205" s="363"/>
      <c r="AA205" s="364">
        <f>P!V207</f>
        <v>0</v>
      </c>
      <c r="AB205" s="363"/>
      <c r="AC205" s="364">
        <f>P!X207</f>
        <v>0</v>
      </c>
      <c r="AD205" s="363"/>
      <c r="AE205" s="364">
        <f>P!Z207</f>
        <v>0</v>
      </c>
      <c r="AF205" s="363"/>
      <c r="AG205" s="364">
        <f>P!AB207</f>
        <v>0</v>
      </c>
      <c r="AH205" s="363"/>
      <c r="AI205" s="364">
        <f>P!AD207</f>
        <v>0</v>
      </c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45</v>
      </c>
      <c r="G206" s="334">
        <f t="shared" si="21"/>
        <v>45</v>
      </c>
      <c r="H206" s="357">
        <v>10</v>
      </c>
      <c r="I206" s="364">
        <f>P!D208</f>
        <v>10</v>
      </c>
      <c r="J206" s="363"/>
      <c r="K206" s="364">
        <f>P!F208</f>
        <v>0</v>
      </c>
      <c r="L206" s="363">
        <v>5</v>
      </c>
      <c r="M206" s="364">
        <f>P!H208</f>
        <v>5</v>
      </c>
      <c r="N206" s="363"/>
      <c r="O206" s="364">
        <f>P!J208</f>
        <v>0</v>
      </c>
      <c r="P206" s="363"/>
      <c r="Q206" s="364">
        <f>P!L208</f>
        <v>0</v>
      </c>
      <c r="R206" s="363"/>
      <c r="S206" s="364">
        <f>P!N208</f>
        <v>0</v>
      </c>
      <c r="T206" s="363"/>
      <c r="U206" s="364">
        <f>P!P208</f>
        <v>0</v>
      </c>
      <c r="V206" s="363">
        <v>5</v>
      </c>
      <c r="W206" s="364">
        <f>P!R208</f>
        <v>5</v>
      </c>
      <c r="X206" s="363"/>
      <c r="Y206" s="364">
        <f>P!T208</f>
        <v>0</v>
      </c>
      <c r="Z206" s="363">
        <v>10</v>
      </c>
      <c r="AA206" s="364">
        <f>P!V208</f>
        <v>10</v>
      </c>
      <c r="AB206" s="363">
        <v>5</v>
      </c>
      <c r="AC206" s="364">
        <f>P!X208</f>
        <v>5</v>
      </c>
      <c r="AD206" s="363">
        <v>5</v>
      </c>
      <c r="AE206" s="364">
        <f>P!Z208</f>
        <v>5</v>
      </c>
      <c r="AF206" s="363">
        <v>5</v>
      </c>
      <c r="AG206" s="364">
        <f>P!AB208</f>
        <v>5</v>
      </c>
      <c r="AH206" s="363"/>
      <c r="AI206" s="364">
        <f>P!AD208</f>
        <v>0</v>
      </c>
      <c r="AJ206" s="363"/>
      <c r="AK206" s="364"/>
      <c r="AL206" s="363"/>
      <c r="AM206" s="364"/>
      <c r="AN206" s="290">
        <f t="shared" si="19"/>
        <v>45</v>
      </c>
      <c r="AO206" s="371">
        <f>P!AK208</f>
        <v>36.666666666666664</v>
      </c>
      <c r="AP206" s="337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10</v>
      </c>
      <c r="G207" s="334">
        <f t="shared" si="21"/>
        <v>10</v>
      </c>
      <c r="H207" s="357"/>
      <c r="I207" s="364">
        <f>P!D209</f>
        <v>0</v>
      </c>
      <c r="J207" s="363"/>
      <c r="K207" s="364">
        <f>P!F209</f>
        <v>0</v>
      </c>
      <c r="L207" s="363"/>
      <c r="M207" s="364">
        <f>P!H209</f>
        <v>0</v>
      </c>
      <c r="N207" s="363"/>
      <c r="O207" s="364">
        <f>P!J209</f>
        <v>0</v>
      </c>
      <c r="P207" s="363"/>
      <c r="Q207" s="364">
        <f>P!L209</f>
        <v>0</v>
      </c>
      <c r="R207" s="363">
        <v>5</v>
      </c>
      <c r="S207" s="364">
        <f>P!N209</f>
        <v>5</v>
      </c>
      <c r="T207" s="363"/>
      <c r="U207" s="364">
        <f>P!P209</f>
        <v>0</v>
      </c>
      <c r="V207" s="363"/>
      <c r="W207" s="364">
        <f>P!R209</f>
        <v>0</v>
      </c>
      <c r="X207" s="363"/>
      <c r="Y207" s="364">
        <f>P!T209</f>
        <v>0</v>
      </c>
      <c r="Z207" s="363"/>
      <c r="AA207" s="364">
        <f>P!V209</f>
        <v>0</v>
      </c>
      <c r="AB207" s="363"/>
      <c r="AC207" s="364">
        <f>P!X209</f>
        <v>0</v>
      </c>
      <c r="AD207" s="363"/>
      <c r="AE207" s="364">
        <f>P!Z209</f>
        <v>0</v>
      </c>
      <c r="AF207" s="363">
        <v>5</v>
      </c>
      <c r="AG207" s="364">
        <f>P!AB209</f>
        <v>5</v>
      </c>
      <c r="AH207" s="363"/>
      <c r="AI207" s="364">
        <f>P!AD209</f>
        <v>0</v>
      </c>
      <c r="AJ207" s="363"/>
      <c r="AK207" s="364"/>
      <c r="AL207" s="363"/>
      <c r="AM207" s="364"/>
      <c r="AN207" s="290">
        <f t="shared" si="19"/>
        <v>10</v>
      </c>
      <c r="AO207" s="371">
        <f>P!AK209</f>
        <v>45</v>
      </c>
      <c r="AP207" s="337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426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>
        <f>P!D210</f>
        <v>0</v>
      </c>
      <c r="J208" s="363"/>
      <c r="K208" s="364">
        <f>P!F210</f>
        <v>0</v>
      </c>
      <c r="L208" s="363"/>
      <c r="M208" s="364">
        <f>P!H210</f>
        <v>0</v>
      </c>
      <c r="N208" s="363"/>
      <c r="O208" s="364">
        <f>P!J210</f>
        <v>0</v>
      </c>
      <c r="P208" s="363"/>
      <c r="Q208" s="364">
        <f>P!L210</f>
        <v>0</v>
      </c>
      <c r="R208" s="363"/>
      <c r="S208" s="364">
        <f>P!N210</f>
        <v>0</v>
      </c>
      <c r="T208" s="363"/>
      <c r="U208" s="364">
        <f>P!P210</f>
        <v>0</v>
      </c>
      <c r="V208" s="363"/>
      <c r="W208" s="364">
        <f>P!R210</f>
        <v>0</v>
      </c>
      <c r="X208" s="363"/>
      <c r="Y208" s="364">
        <f>P!T210</f>
        <v>0</v>
      </c>
      <c r="Z208" s="363"/>
      <c r="AA208" s="364">
        <f>P!V210</f>
        <v>0</v>
      </c>
      <c r="AB208" s="363"/>
      <c r="AC208" s="364">
        <f>P!X210</f>
        <v>0</v>
      </c>
      <c r="AD208" s="363"/>
      <c r="AE208" s="364">
        <f>P!Z210</f>
        <v>0</v>
      </c>
      <c r="AF208" s="363"/>
      <c r="AG208" s="364">
        <f>P!AB210</f>
        <v>0</v>
      </c>
      <c r="AH208" s="363"/>
      <c r="AI208" s="364">
        <f>P!AD210</f>
        <v>0</v>
      </c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>
        <f>P!D211</f>
        <v>0</v>
      </c>
      <c r="J209" s="363"/>
      <c r="K209" s="364">
        <f>P!F211</f>
        <v>0</v>
      </c>
      <c r="L209" s="363"/>
      <c r="M209" s="364">
        <f>P!H211</f>
        <v>0</v>
      </c>
      <c r="N209" s="363"/>
      <c r="O209" s="364">
        <f>P!J211</f>
        <v>0</v>
      </c>
      <c r="P209" s="363"/>
      <c r="Q209" s="364">
        <f>P!L211</f>
        <v>0</v>
      </c>
      <c r="R209" s="363"/>
      <c r="S209" s="364">
        <f>P!N211</f>
        <v>0</v>
      </c>
      <c r="T209" s="363"/>
      <c r="U209" s="364">
        <f>P!P211</f>
        <v>0</v>
      </c>
      <c r="V209" s="363"/>
      <c r="W209" s="364">
        <f>P!R211</f>
        <v>0</v>
      </c>
      <c r="X209" s="363"/>
      <c r="Y209" s="364">
        <f>P!T211</f>
        <v>0</v>
      </c>
      <c r="Z209" s="363"/>
      <c r="AA209" s="364">
        <f>P!V211</f>
        <v>0</v>
      </c>
      <c r="AB209" s="363"/>
      <c r="AC209" s="364">
        <f>P!X211</f>
        <v>0</v>
      </c>
      <c r="AD209" s="363"/>
      <c r="AE209" s="364">
        <f>P!Z211</f>
        <v>0</v>
      </c>
      <c r="AF209" s="363"/>
      <c r="AG209" s="364">
        <f>P!AB211</f>
        <v>0</v>
      </c>
      <c r="AH209" s="363"/>
      <c r="AI209" s="364">
        <f>P!AD211</f>
        <v>0</v>
      </c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>
        <f>P!D212</f>
        <v>0</v>
      </c>
      <c r="J210" s="363"/>
      <c r="K210" s="364">
        <f>P!F212</f>
        <v>0</v>
      </c>
      <c r="L210" s="363"/>
      <c r="M210" s="364">
        <f>P!H212</f>
        <v>0</v>
      </c>
      <c r="N210" s="363"/>
      <c r="O210" s="364">
        <f>P!J212</f>
        <v>0</v>
      </c>
      <c r="P210" s="363"/>
      <c r="Q210" s="364">
        <f>P!L212</f>
        <v>0</v>
      </c>
      <c r="R210" s="363"/>
      <c r="S210" s="364">
        <f>P!N212</f>
        <v>0</v>
      </c>
      <c r="T210" s="363"/>
      <c r="U210" s="364">
        <f>P!P212</f>
        <v>0</v>
      </c>
      <c r="V210" s="363"/>
      <c r="W210" s="364">
        <f>P!R212</f>
        <v>0</v>
      </c>
      <c r="X210" s="363"/>
      <c r="Y210" s="364">
        <f>P!T212</f>
        <v>0</v>
      </c>
      <c r="Z210" s="363"/>
      <c r="AA210" s="364">
        <f>P!V212</f>
        <v>0</v>
      </c>
      <c r="AB210" s="363"/>
      <c r="AC210" s="364">
        <f>P!X212</f>
        <v>0</v>
      </c>
      <c r="AD210" s="363"/>
      <c r="AE210" s="364">
        <f>P!Z212</f>
        <v>0</v>
      </c>
      <c r="AF210" s="363"/>
      <c r="AG210" s="364">
        <f>P!AB212</f>
        <v>0</v>
      </c>
      <c r="AH210" s="363"/>
      <c r="AI210" s="364">
        <f>P!AD212</f>
        <v>0</v>
      </c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10</v>
      </c>
      <c r="G211" s="334">
        <f t="shared" si="21"/>
        <v>10</v>
      </c>
      <c r="H211" s="357"/>
      <c r="I211" s="364">
        <f>P!D213</f>
        <v>0</v>
      </c>
      <c r="J211" s="363">
        <v>5</v>
      </c>
      <c r="K211" s="364">
        <f>P!F213</f>
        <v>5</v>
      </c>
      <c r="L211" s="363"/>
      <c r="M211" s="364">
        <f>P!H213</f>
        <v>0</v>
      </c>
      <c r="N211" s="363"/>
      <c r="O211" s="364">
        <f>P!J213</f>
        <v>0</v>
      </c>
      <c r="P211" s="363">
        <v>5</v>
      </c>
      <c r="Q211" s="364">
        <f>P!L213</f>
        <v>0</v>
      </c>
      <c r="R211" s="363"/>
      <c r="S211" s="364">
        <f>P!N213</f>
        <v>0</v>
      </c>
      <c r="T211" s="363"/>
      <c r="U211" s="364">
        <f>P!P213</f>
        <v>0</v>
      </c>
      <c r="V211" s="363"/>
      <c r="W211" s="364">
        <f>P!R213</f>
        <v>0</v>
      </c>
      <c r="X211" s="363">
        <v>5</v>
      </c>
      <c r="Y211" s="364">
        <f>P!T213</f>
        <v>5</v>
      </c>
      <c r="Z211" s="363"/>
      <c r="AA211" s="364">
        <f>P!V213</f>
        <v>0</v>
      </c>
      <c r="AB211" s="363"/>
      <c r="AC211" s="364">
        <f>P!X213</f>
        <v>0</v>
      </c>
      <c r="AD211" s="363"/>
      <c r="AE211" s="364">
        <f>P!Z213</f>
        <v>0</v>
      </c>
      <c r="AF211" s="363"/>
      <c r="AG211" s="364">
        <f>P!AB213</f>
        <v>0</v>
      </c>
      <c r="AH211" s="363"/>
      <c r="AI211" s="364">
        <f>P!AD213</f>
        <v>0</v>
      </c>
      <c r="AJ211" s="363"/>
      <c r="AK211" s="364"/>
      <c r="AL211" s="363"/>
      <c r="AM211" s="364"/>
      <c r="AN211" s="290">
        <f t="shared" si="19"/>
        <v>10</v>
      </c>
      <c r="AO211" s="371">
        <f>P!AK213</f>
        <v>40</v>
      </c>
      <c r="AP211" s="337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>
        <f>P!D214</f>
        <v>0</v>
      </c>
      <c r="J212" s="363"/>
      <c r="K212" s="364">
        <f>P!F214</f>
        <v>0</v>
      </c>
      <c r="L212" s="363"/>
      <c r="M212" s="364">
        <f>P!H214</f>
        <v>0</v>
      </c>
      <c r="N212" s="363"/>
      <c r="O212" s="364">
        <f>P!J214</f>
        <v>0</v>
      </c>
      <c r="P212" s="363"/>
      <c r="Q212" s="364">
        <f>P!L214</f>
        <v>0</v>
      </c>
      <c r="R212" s="363"/>
      <c r="S212" s="364">
        <f>P!N214</f>
        <v>0</v>
      </c>
      <c r="T212" s="363"/>
      <c r="U212" s="364">
        <f>P!P214</f>
        <v>0</v>
      </c>
      <c r="V212" s="363"/>
      <c r="W212" s="364">
        <f>P!R214</f>
        <v>0</v>
      </c>
      <c r="X212" s="363"/>
      <c r="Y212" s="364">
        <f>P!T214</f>
        <v>0</v>
      </c>
      <c r="Z212" s="363"/>
      <c r="AA212" s="364">
        <f>P!V214</f>
        <v>0</v>
      </c>
      <c r="AB212" s="363"/>
      <c r="AC212" s="364">
        <f>P!X214</f>
        <v>0</v>
      </c>
      <c r="AD212" s="363"/>
      <c r="AE212" s="364">
        <f>P!Z214</f>
        <v>0</v>
      </c>
      <c r="AF212" s="363"/>
      <c r="AG212" s="364">
        <f>P!AB214</f>
        <v>0</v>
      </c>
      <c r="AH212" s="363"/>
      <c r="AI212" s="364">
        <f>P!AD214</f>
        <v>0</v>
      </c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>
        <f>P!D215</f>
        <v>0</v>
      </c>
      <c r="J213" s="363"/>
      <c r="K213" s="364">
        <f>P!F215</f>
        <v>0</v>
      </c>
      <c r="L213" s="363"/>
      <c r="M213" s="364">
        <f>P!H215</f>
        <v>0</v>
      </c>
      <c r="N213" s="363"/>
      <c r="O213" s="364">
        <f>P!J215</f>
        <v>0</v>
      </c>
      <c r="P213" s="363"/>
      <c r="Q213" s="364">
        <f>P!L215</f>
        <v>0</v>
      </c>
      <c r="R213" s="363"/>
      <c r="S213" s="364">
        <f>P!N215</f>
        <v>0</v>
      </c>
      <c r="T213" s="363"/>
      <c r="U213" s="364">
        <f>P!P215</f>
        <v>0</v>
      </c>
      <c r="V213" s="363"/>
      <c r="W213" s="364">
        <f>P!R215</f>
        <v>0</v>
      </c>
      <c r="X213" s="363"/>
      <c r="Y213" s="364">
        <f>P!T215</f>
        <v>0</v>
      </c>
      <c r="Z213" s="363"/>
      <c r="AA213" s="364">
        <f>P!V215</f>
        <v>0</v>
      </c>
      <c r="AB213" s="363"/>
      <c r="AC213" s="364">
        <f>P!X215</f>
        <v>0</v>
      </c>
      <c r="AD213" s="363"/>
      <c r="AE213" s="364">
        <f>P!Z215</f>
        <v>0</v>
      </c>
      <c r="AF213" s="363"/>
      <c r="AG213" s="364">
        <f>P!AB215</f>
        <v>0</v>
      </c>
      <c r="AH213" s="363"/>
      <c r="AI213" s="364">
        <f>P!AD215</f>
        <v>0</v>
      </c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15</v>
      </c>
      <c r="G214" s="283">
        <f t="shared" si="21"/>
        <v>15</v>
      </c>
      <c r="H214" s="318">
        <v>7</v>
      </c>
      <c r="I214" s="351">
        <v>5</v>
      </c>
      <c r="J214" s="350"/>
      <c r="K214" s="351"/>
      <c r="L214" s="350">
        <v>2</v>
      </c>
      <c r="M214" s="351">
        <v>2</v>
      </c>
      <c r="N214" s="350"/>
      <c r="O214" s="351"/>
      <c r="P214" s="350"/>
      <c r="Q214" s="351"/>
      <c r="R214" s="350"/>
      <c r="S214" s="351"/>
      <c r="T214" s="350"/>
      <c r="U214" s="351"/>
      <c r="V214" s="350">
        <v>7</v>
      </c>
      <c r="W214" s="351"/>
      <c r="X214" s="350"/>
      <c r="Y214" s="351"/>
      <c r="Z214" s="350">
        <v>5</v>
      </c>
      <c r="AA214" s="351">
        <v>3</v>
      </c>
      <c r="AB214" s="350">
        <v>3</v>
      </c>
      <c r="AC214" s="351">
        <v>3</v>
      </c>
      <c r="AD214" s="350"/>
      <c r="AE214" s="351"/>
      <c r="AF214" s="350">
        <v>2</v>
      </c>
      <c r="AG214" s="351">
        <v>2</v>
      </c>
      <c r="AH214" s="350"/>
      <c r="AI214" s="351"/>
      <c r="AJ214" s="350"/>
      <c r="AK214" s="351"/>
      <c r="AL214" s="350"/>
      <c r="AM214" s="351"/>
      <c r="AN214" s="290">
        <f t="shared" si="19"/>
        <v>15</v>
      </c>
      <c r="AO214" s="360">
        <f>P!AK216</f>
        <v>58.666666666666664</v>
      </c>
      <c r="AP214" s="361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>
        <v>110</v>
      </c>
      <c r="I226" s="351"/>
      <c r="J226" s="350"/>
      <c r="K226" s="351"/>
      <c r="L226" s="350">
        <v>60</v>
      </c>
      <c r="M226" s="351"/>
      <c r="N226" s="350"/>
      <c r="O226" s="351"/>
      <c r="P226" s="350"/>
      <c r="Q226" s="351"/>
      <c r="R226" s="350"/>
      <c r="S226" s="351"/>
      <c r="T226" s="350"/>
      <c r="U226" s="351"/>
      <c r="V226" s="350">
        <v>570</v>
      </c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>
        <v>124</v>
      </c>
      <c r="I227" s="351"/>
      <c r="J227" s="350"/>
      <c r="K227" s="351"/>
      <c r="L227" s="350">
        <v>79</v>
      </c>
      <c r="M227" s="351"/>
      <c r="N227" s="350"/>
      <c r="O227" s="351"/>
      <c r="P227" s="350"/>
      <c r="Q227" s="351"/>
      <c r="R227" s="350"/>
      <c r="S227" s="351"/>
      <c r="T227" s="350"/>
      <c r="U227" s="351"/>
      <c r="V227" s="350">
        <v>24</v>
      </c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3</v>
      </c>
      <c r="G228" s="283">
        <f t="shared" si="21"/>
        <v>3</v>
      </c>
      <c r="H228" s="357"/>
      <c r="I228" s="364">
        <f>P!D230</f>
        <v>0</v>
      </c>
      <c r="J228" s="363"/>
      <c r="K228" s="364">
        <f>P!F230</f>
        <v>0</v>
      </c>
      <c r="L228" s="363"/>
      <c r="M228" s="364">
        <f>P!H230</f>
        <v>0</v>
      </c>
      <c r="N228" s="363"/>
      <c r="O228" s="364">
        <f>P!J230</f>
        <v>0</v>
      </c>
      <c r="P228" s="363"/>
      <c r="Q228" s="364">
        <f>P!L230</f>
        <v>0</v>
      </c>
      <c r="R228" s="363"/>
      <c r="S228" s="364">
        <f>P!N230</f>
        <v>0</v>
      </c>
      <c r="T228" s="363"/>
      <c r="U228" s="364">
        <f>P!P230</f>
        <v>0</v>
      </c>
      <c r="V228" s="363"/>
      <c r="W228" s="364">
        <f>P!R230</f>
        <v>0</v>
      </c>
      <c r="X228" s="363"/>
      <c r="Y228" s="364">
        <f>P!T230</f>
        <v>0</v>
      </c>
      <c r="Z228" s="363">
        <v>3</v>
      </c>
      <c r="AA228" s="364">
        <f>P!V230</f>
        <v>3</v>
      </c>
      <c r="AB228" s="363"/>
      <c r="AC228" s="364">
        <f>P!X230</f>
        <v>0</v>
      </c>
      <c r="AD228" s="363"/>
      <c r="AE228" s="364">
        <f>P!Z230</f>
        <v>0</v>
      </c>
      <c r="AF228" s="363"/>
      <c r="AG228" s="364">
        <f>P!AB230</f>
        <v>0</v>
      </c>
      <c r="AH228" s="363"/>
      <c r="AI228" s="364">
        <f>P!AD230</f>
        <v>0</v>
      </c>
      <c r="AJ228" s="363"/>
      <c r="AK228" s="364">
        <f>P!AF230</f>
        <v>0</v>
      </c>
      <c r="AL228" s="363"/>
      <c r="AM228" s="364">
        <f>P!AH230</f>
        <v>0</v>
      </c>
      <c r="AN228" s="290">
        <f t="shared" si="19"/>
        <v>3</v>
      </c>
      <c r="AO228" s="371">
        <f>P!AK230</f>
        <v>400</v>
      </c>
      <c r="AP228" s="37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10.7</v>
      </c>
      <c r="G229" s="283">
        <f t="shared" si="21"/>
        <v>10.7</v>
      </c>
      <c r="H229" s="357"/>
      <c r="I229" s="364">
        <f>P!D231</f>
        <v>0</v>
      </c>
      <c r="J229" s="363"/>
      <c r="K229" s="364">
        <f>P!F231</f>
        <v>0</v>
      </c>
      <c r="L229" s="363"/>
      <c r="M229" s="364">
        <f>P!H231</f>
        <v>0</v>
      </c>
      <c r="N229" s="363"/>
      <c r="O229" s="364">
        <f>P!J231</f>
        <v>0</v>
      </c>
      <c r="P229" s="363"/>
      <c r="Q229" s="364">
        <f>P!L231</f>
        <v>0</v>
      </c>
      <c r="R229" s="363"/>
      <c r="S229" s="364">
        <f>P!N231</f>
        <v>0</v>
      </c>
      <c r="T229" s="363"/>
      <c r="U229" s="364">
        <f>P!P231</f>
        <v>0</v>
      </c>
      <c r="V229" s="363">
        <v>85</v>
      </c>
      <c r="W229" s="364">
        <f>P!R231</f>
        <v>6.2</v>
      </c>
      <c r="X229" s="363"/>
      <c r="Y229" s="364">
        <f>P!T231</f>
        <v>0</v>
      </c>
      <c r="Z229" s="363">
        <v>4.5</v>
      </c>
      <c r="AA229" s="364">
        <f>P!V231</f>
        <v>4.5</v>
      </c>
      <c r="AB229" s="363"/>
      <c r="AC229" s="364">
        <f>P!X231</f>
        <v>0</v>
      </c>
      <c r="AD229" s="363"/>
      <c r="AE229" s="364">
        <f>P!Z231</f>
        <v>0</v>
      </c>
      <c r="AF229" s="363"/>
      <c r="AG229" s="364">
        <f>P!AB231</f>
        <v>0</v>
      </c>
      <c r="AH229" s="363"/>
      <c r="AI229" s="364">
        <f>P!AD231</f>
        <v>0</v>
      </c>
      <c r="AJ229" s="363"/>
      <c r="AK229" s="364">
        <f>P!AF231</f>
        <v>0</v>
      </c>
      <c r="AL229" s="363"/>
      <c r="AM229" s="364">
        <f>P!AH231</f>
        <v>0</v>
      </c>
      <c r="AN229" s="290">
        <f t="shared" si="19"/>
        <v>10.7</v>
      </c>
      <c r="AO229" s="371">
        <f>P!AK231</f>
        <v>680</v>
      </c>
      <c r="AP229" s="37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40</v>
      </c>
      <c r="G230" s="283">
        <f>E230+F230</f>
        <v>72.949999999999989</v>
      </c>
      <c r="H230" s="318">
        <v>2</v>
      </c>
      <c r="I230" s="351">
        <v>3.5</v>
      </c>
      <c r="J230" s="350">
        <v>0.5</v>
      </c>
      <c r="K230" s="351">
        <v>3.5</v>
      </c>
      <c r="L230" s="350">
        <v>1.5</v>
      </c>
      <c r="M230" s="351">
        <v>2</v>
      </c>
      <c r="N230" s="350">
        <v>0.5</v>
      </c>
      <c r="O230" s="351">
        <v>1.5</v>
      </c>
      <c r="P230" s="350">
        <v>0.5</v>
      </c>
      <c r="Q230" s="351">
        <v>1.2</v>
      </c>
      <c r="R230" s="350">
        <v>0.5</v>
      </c>
      <c r="S230" s="351">
        <v>0.7</v>
      </c>
      <c r="T230" s="350">
        <v>0.5</v>
      </c>
      <c r="U230" s="351">
        <v>2.5</v>
      </c>
      <c r="V230" s="350">
        <v>7</v>
      </c>
      <c r="W230" s="351">
        <v>7</v>
      </c>
      <c r="X230" s="350">
        <v>1</v>
      </c>
      <c r="Y230" s="351">
        <v>1.6</v>
      </c>
      <c r="Z230" s="350">
        <v>3</v>
      </c>
      <c r="AA230" s="351">
        <v>3.5</v>
      </c>
      <c r="AB230" s="350">
        <v>3</v>
      </c>
      <c r="AC230" s="351">
        <v>3</v>
      </c>
      <c r="AD230" s="350">
        <v>3</v>
      </c>
      <c r="AE230" s="351">
        <v>4</v>
      </c>
      <c r="AF230" s="350">
        <v>3</v>
      </c>
      <c r="AG230" s="351">
        <v>4</v>
      </c>
      <c r="AH230" s="350"/>
      <c r="AI230" s="351"/>
      <c r="AJ230" s="350"/>
      <c r="AK230" s="351"/>
      <c r="AL230" s="350"/>
      <c r="AM230" s="351"/>
      <c r="AN230" s="290">
        <f t="shared" si="19"/>
        <v>38</v>
      </c>
      <c r="AO230" s="360">
        <f>P!AK232</f>
        <v>830</v>
      </c>
      <c r="AP230" s="361">
        <f t="shared" si="18"/>
        <v>34.949999999999989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3000</v>
      </c>
      <c r="G231" s="283">
        <f>E231+F231</f>
        <v>6500</v>
      </c>
      <c r="H231" s="318">
        <v>110</v>
      </c>
      <c r="I231" s="351">
        <v>175</v>
      </c>
      <c r="J231" s="350">
        <v>30</v>
      </c>
      <c r="K231" s="351">
        <v>330</v>
      </c>
      <c r="L231" s="350">
        <v>75</v>
      </c>
      <c r="M231" s="351">
        <v>170</v>
      </c>
      <c r="N231" s="350">
        <v>30</v>
      </c>
      <c r="O231" s="351">
        <v>50</v>
      </c>
      <c r="P231" s="350">
        <v>30</v>
      </c>
      <c r="Q231" s="351">
        <v>62</v>
      </c>
      <c r="R231" s="350">
        <v>30</v>
      </c>
      <c r="S231" s="351">
        <v>25</v>
      </c>
      <c r="T231" s="350">
        <v>30</v>
      </c>
      <c r="U231" s="351">
        <v>130</v>
      </c>
      <c r="V231" s="350">
        <v>360</v>
      </c>
      <c r="W231" s="351">
        <v>420</v>
      </c>
      <c r="X231" s="350">
        <v>55</v>
      </c>
      <c r="Y231" s="351">
        <v>170</v>
      </c>
      <c r="Z231" s="350">
        <v>155</v>
      </c>
      <c r="AA231" s="351">
        <v>392</v>
      </c>
      <c r="AB231" s="350">
        <v>165</v>
      </c>
      <c r="AC231" s="351">
        <v>294</v>
      </c>
      <c r="AD231" s="350">
        <v>165</v>
      </c>
      <c r="AE231" s="351">
        <v>138</v>
      </c>
      <c r="AF231" s="350">
        <v>200</v>
      </c>
      <c r="AG231" s="351">
        <v>410</v>
      </c>
      <c r="AH231" s="350"/>
      <c r="AI231" s="351"/>
      <c r="AJ231" s="350"/>
      <c r="AK231" s="351"/>
      <c r="AL231" s="350"/>
      <c r="AM231" s="351"/>
      <c r="AN231" s="290">
        <f t="shared" si="19"/>
        <v>2766</v>
      </c>
      <c r="AO231" s="291">
        <f>P!AK233</f>
        <v>1.4</v>
      </c>
      <c r="AP231" s="292">
        <f t="shared" si="18"/>
        <v>3734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432</v>
      </c>
      <c r="G232" s="283">
        <f t="shared" si="21"/>
        <v>474</v>
      </c>
      <c r="H232" s="318">
        <v>110</v>
      </c>
      <c r="I232" s="351">
        <v>92</v>
      </c>
      <c r="J232" s="350">
        <v>30</v>
      </c>
      <c r="K232" s="351">
        <v>18</v>
      </c>
      <c r="L232" s="350">
        <v>140</v>
      </c>
      <c r="M232" s="351">
        <v>123</v>
      </c>
      <c r="N232" s="350">
        <v>30</v>
      </c>
      <c r="O232" s="351">
        <v>17</v>
      </c>
      <c r="P232" s="350">
        <v>30</v>
      </c>
      <c r="Q232" s="351">
        <v>21</v>
      </c>
      <c r="R232" s="350">
        <v>30</v>
      </c>
      <c r="S232" s="351">
        <v>14</v>
      </c>
      <c r="T232" s="350">
        <v>30</v>
      </c>
      <c r="U232" s="351">
        <v>10</v>
      </c>
      <c r="V232" s="350"/>
      <c r="W232" s="351"/>
      <c r="X232" s="350">
        <v>52</v>
      </c>
      <c r="Y232" s="351">
        <v>46</v>
      </c>
      <c r="Z232" s="350">
        <v>52</v>
      </c>
      <c r="AA232" s="351">
        <v>52</v>
      </c>
      <c r="AB232" s="350"/>
      <c r="AC232" s="351"/>
      <c r="AD232" s="350">
        <v>75</v>
      </c>
      <c r="AE232" s="351">
        <v>47</v>
      </c>
      <c r="AF232" s="350">
        <v>30</v>
      </c>
      <c r="AG232" s="351">
        <v>13</v>
      </c>
      <c r="AH232" s="350"/>
      <c r="AI232" s="351"/>
      <c r="AJ232" s="350"/>
      <c r="AK232" s="351"/>
      <c r="AL232" s="350"/>
      <c r="AM232" s="351"/>
      <c r="AN232" s="290">
        <f t="shared" si="19"/>
        <v>453</v>
      </c>
      <c r="AO232" s="291">
        <f>P!AK234</f>
        <v>24.375</v>
      </c>
      <c r="AP232" s="292">
        <f t="shared" si="18"/>
        <v>21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4.2</v>
      </c>
      <c r="G233" s="283">
        <f t="shared" si="21"/>
        <v>4.2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>
        <v>75</v>
      </c>
      <c r="AC233" s="351">
        <v>4.0999999999999996</v>
      </c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4.0999999999999996</v>
      </c>
      <c r="AO233" s="291">
        <f>P!AK235</f>
        <v>500</v>
      </c>
      <c r="AP233" s="292">
        <f t="shared" si="18"/>
        <v>0.10000000000000053</v>
      </c>
      <c r="AQ233" s="87" t="str">
        <f t="shared" si="20"/>
        <v>NZ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4</v>
      </c>
      <c r="G234" s="283">
        <f t="shared" si="21"/>
        <v>4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>
        <v>4</v>
      </c>
      <c r="AG234" s="351">
        <v>4</v>
      </c>
      <c r="AH234" s="350"/>
      <c r="AI234" s="351"/>
      <c r="AJ234" s="350"/>
      <c r="AK234" s="351"/>
      <c r="AL234" s="350"/>
      <c r="AM234" s="351"/>
      <c r="AN234" s="290">
        <f t="shared" si="19"/>
        <v>4</v>
      </c>
      <c r="AO234" s="291">
        <f>P!AK236</f>
        <v>600</v>
      </c>
      <c r="AP234" s="292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>
        <v>208</v>
      </c>
      <c r="I238" s="351">
        <v>11.7</v>
      </c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11.7</v>
      </c>
      <c r="AO238" s="291">
        <f>P!AK240</f>
        <v>494.01709401709405</v>
      </c>
      <c r="AP238" s="292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423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816</v>
      </c>
      <c r="G243" s="339">
        <f t="shared" si="21"/>
        <v>816</v>
      </c>
      <c r="H243" s="338"/>
      <c r="I243" s="364">
        <f>P!D245</f>
        <v>41</v>
      </c>
      <c r="J243" s="363"/>
      <c r="K243" s="364">
        <f>P!F245</f>
        <v>64</v>
      </c>
      <c r="L243" s="363"/>
      <c r="M243" s="364">
        <f>P!H245</f>
        <v>0</v>
      </c>
      <c r="N243" s="363"/>
      <c r="O243" s="364">
        <f>P!J245</f>
        <v>75</v>
      </c>
      <c r="P243" s="363"/>
      <c r="Q243" s="364">
        <f>P!L245</f>
        <v>85</v>
      </c>
      <c r="R243" s="363"/>
      <c r="S243" s="364">
        <f>P!N245</f>
        <v>0</v>
      </c>
      <c r="T243" s="363"/>
      <c r="U243" s="364">
        <f>P!P245</f>
        <v>51</v>
      </c>
      <c r="V243" s="363"/>
      <c r="W243" s="364">
        <f>P!R245</f>
        <v>64</v>
      </c>
      <c r="X243" s="363"/>
      <c r="Y243" s="364">
        <f>P!T245</f>
        <v>69</v>
      </c>
      <c r="Z243" s="363"/>
      <c r="AA243" s="364">
        <f>P!V245</f>
        <v>0</v>
      </c>
      <c r="AB243" s="363"/>
      <c r="AC243" s="364">
        <f>P!X245</f>
        <v>166</v>
      </c>
      <c r="AD243" s="363"/>
      <c r="AE243" s="364">
        <f>P!Z245</f>
        <v>151</v>
      </c>
      <c r="AF243" s="363"/>
      <c r="AG243" s="364">
        <f>P!AB245</f>
        <v>50</v>
      </c>
      <c r="AH243" s="363"/>
      <c r="AI243" s="364">
        <f>P!AD245</f>
        <v>0</v>
      </c>
      <c r="AJ243" s="363"/>
      <c r="AK243" s="364">
        <f>P!AF245</f>
        <v>0</v>
      </c>
      <c r="AL243" s="363"/>
      <c r="AM243" s="364">
        <f>P!AH245</f>
        <v>0</v>
      </c>
      <c r="AN243" s="290">
        <f t="shared" si="19"/>
        <v>816</v>
      </c>
      <c r="AO243" s="369">
        <f>P!AK245</f>
        <v>9.5784313725490193</v>
      </c>
      <c r="AP243" s="37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422</v>
      </c>
      <c r="C244" s="85" t="s">
        <v>9</v>
      </c>
      <c r="D244" s="282">
        <v>515</v>
      </c>
      <c r="E244" s="282">
        <v>0</v>
      </c>
      <c r="F244" s="283">
        <f>P!AJ246</f>
        <v>15</v>
      </c>
      <c r="G244" s="334">
        <f t="shared" si="21"/>
        <v>15</v>
      </c>
      <c r="H244" s="357"/>
      <c r="I244" s="364">
        <f>P!D246</f>
        <v>0</v>
      </c>
      <c r="J244" s="363"/>
      <c r="K244" s="364">
        <f>P!F246</f>
        <v>0</v>
      </c>
      <c r="L244" s="363"/>
      <c r="M244" s="364">
        <f>P!H246</f>
        <v>0</v>
      </c>
      <c r="N244" s="363"/>
      <c r="O244" s="364">
        <f>P!J246</f>
        <v>0</v>
      </c>
      <c r="P244" s="363"/>
      <c r="Q244" s="364">
        <f>P!L246</f>
        <v>0</v>
      </c>
      <c r="R244" s="363"/>
      <c r="S244" s="364">
        <f>P!N246</f>
        <v>0</v>
      </c>
      <c r="T244" s="363"/>
      <c r="U244" s="364">
        <f>P!P246</f>
        <v>0</v>
      </c>
      <c r="V244" s="363"/>
      <c r="W244" s="364">
        <f>P!R246</f>
        <v>0</v>
      </c>
      <c r="X244" s="363"/>
      <c r="Y244" s="364">
        <f>P!T246</f>
        <v>0</v>
      </c>
      <c r="Z244" s="363"/>
      <c r="AA244" s="364">
        <f>P!V246</f>
        <v>0</v>
      </c>
      <c r="AB244" s="363"/>
      <c r="AC244" s="364">
        <f>P!X246</f>
        <v>0</v>
      </c>
      <c r="AD244" s="363"/>
      <c r="AE244" s="364">
        <f>P!Z246</f>
        <v>15</v>
      </c>
      <c r="AF244" s="363"/>
      <c r="AG244" s="364">
        <f>P!AB246</f>
        <v>0</v>
      </c>
      <c r="AH244" s="363"/>
      <c r="AI244" s="364">
        <f>P!AD246</f>
        <v>0</v>
      </c>
      <c r="AJ244" s="363"/>
      <c r="AK244" s="364">
        <f>P!AF246</f>
        <v>0</v>
      </c>
      <c r="AL244" s="363"/>
      <c r="AM244" s="364">
        <f>P!AH246</f>
        <v>0</v>
      </c>
      <c r="AN244" s="290">
        <f t="shared" si="19"/>
        <v>15</v>
      </c>
      <c r="AO244" s="371">
        <f>P!AK246</f>
        <v>338.66666666666669</v>
      </c>
      <c r="AP244" s="37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10</v>
      </c>
      <c r="G245" s="283">
        <f t="shared" si="21"/>
        <v>14.25</v>
      </c>
      <c r="H245" s="318"/>
      <c r="I245" s="351"/>
      <c r="J245" s="350"/>
      <c r="K245" s="351"/>
      <c r="L245" s="350">
        <v>1</v>
      </c>
      <c r="M245" s="351"/>
      <c r="N245" s="350"/>
      <c r="O245" s="351"/>
      <c r="P245" s="350"/>
      <c r="Q245" s="351"/>
      <c r="R245" s="350"/>
      <c r="S245" s="351"/>
      <c r="T245" s="350"/>
      <c r="U245" s="351">
        <v>4</v>
      </c>
      <c r="V245" s="350">
        <v>4</v>
      </c>
      <c r="W245" s="351"/>
      <c r="X245" s="350">
        <v>0.5</v>
      </c>
      <c r="Y245" s="351"/>
      <c r="Z245" s="350"/>
      <c r="AA245" s="351">
        <v>2</v>
      </c>
      <c r="AB245" s="350">
        <v>0.5</v>
      </c>
      <c r="AC245" s="351">
        <v>0.5</v>
      </c>
      <c r="AD245" s="350"/>
      <c r="AE245" s="351"/>
      <c r="AF245" s="350">
        <v>1</v>
      </c>
      <c r="AG245" s="351">
        <v>0.5</v>
      </c>
      <c r="AH245" s="350"/>
      <c r="AI245" s="351"/>
      <c r="AJ245" s="350"/>
      <c r="AK245" s="351"/>
      <c r="AL245" s="350"/>
      <c r="AM245" s="351"/>
      <c r="AN245" s="290">
        <f t="shared" si="19"/>
        <v>7</v>
      </c>
      <c r="AO245" s="360">
        <f>P!AK247</f>
        <v>350</v>
      </c>
      <c r="AP245" s="361">
        <f t="shared" si="18"/>
        <v>7.25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285</v>
      </c>
      <c r="G246" s="339">
        <f>E246+F246</f>
        <v>285</v>
      </c>
      <c r="H246" s="357"/>
      <c r="I246" s="364">
        <f>P!D248</f>
        <v>0</v>
      </c>
      <c r="J246" s="363"/>
      <c r="K246" s="364">
        <f>P!F248</f>
        <v>0</v>
      </c>
      <c r="L246" s="363"/>
      <c r="M246" s="364">
        <f>P!H248</f>
        <v>0</v>
      </c>
      <c r="N246" s="363"/>
      <c r="O246" s="364">
        <f>P!J248</f>
        <v>0</v>
      </c>
      <c r="P246" s="363"/>
      <c r="Q246" s="364">
        <f>P!L248</f>
        <v>0</v>
      </c>
      <c r="R246" s="363"/>
      <c r="S246" s="364">
        <f>P!N248</f>
        <v>0</v>
      </c>
      <c r="T246" s="363"/>
      <c r="U246" s="364">
        <f>P!P248</f>
        <v>0</v>
      </c>
      <c r="V246" s="363"/>
      <c r="W246" s="364">
        <f>P!R248</f>
        <v>285</v>
      </c>
      <c r="X246" s="363"/>
      <c r="Y246" s="364">
        <f>P!T248</f>
        <v>0</v>
      </c>
      <c r="Z246" s="363"/>
      <c r="AA246" s="364">
        <f>P!V248</f>
        <v>0</v>
      </c>
      <c r="AB246" s="363"/>
      <c r="AC246" s="364">
        <f>P!X248</f>
        <v>0</v>
      </c>
      <c r="AD246" s="363"/>
      <c r="AE246" s="364">
        <f>P!Z248</f>
        <v>0</v>
      </c>
      <c r="AF246" s="363"/>
      <c r="AG246" s="364">
        <f>P!AB248</f>
        <v>0</v>
      </c>
      <c r="AH246" s="363"/>
      <c r="AI246" s="364">
        <f>P!AD248</f>
        <v>0</v>
      </c>
      <c r="AJ246" s="363"/>
      <c r="AK246" s="364">
        <f>P!AF248</f>
        <v>0</v>
      </c>
      <c r="AL246" s="363"/>
      <c r="AM246" s="364">
        <f>P!AH248</f>
        <v>0</v>
      </c>
      <c r="AN246" s="290">
        <f t="shared" si="19"/>
        <v>285</v>
      </c>
      <c r="AO246" s="291">
        <f>P!AK248</f>
        <v>20</v>
      </c>
      <c r="AP246" s="372">
        <f t="shared" si="18"/>
        <v>0</v>
      </c>
      <c r="AQ246" s="87" t="str">
        <f t="shared" si="20"/>
        <v>০</v>
      </c>
    </row>
    <row r="247" spans="1:53" s="346" customFormat="1" ht="17.25" customHeight="1">
      <c r="A247" s="85">
        <v>245</v>
      </c>
      <c r="B247" s="311" t="s">
        <v>433</v>
      </c>
      <c r="C247" s="85" t="s">
        <v>31</v>
      </c>
      <c r="D247" s="282">
        <v>1</v>
      </c>
      <c r="E247" s="282">
        <v>0</v>
      </c>
      <c r="F247" s="343">
        <f>P!AJ249</f>
        <v>12871</v>
      </c>
      <c r="G247" s="344">
        <f t="shared" si="21"/>
        <v>12871</v>
      </c>
      <c r="H247" s="338"/>
      <c r="I247" s="364">
        <f>P!D249</f>
        <v>1176</v>
      </c>
      <c r="J247" s="363"/>
      <c r="K247" s="364">
        <f>P!F249</f>
        <v>0</v>
      </c>
      <c r="L247" s="363"/>
      <c r="M247" s="364">
        <f>P!H249</f>
        <v>1945</v>
      </c>
      <c r="N247" s="363"/>
      <c r="O247" s="364">
        <f>P!J249</f>
        <v>880</v>
      </c>
      <c r="P247" s="363"/>
      <c r="Q247" s="364">
        <f>P!L249</f>
        <v>0</v>
      </c>
      <c r="R247" s="363"/>
      <c r="S247" s="364">
        <f>P!N249</f>
        <v>0</v>
      </c>
      <c r="T247" s="363"/>
      <c r="U247" s="364">
        <f>P!P249</f>
        <v>0</v>
      </c>
      <c r="V247" s="363"/>
      <c r="W247" s="364">
        <f>P!R249</f>
        <v>3140</v>
      </c>
      <c r="X247" s="363"/>
      <c r="Y247" s="364">
        <f>P!T249</f>
        <v>0</v>
      </c>
      <c r="Z247" s="363"/>
      <c r="AA247" s="364">
        <f>P!V249</f>
        <v>1240</v>
      </c>
      <c r="AB247" s="363"/>
      <c r="AC247" s="364">
        <f>P!X249</f>
        <v>0</v>
      </c>
      <c r="AD247" s="363"/>
      <c r="AE247" s="364">
        <f>P!Z249</f>
        <v>400</v>
      </c>
      <c r="AF247" s="363"/>
      <c r="AG247" s="364">
        <f>P!AB249</f>
        <v>4090</v>
      </c>
      <c r="AH247" s="363"/>
      <c r="AI247" s="364">
        <f>P!AD249</f>
        <v>0</v>
      </c>
      <c r="AJ247" s="363"/>
      <c r="AK247" s="364">
        <f>P!AF249</f>
        <v>0</v>
      </c>
      <c r="AL247" s="363"/>
      <c r="AM247" s="364">
        <f>P!AH249</f>
        <v>0</v>
      </c>
      <c r="AN247" s="290">
        <f t="shared" si="19"/>
        <v>12871</v>
      </c>
      <c r="AO247" s="290">
        <f>P!AK249</f>
        <v>1</v>
      </c>
      <c r="AP247" s="373">
        <f t="shared" si="18"/>
        <v>0</v>
      </c>
      <c r="AQ247" s="345" t="str">
        <f t="shared" si="20"/>
        <v>০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880</v>
      </c>
      <c r="G248" s="334">
        <f t="shared" si="21"/>
        <v>880</v>
      </c>
      <c r="H248" s="357"/>
      <c r="I248" s="364">
        <f>P!D250</f>
        <v>60</v>
      </c>
      <c r="J248" s="363"/>
      <c r="K248" s="364">
        <f>P!F250</f>
        <v>0</v>
      </c>
      <c r="L248" s="363"/>
      <c r="M248" s="364">
        <f>P!H250</f>
        <v>80</v>
      </c>
      <c r="N248" s="363"/>
      <c r="O248" s="364">
        <f>P!J250</f>
        <v>0</v>
      </c>
      <c r="P248" s="363"/>
      <c r="Q248" s="364">
        <f>P!L250</f>
        <v>0</v>
      </c>
      <c r="R248" s="363"/>
      <c r="S248" s="364">
        <f>P!N250</f>
        <v>0</v>
      </c>
      <c r="T248" s="363"/>
      <c r="U248" s="364">
        <f>P!P250</f>
        <v>0</v>
      </c>
      <c r="V248" s="363"/>
      <c r="W248" s="364">
        <f>P!R250</f>
        <v>560</v>
      </c>
      <c r="X248" s="363"/>
      <c r="Y248" s="364">
        <f>P!T250</f>
        <v>0</v>
      </c>
      <c r="Z248" s="363"/>
      <c r="AA248" s="364">
        <f>P!V250</f>
        <v>60</v>
      </c>
      <c r="AB248" s="363"/>
      <c r="AC248" s="364">
        <f>P!X250</f>
        <v>60</v>
      </c>
      <c r="AD248" s="363"/>
      <c r="AE248" s="364">
        <f>P!Z250</f>
        <v>0</v>
      </c>
      <c r="AF248" s="363"/>
      <c r="AG248" s="364">
        <f>P!AB250</f>
        <v>60</v>
      </c>
      <c r="AH248" s="363"/>
      <c r="AI248" s="364">
        <f>P!AD250</f>
        <v>0</v>
      </c>
      <c r="AJ248" s="363"/>
      <c r="AK248" s="364">
        <f>P!AF250</f>
        <v>0</v>
      </c>
      <c r="AL248" s="363"/>
      <c r="AM248" s="364">
        <f>P!AH250</f>
        <v>0</v>
      </c>
      <c r="AN248" s="290">
        <f t="shared" si="19"/>
        <v>880</v>
      </c>
      <c r="AO248" s="291">
        <f>P!AK250</f>
        <v>1</v>
      </c>
      <c r="AP248" s="37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6200</v>
      </c>
      <c r="G249" s="334">
        <f t="shared" si="21"/>
        <v>6200</v>
      </c>
      <c r="H249" s="357"/>
      <c r="I249" s="364">
        <f>P!D251</f>
        <v>0</v>
      </c>
      <c r="J249" s="363"/>
      <c r="K249" s="364">
        <f>P!F251</f>
        <v>0</v>
      </c>
      <c r="L249" s="363"/>
      <c r="M249" s="364">
        <f>P!H251</f>
        <v>1500</v>
      </c>
      <c r="N249" s="363"/>
      <c r="O249" s="364">
        <f>P!J251</f>
        <v>0</v>
      </c>
      <c r="P249" s="363"/>
      <c r="Q249" s="364">
        <f>P!L251</f>
        <v>0</v>
      </c>
      <c r="R249" s="363"/>
      <c r="S249" s="364">
        <f>P!N251</f>
        <v>0</v>
      </c>
      <c r="T249" s="363"/>
      <c r="U249" s="364">
        <f>P!P251</f>
        <v>0</v>
      </c>
      <c r="V249" s="363"/>
      <c r="W249" s="364">
        <f>P!R251</f>
        <v>3500</v>
      </c>
      <c r="X249" s="363"/>
      <c r="Y249" s="364">
        <f>P!T251</f>
        <v>0</v>
      </c>
      <c r="Z249" s="363"/>
      <c r="AA249" s="364">
        <f>P!V251</f>
        <v>0</v>
      </c>
      <c r="AB249" s="363"/>
      <c r="AC249" s="364">
        <f>P!X251</f>
        <v>0</v>
      </c>
      <c r="AD249" s="363"/>
      <c r="AE249" s="364">
        <f>P!Z251</f>
        <v>0</v>
      </c>
      <c r="AF249" s="363"/>
      <c r="AG249" s="364">
        <f>P!AB251</f>
        <v>1200</v>
      </c>
      <c r="AH249" s="363"/>
      <c r="AI249" s="364">
        <f>P!AD251</f>
        <v>0</v>
      </c>
      <c r="AJ249" s="363"/>
      <c r="AK249" s="364">
        <f>P!AF251</f>
        <v>0</v>
      </c>
      <c r="AL249" s="363"/>
      <c r="AM249" s="364">
        <f>P!AH251</f>
        <v>0</v>
      </c>
      <c r="AN249" s="290">
        <f t="shared" si="19"/>
        <v>6200</v>
      </c>
      <c r="AO249" s="291">
        <f>P!AK251</f>
        <v>1</v>
      </c>
      <c r="AP249" s="37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1370</v>
      </c>
      <c r="G250" s="334">
        <f t="shared" si="21"/>
        <v>1370</v>
      </c>
      <c r="H250" s="357"/>
      <c r="I250" s="364">
        <f>P!D252</f>
        <v>160</v>
      </c>
      <c r="J250" s="363"/>
      <c r="K250" s="364">
        <f>P!F252</f>
        <v>80</v>
      </c>
      <c r="L250" s="363"/>
      <c r="M250" s="364">
        <f>P!H252</f>
        <v>210</v>
      </c>
      <c r="N250" s="363"/>
      <c r="O250" s="364">
        <f>P!J252</f>
        <v>40</v>
      </c>
      <c r="P250" s="363"/>
      <c r="Q250" s="364">
        <f>P!L252</f>
        <v>50</v>
      </c>
      <c r="R250" s="363"/>
      <c r="S250" s="364">
        <f>P!N252</f>
        <v>60</v>
      </c>
      <c r="T250" s="363"/>
      <c r="U250" s="364">
        <f>P!P252</f>
        <v>80</v>
      </c>
      <c r="V250" s="363"/>
      <c r="W250" s="364">
        <f>P!R252</f>
        <v>110</v>
      </c>
      <c r="X250" s="363"/>
      <c r="Y250" s="364">
        <f>P!T252</f>
        <v>160</v>
      </c>
      <c r="Z250" s="363"/>
      <c r="AA250" s="364">
        <f>P!V252</f>
        <v>0</v>
      </c>
      <c r="AB250" s="363"/>
      <c r="AC250" s="364">
        <f>P!X252</f>
        <v>200</v>
      </c>
      <c r="AD250" s="363"/>
      <c r="AE250" s="364">
        <f>P!Z252</f>
        <v>80</v>
      </c>
      <c r="AF250" s="363"/>
      <c r="AG250" s="364">
        <f>P!AB252</f>
        <v>140</v>
      </c>
      <c r="AH250" s="363"/>
      <c r="AI250" s="364">
        <f>P!AD252</f>
        <v>0</v>
      </c>
      <c r="AJ250" s="363"/>
      <c r="AK250" s="364">
        <f>P!AF252</f>
        <v>0</v>
      </c>
      <c r="AL250" s="363"/>
      <c r="AM250" s="364">
        <f>P!AH252</f>
        <v>0</v>
      </c>
      <c r="AN250" s="290">
        <f t="shared" si="19"/>
        <v>1370</v>
      </c>
      <c r="AO250" s="291">
        <f>P!AK252</f>
        <v>1</v>
      </c>
      <c r="AP250" s="37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5930</v>
      </c>
      <c r="G251" s="334">
        <f t="shared" si="21"/>
        <v>5930</v>
      </c>
      <c r="H251" s="357"/>
      <c r="I251" s="364">
        <f>P!D253</f>
        <v>550</v>
      </c>
      <c r="J251" s="363"/>
      <c r="K251" s="364">
        <f>P!F253</f>
        <v>300</v>
      </c>
      <c r="L251" s="363"/>
      <c r="M251" s="364">
        <f>P!H253</f>
        <v>710</v>
      </c>
      <c r="N251" s="363"/>
      <c r="O251" s="364">
        <f>P!J253</f>
        <v>140</v>
      </c>
      <c r="P251" s="363"/>
      <c r="Q251" s="364">
        <f>P!L253</f>
        <v>150</v>
      </c>
      <c r="R251" s="363"/>
      <c r="S251" s="364">
        <f>P!N253</f>
        <v>270</v>
      </c>
      <c r="T251" s="363"/>
      <c r="U251" s="364">
        <f>P!P253</f>
        <v>450</v>
      </c>
      <c r="V251" s="363"/>
      <c r="W251" s="364">
        <f>P!R253</f>
        <v>1060</v>
      </c>
      <c r="X251" s="363"/>
      <c r="Y251" s="364">
        <f>P!T253</f>
        <v>340</v>
      </c>
      <c r="Z251" s="363"/>
      <c r="AA251" s="364">
        <f>P!V253</f>
        <v>400</v>
      </c>
      <c r="AB251" s="363"/>
      <c r="AC251" s="364">
        <f>P!X253</f>
        <v>500</v>
      </c>
      <c r="AD251" s="363"/>
      <c r="AE251" s="364">
        <f>P!Z253</f>
        <v>420</v>
      </c>
      <c r="AF251" s="363"/>
      <c r="AG251" s="364">
        <f>P!AB253</f>
        <v>640</v>
      </c>
      <c r="AH251" s="363"/>
      <c r="AI251" s="364">
        <f>P!AD253</f>
        <v>0</v>
      </c>
      <c r="AJ251" s="363"/>
      <c r="AK251" s="364">
        <f>P!AF253</f>
        <v>0</v>
      </c>
      <c r="AL251" s="363"/>
      <c r="AM251" s="364">
        <f>P!AH253</f>
        <v>0</v>
      </c>
      <c r="AN251" s="290">
        <f t="shared" si="19"/>
        <v>5930</v>
      </c>
      <c r="AO251" s="291">
        <f>P!AK253</f>
        <v>1</v>
      </c>
      <c r="AP251" s="37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35100</v>
      </c>
      <c r="G252" s="334">
        <f t="shared" si="21"/>
        <v>35100</v>
      </c>
      <c r="H252" s="357"/>
      <c r="I252" s="364">
        <f>P!D254</f>
        <v>3600</v>
      </c>
      <c r="J252" s="363"/>
      <c r="K252" s="364">
        <f>P!F254</f>
        <v>1500</v>
      </c>
      <c r="L252" s="363"/>
      <c r="M252" s="364">
        <f>P!H254</f>
        <v>4500</v>
      </c>
      <c r="N252" s="363"/>
      <c r="O252" s="364">
        <f>P!J254</f>
        <v>1800</v>
      </c>
      <c r="P252" s="363"/>
      <c r="Q252" s="364">
        <f>P!L254</f>
        <v>1100</v>
      </c>
      <c r="R252" s="363"/>
      <c r="S252" s="364">
        <f>P!N254</f>
        <v>900</v>
      </c>
      <c r="T252" s="363"/>
      <c r="U252" s="364">
        <f>P!P254</f>
        <v>1000</v>
      </c>
      <c r="V252" s="363"/>
      <c r="W252" s="364">
        <f>P!R254</f>
        <v>7800</v>
      </c>
      <c r="X252" s="363"/>
      <c r="Y252" s="364">
        <f>P!T254</f>
        <v>1600</v>
      </c>
      <c r="Z252" s="363"/>
      <c r="AA252" s="364">
        <f>P!V254</f>
        <v>2100</v>
      </c>
      <c r="AB252" s="363"/>
      <c r="AC252" s="364">
        <f>P!X254</f>
        <v>3400</v>
      </c>
      <c r="AD252" s="363"/>
      <c r="AE252" s="364">
        <f>P!Z254</f>
        <v>2100</v>
      </c>
      <c r="AF252" s="363"/>
      <c r="AG252" s="364">
        <f>P!AB254</f>
        <v>3700</v>
      </c>
      <c r="AH252" s="363"/>
      <c r="AI252" s="364">
        <f>P!AD254</f>
        <v>0</v>
      </c>
      <c r="AJ252" s="363"/>
      <c r="AK252" s="364">
        <f>P!AF254</f>
        <v>0</v>
      </c>
      <c r="AL252" s="363"/>
      <c r="AM252" s="364">
        <f>P!AH254</f>
        <v>0</v>
      </c>
      <c r="AN252" s="290">
        <f t="shared" si="19"/>
        <v>35100</v>
      </c>
      <c r="AO252" s="291">
        <f>P!AK254</f>
        <v>1</v>
      </c>
      <c r="AP252" s="372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215" priority="351" operator="lessThan">
      <formula>0</formula>
    </cfRule>
  </conditionalFormatting>
  <conditionalFormatting sqref="AN3:AP252">
    <cfRule type="cellIs" dxfId="214" priority="364" operator="lessThan">
      <formula>0</formula>
    </cfRule>
  </conditionalFormatting>
  <conditionalFormatting sqref="AQ3:AQ252">
    <cfRule type="cellIs" dxfId="213" priority="367" operator="equal">
      <formula>"NZ"</formula>
    </cfRule>
    <cfRule type="cellIs" dxfId="212" priority="368" operator="equal">
      <formula>"OK"</formula>
    </cfRule>
  </conditionalFormatting>
  <conditionalFormatting sqref="AS2">
    <cfRule type="cellIs" dxfId="211" priority="347" operator="lessThan">
      <formula>0</formula>
    </cfRule>
  </conditionalFormatting>
  <conditionalFormatting sqref="AS2">
    <cfRule type="cellIs" dxfId="210" priority="348" operator="lessThan">
      <formula>0</formula>
    </cfRule>
  </conditionalFormatting>
  <conditionalFormatting sqref="H243:H244 H177:H213">
    <cfRule type="cellIs" dxfId="209" priority="308" operator="lessThan">
      <formula>0</formula>
    </cfRule>
  </conditionalFormatting>
  <conditionalFormatting sqref="H247:H252">
    <cfRule type="cellIs" dxfId="208" priority="147" operator="lessThan">
      <formula>0</formula>
    </cfRule>
  </conditionalFormatting>
  <conditionalFormatting sqref="J8:K38 J41:K111 J39:J40 J116:K123 J112:J115">
    <cfRule type="cellIs" dxfId="207" priority="143" operator="lessThan">
      <formula>0</formula>
    </cfRule>
  </conditionalFormatting>
  <conditionalFormatting sqref="H8:I123">
    <cfRule type="cellIs" dxfId="206" priority="141" operator="lessThan">
      <formula>0</formula>
    </cfRule>
  </conditionalFormatting>
  <conditionalFormatting sqref="H229">
    <cfRule type="cellIs" dxfId="205" priority="129" operator="lessThan">
      <formula>0</formula>
    </cfRule>
  </conditionalFormatting>
  <conditionalFormatting sqref="H138:H176">
    <cfRule type="cellIs" dxfId="204" priority="101" operator="lessThan">
      <formula>0</formula>
    </cfRule>
  </conditionalFormatting>
  <conditionalFormatting sqref="H214:H228">
    <cfRule type="cellIs" dxfId="203" priority="95" operator="lessThan">
      <formula>0</formula>
    </cfRule>
  </conditionalFormatting>
  <conditionalFormatting sqref="H230:H242">
    <cfRule type="cellIs" dxfId="202" priority="88" operator="lessThan">
      <formula>0</formula>
    </cfRule>
  </conditionalFormatting>
  <conditionalFormatting sqref="H245:H246">
    <cfRule type="cellIs" dxfId="201" priority="82" operator="lessThan">
      <formula>0</formula>
    </cfRule>
  </conditionalFormatting>
  <conditionalFormatting sqref="K39">
    <cfRule type="cellIs" dxfId="200" priority="76" operator="lessThan">
      <formula>0</formula>
    </cfRule>
  </conditionalFormatting>
  <conditionalFormatting sqref="M39">
    <cfRule type="cellIs" dxfId="199" priority="75" operator="lessThan">
      <formula>0</formula>
    </cfRule>
  </conditionalFormatting>
  <conditionalFormatting sqref="O39">
    <cfRule type="cellIs" dxfId="198" priority="74" operator="lessThan">
      <formula>0</formula>
    </cfRule>
  </conditionalFormatting>
  <conditionalFormatting sqref="Q39">
    <cfRule type="cellIs" dxfId="197" priority="73" operator="lessThan">
      <formula>0</formula>
    </cfRule>
  </conditionalFormatting>
  <conditionalFormatting sqref="S39">
    <cfRule type="cellIs" dxfId="196" priority="72" operator="lessThan">
      <formula>0</formula>
    </cfRule>
  </conditionalFormatting>
  <conditionalFormatting sqref="U39">
    <cfRule type="cellIs" dxfId="195" priority="71" operator="lessThan">
      <formula>0</formula>
    </cfRule>
  </conditionalFormatting>
  <conditionalFormatting sqref="W39">
    <cfRule type="cellIs" dxfId="194" priority="70" operator="lessThan">
      <formula>0</formula>
    </cfRule>
  </conditionalFormatting>
  <conditionalFormatting sqref="Y39">
    <cfRule type="cellIs" dxfId="193" priority="69" operator="lessThan">
      <formula>0</formula>
    </cfRule>
  </conditionalFormatting>
  <conditionalFormatting sqref="AD39 AF39 AH39 AJ39">
    <cfRule type="cellIs" dxfId="192" priority="67" operator="lessThan">
      <formula>0</formula>
    </cfRule>
  </conditionalFormatting>
  <conditionalFormatting sqref="K40">
    <cfRule type="cellIs" dxfId="191" priority="65" operator="lessThan">
      <formula>0</formula>
    </cfRule>
  </conditionalFormatting>
  <conditionalFormatting sqref="M40">
    <cfRule type="cellIs" dxfId="190" priority="64" operator="lessThan">
      <formula>0</formula>
    </cfRule>
  </conditionalFormatting>
  <conditionalFormatting sqref="O40">
    <cfRule type="cellIs" dxfId="189" priority="63" operator="lessThan">
      <formula>0</formula>
    </cfRule>
  </conditionalFormatting>
  <conditionalFormatting sqref="Q40">
    <cfRule type="cellIs" dxfId="188" priority="62" operator="lessThan">
      <formula>0</formula>
    </cfRule>
  </conditionalFormatting>
  <conditionalFormatting sqref="S40">
    <cfRule type="cellIs" dxfId="187" priority="61" operator="lessThan">
      <formula>0</formula>
    </cfRule>
  </conditionalFormatting>
  <conditionalFormatting sqref="U40">
    <cfRule type="cellIs" dxfId="186" priority="60" operator="lessThan">
      <formula>0</formula>
    </cfRule>
  </conditionalFormatting>
  <conditionalFormatting sqref="W40">
    <cfRule type="cellIs" dxfId="185" priority="59" operator="lessThan">
      <formula>0</formula>
    </cfRule>
  </conditionalFormatting>
  <conditionalFormatting sqref="Y40">
    <cfRule type="cellIs" dxfId="184" priority="58" operator="lessThan">
      <formula>0</formula>
    </cfRule>
  </conditionalFormatting>
  <conditionalFormatting sqref="AD40 AF40 AH40 AJ40">
    <cfRule type="cellIs" dxfId="183" priority="56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61" activePane="bottomLeft" state="frozen"/>
      <selection pane="bottomLeft" activeCell="B168" sqref="B16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12871</v>
      </c>
    </row>
    <row r="2" spans="1:8">
      <c r="D2" s="15"/>
    </row>
    <row r="3" spans="1:8">
      <c r="A3" s="11"/>
      <c r="B3" s="248">
        <f>P!D3</f>
        <v>45839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467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45840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45841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474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475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478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45842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481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479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45843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45844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45845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45846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516</v>
      </c>
      <c r="C88" s="16">
        <v>80</v>
      </c>
      <c r="D88"/>
      <c r="E88"/>
      <c r="F88"/>
      <c r="G88"/>
      <c r="H88"/>
    </row>
    <row r="89" spans="1:8">
      <c r="A89" s="21">
        <v>2</v>
      </c>
      <c r="B89" s="11" t="s">
        <v>517</v>
      </c>
      <c r="C89" s="16">
        <v>320</v>
      </c>
      <c r="D89"/>
      <c r="E89"/>
      <c r="F89"/>
      <c r="G89"/>
      <c r="H89"/>
    </row>
    <row r="90" spans="1:8">
      <c r="A90" s="21">
        <v>3</v>
      </c>
      <c r="B90" s="11" t="s">
        <v>489</v>
      </c>
      <c r="C90" s="16">
        <v>1900</v>
      </c>
      <c r="D90"/>
      <c r="E90"/>
      <c r="F90"/>
      <c r="G90"/>
      <c r="H90"/>
    </row>
    <row r="91" spans="1:8">
      <c r="A91" s="21">
        <v>4</v>
      </c>
      <c r="B91" s="11" t="s">
        <v>518</v>
      </c>
      <c r="C91" s="16">
        <v>590</v>
      </c>
      <c r="D91"/>
      <c r="E91"/>
      <c r="F91"/>
      <c r="G91"/>
      <c r="H91"/>
    </row>
    <row r="92" spans="1:8">
      <c r="A92" s="21">
        <v>5</v>
      </c>
      <c r="B92" s="11" t="s">
        <v>519</v>
      </c>
      <c r="C92" s="16">
        <v>250</v>
      </c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3140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45847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45848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520</v>
      </c>
      <c r="C120" s="16">
        <v>420</v>
      </c>
      <c r="D120"/>
      <c r="E120"/>
      <c r="F120"/>
      <c r="G120"/>
      <c r="H120"/>
    </row>
    <row r="121" spans="1:8">
      <c r="A121" s="21">
        <v>2</v>
      </c>
      <c r="B121" s="11" t="s">
        <v>501</v>
      </c>
      <c r="C121" s="16">
        <v>820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1240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45849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45850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467</v>
      </c>
      <c r="C151" s="16">
        <v>400</v>
      </c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400</v>
      </c>
    </row>
    <row r="164" spans="1:3">
      <c r="A164" s="11"/>
      <c r="B164" s="50">
        <f>P!AB3</f>
        <v>45851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 t="s">
        <v>478</v>
      </c>
      <c r="C166" s="16">
        <v>50</v>
      </c>
    </row>
    <row r="167" spans="1:3">
      <c r="A167" s="21">
        <v>2</v>
      </c>
      <c r="B167" s="11" t="s">
        <v>521</v>
      </c>
      <c r="C167" s="16">
        <v>3640</v>
      </c>
    </row>
    <row r="168" spans="1:3">
      <c r="A168" s="21">
        <v>3</v>
      </c>
      <c r="B168" s="11" t="s">
        <v>467</v>
      </c>
      <c r="C168" s="16">
        <v>400</v>
      </c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4090</v>
      </c>
    </row>
    <row r="179" spans="1:3">
      <c r="A179" s="11"/>
      <c r="B179" s="50">
        <f>P!AD3</f>
        <v>45852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45853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45854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3" zoomScaleNormal="100" workbookViewId="0">
      <selection activeCell="A37" sqref="A3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45839</v>
      </c>
    </row>
    <row r="2" spans="1:8" ht="27.75" customHeight="1">
      <c r="A2" s="477" t="s">
        <v>448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313" t="s">
        <v>229</v>
      </c>
      <c r="C4" s="203">
        <v>9985</v>
      </c>
      <c r="D4" s="163">
        <f>C4</f>
        <v>9985</v>
      </c>
      <c r="E4" s="166">
        <f>SUM($D$3:D4)</f>
        <v>9985</v>
      </c>
      <c r="F4" s="167">
        <f>A4</f>
        <v>1</v>
      </c>
    </row>
    <row r="5" spans="1:8">
      <c r="A5" s="187">
        <f>SUBTOTAL(103,B$4:B5)</f>
        <v>2</v>
      </c>
      <c r="B5" s="313" t="s">
        <v>463</v>
      </c>
      <c r="C5" s="203">
        <v>12599</v>
      </c>
      <c r="D5" s="163">
        <f t="shared" ref="D5:D34" si="0">C5</f>
        <v>12599</v>
      </c>
      <c r="E5" s="166">
        <f>SUM($D$3:D5)</f>
        <v>22584</v>
      </c>
      <c r="F5" s="167">
        <f t="shared" ref="F5:F34" si="1">A5</f>
        <v>2</v>
      </c>
    </row>
    <row r="6" spans="1:8">
      <c r="A6" s="187">
        <f>SUBTOTAL(103,B$4:B6)</f>
        <v>3</v>
      </c>
      <c r="B6" s="313" t="s">
        <v>464</v>
      </c>
      <c r="C6" s="203">
        <v>10368</v>
      </c>
      <c r="D6" s="163">
        <f t="shared" si="0"/>
        <v>10368</v>
      </c>
      <c r="E6" s="166">
        <f>SUM($D$3:D6)</f>
        <v>32952</v>
      </c>
      <c r="F6" s="167">
        <f t="shared" si="1"/>
        <v>3</v>
      </c>
    </row>
    <row r="7" spans="1:8">
      <c r="A7" s="187">
        <f>SUBTOTAL(103,B$4:B7)</f>
        <v>4</v>
      </c>
      <c r="B7" s="313" t="s">
        <v>465</v>
      </c>
      <c r="C7" s="203">
        <v>2240</v>
      </c>
      <c r="D7" s="163">
        <f t="shared" si="0"/>
        <v>2240</v>
      </c>
      <c r="E7" s="166">
        <f>SUM($D$3:D7)</f>
        <v>35192</v>
      </c>
      <c r="F7" s="167">
        <f t="shared" si="1"/>
        <v>4</v>
      </c>
    </row>
    <row r="8" spans="1:8">
      <c r="A8" s="187">
        <f>SUBTOTAL(103,B$4:B8)</f>
        <v>5</v>
      </c>
      <c r="B8" s="159" t="s">
        <v>466</v>
      </c>
      <c r="C8" s="203">
        <v>2538</v>
      </c>
      <c r="D8" s="163">
        <f t="shared" si="0"/>
        <v>2538</v>
      </c>
      <c r="E8" s="166">
        <f>SUM($D$3:D8)</f>
        <v>37730</v>
      </c>
      <c r="F8" s="167">
        <f t="shared" si="1"/>
        <v>5</v>
      </c>
    </row>
    <row r="9" spans="1:8">
      <c r="A9" s="187">
        <f>SUBTOTAL(103,B$4:B9)</f>
        <v>6</v>
      </c>
      <c r="B9" s="159" t="s">
        <v>467</v>
      </c>
      <c r="C9" s="203">
        <v>1176</v>
      </c>
      <c r="D9" s="163">
        <f t="shared" si="0"/>
        <v>1176</v>
      </c>
      <c r="E9" s="166">
        <f>SUM($D$3:D9)</f>
        <v>38906</v>
      </c>
      <c r="F9" s="167">
        <f t="shared" si="1"/>
        <v>6</v>
      </c>
    </row>
    <row r="10" spans="1:8">
      <c r="A10" s="187">
        <f>SUBTOTAL(103,B$4:B10)</f>
        <v>7</v>
      </c>
      <c r="B10" s="159" t="s">
        <v>468</v>
      </c>
      <c r="C10" s="203">
        <v>5840</v>
      </c>
      <c r="D10" s="163">
        <f t="shared" si="0"/>
        <v>5840</v>
      </c>
      <c r="E10" s="166">
        <f>SUM($D$3:D10)</f>
        <v>44746</v>
      </c>
      <c r="F10" s="167">
        <f t="shared" si="1"/>
        <v>7</v>
      </c>
    </row>
    <row r="11" spans="1:8">
      <c r="A11" s="187">
        <f>SUBTOTAL(103,B$4:B11)</f>
        <v>8</v>
      </c>
      <c r="B11" s="159" t="s">
        <v>469</v>
      </c>
      <c r="C11" s="203">
        <v>410</v>
      </c>
      <c r="D11" s="163">
        <f t="shared" si="0"/>
        <v>410</v>
      </c>
      <c r="E11" s="166">
        <f>SUM($D$3:D11)</f>
        <v>45156</v>
      </c>
      <c r="F11" s="167">
        <f t="shared" si="1"/>
        <v>8</v>
      </c>
    </row>
    <row r="12" spans="1:8">
      <c r="A12" s="187">
        <f>SUBTOTAL(103,B$4:B12)</f>
        <v>9</v>
      </c>
      <c r="B12" s="159" t="s">
        <v>470</v>
      </c>
      <c r="C12" s="203">
        <v>3600</v>
      </c>
      <c r="D12" s="163">
        <f t="shared" si="0"/>
        <v>3600</v>
      </c>
      <c r="E12" s="166">
        <f>SUM($D$3:D12)</f>
        <v>48756</v>
      </c>
      <c r="F12" s="167">
        <f t="shared" si="1"/>
        <v>9</v>
      </c>
    </row>
    <row r="13" spans="1:8" hidden="1">
      <c r="A13" s="187">
        <f>SUBTOTAL(103,B$4:B13)</f>
        <v>9</v>
      </c>
      <c r="B13" s="159"/>
      <c r="C13" s="203"/>
      <c r="D13" s="163">
        <f t="shared" si="0"/>
        <v>0</v>
      </c>
      <c r="E13" s="166">
        <f>SUM($D$3:D13)</f>
        <v>48756</v>
      </c>
      <c r="F13" s="167">
        <f t="shared" si="1"/>
        <v>9</v>
      </c>
    </row>
    <row r="14" spans="1:8" hidden="1">
      <c r="A14" s="187">
        <f>SUBTOTAL(103,B$4:B14)</f>
        <v>9</v>
      </c>
      <c r="B14" s="159"/>
      <c r="C14" s="203"/>
      <c r="D14" s="163">
        <f t="shared" si="0"/>
        <v>0</v>
      </c>
      <c r="E14" s="166">
        <f>SUM($D$3:D14)</f>
        <v>48756</v>
      </c>
      <c r="F14" s="167">
        <f t="shared" si="1"/>
        <v>9</v>
      </c>
    </row>
    <row r="15" spans="1:8" hidden="1">
      <c r="A15" s="187">
        <f>SUBTOTAL(103,B$4:B15)</f>
        <v>9</v>
      </c>
      <c r="B15" s="204"/>
      <c r="C15" s="170"/>
      <c r="D15" s="163">
        <f t="shared" si="0"/>
        <v>0</v>
      </c>
      <c r="E15" s="166">
        <f>SUM($D$3:D15)</f>
        <v>48756</v>
      </c>
      <c r="F15" s="167">
        <f t="shared" si="1"/>
        <v>9</v>
      </c>
    </row>
    <row r="16" spans="1:8" hidden="1">
      <c r="A16" s="187">
        <f>SUBTOTAL(103,B$4:B16)</f>
        <v>9</v>
      </c>
      <c r="B16" s="159"/>
      <c r="C16" s="203"/>
      <c r="D16" s="163">
        <f t="shared" si="0"/>
        <v>0</v>
      </c>
      <c r="E16" s="166">
        <f>SUM($D$3:D16)</f>
        <v>48756</v>
      </c>
      <c r="F16" s="167">
        <f t="shared" si="1"/>
        <v>9</v>
      </c>
    </row>
    <row r="17" spans="1:6" hidden="1">
      <c r="A17" s="187">
        <f>SUBTOTAL(103,B$4:B17)</f>
        <v>9</v>
      </c>
      <c r="B17" s="204"/>
      <c r="C17" s="203"/>
      <c r="D17" s="163">
        <f t="shared" si="0"/>
        <v>0</v>
      </c>
      <c r="E17" s="166">
        <f>SUM($D$3:D17)</f>
        <v>48756</v>
      </c>
      <c r="F17" s="167">
        <f t="shared" si="1"/>
        <v>9</v>
      </c>
    </row>
    <row r="18" spans="1:6" hidden="1">
      <c r="A18" s="187">
        <f>SUBTOTAL(103,B$4:B18)</f>
        <v>9</v>
      </c>
      <c r="B18" s="159"/>
      <c r="C18" s="203"/>
      <c r="D18" s="163">
        <f t="shared" si="0"/>
        <v>0</v>
      </c>
      <c r="E18" s="166">
        <f>SUM($D$3:D18)</f>
        <v>48756</v>
      </c>
      <c r="F18" s="167">
        <f t="shared" si="1"/>
        <v>9</v>
      </c>
    </row>
    <row r="19" spans="1:6" hidden="1">
      <c r="A19" s="187">
        <f>SUBTOTAL(103,B$4:B19)</f>
        <v>9</v>
      </c>
      <c r="B19" s="159"/>
      <c r="C19" s="203"/>
      <c r="D19" s="163">
        <f t="shared" si="0"/>
        <v>0</v>
      </c>
      <c r="E19" s="166">
        <f>SUM($D$3:D19)</f>
        <v>48756</v>
      </c>
      <c r="F19" s="167">
        <f t="shared" si="1"/>
        <v>9</v>
      </c>
    </row>
    <row r="20" spans="1:6" hidden="1">
      <c r="A20" s="187">
        <f>SUBTOTAL(103,B$4:B20)</f>
        <v>9</v>
      </c>
      <c r="B20" s="159"/>
      <c r="C20" s="203"/>
      <c r="D20" s="163">
        <f t="shared" si="0"/>
        <v>0</v>
      </c>
      <c r="E20" s="166">
        <f>SUM($D$3:D20)</f>
        <v>48756</v>
      </c>
      <c r="F20" s="167">
        <f t="shared" si="1"/>
        <v>9</v>
      </c>
    </row>
    <row r="21" spans="1:6" hidden="1">
      <c r="A21" s="187">
        <f>SUBTOTAL(103,B$4:B21)</f>
        <v>9</v>
      </c>
      <c r="B21" s="324"/>
      <c r="C21" s="203"/>
      <c r="D21" s="163">
        <f t="shared" si="0"/>
        <v>0</v>
      </c>
      <c r="E21" s="166">
        <f>SUM($D$3:D21)</f>
        <v>48756</v>
      </c>
      <c r="F21" s="167">
        <f t="shared" si="1"/>
        <v>9</v>
      </c>
    </row>
    <row r="22" spans="1:6" hidden="1">
      <c r="A22" s="187">
        <f>SUBTOTAL(103,B$4:B22)</f>
        <v>9</v>
      </c>
      <c r="B22" s="324"/>
      <c r="C22" s="203"/>
      <c r="D22" s="163">
        <f t="shared" si="0"/>
        <v>0</v>
      </c>
      <c r="E22" s="166">
        <f>SUM($D$3:D22)</f>
        <v>48756</v>
      </c>
      <c r="F22" s="167">
        <f t="shared" si="1"/>
        <v>9</v>
      </c>
    </row>
    <row r="23" spans="1:6" hidden="1">
      <c r="A23" s="187">
        <f>SUBTOTAL(103,B$4:B23)</f>
        <v>9</v>
      </c>
      <c r="B23" s="324"/>
      <c r="C23" s="203"/>
      <c r="D23" s="163">
        <f t="shared" si="0"/>
        <v>0</v>
      </c>
      <c r="E23" s="166">
        <f>SUM($D$3:D23)</f>
        <v>48756</v>
      </c>
      <c r="F23" s="167">
        <f t="shared" si="1"/>
        <v>9</v>
      </c>
    </row>
    <row r="24" spans="1:6" hidden="1">
      <c r="A24" s="187">
        <f>SUBTOTAL(103,B$4:B24)</f>
        <v>9</v>
      </c>
      <c r="B24" s="324"/>
      <c r="C24" s="203"/>
      <c r="D24" s="163">
        <f t="shared" si="0"/>
        <v>0</v>
      </c>
      <c r="E24" s="166">
        <f>SUM($D$3:D24)</f>
        <v>48756</v>
      </c>
      <c r="F24" s="167">
        <f t="shared" si="1"/>
        <v>9</v>
      </c>
    </row>
    <row r="25" spans="1:6" hidden="1">
      <c r="A25" s="187">
        <f>SUBTOTAL(103,B$4:B25)</f>
        <v>9</v>
      </c>
      <c r="B25" s="324"/>
      <c r="C25" s="203"/>
      <c r="D25" s="163">
        <f t="shared" si="0"/>
        <v>0</v>
      </c>
      <c r="E25" s="166">
        <f>SUM($D$3:D25)</f>
        <v>48756</v>
      </c>
      <c r="F25" s="167">
        <f t="shared" si="1"/>
        <v>9</v>
      </c>
    </row>
    <row r="26" spans="1:6" hidden="1">
      <c r="A26" s="187">
        <f>SUBTOTAL(103,B$4:B26)</f>
        <v>9</v>
      </c>
      <c r="B26" s="324"/>
      <c r="C26" s="203"/>
      <c r="D26" s="163">
        <f t="shared" si="0"/>
        <v>0</v>
      </c>
      <c r="E26" s="166">
        <f>SUM($D$3:D26)</f>
        <v>48756</v>
      </c>
      <c r="F26" s="167">
        <f t="shared" si="1"/>
        <v>9</v>
      </c>
    </row>
    <row r="27" spans="1:6" hidden="1">
      <c r="A27" s="187">
        <f>SUBTOTAL(103,B$4:B27)</f>
        <v>9</v>
      </c>
      <c r="B27" s="324"/>
      <c r="C27" s="203"/>
      <c r="D27" s="163">
        <f t="shared" si="0"/>
        <v>0</v>
      </c>
      <c r="E27" s="166">
        <f>SUM($D$3:D27)</f>
        <v>48756</v>
      </c>
      <c r="F27" s="167">
        <f t="shared" si="1"/>
        <v>9</v>
      </c>
    </row>
    <row r="28" spans="1:6" hidden="1">
      <c r="A28" s="187">
        <f>SUBTOTAL(103,B$4:B28)</f>
        <v>9</v>
      </c>
      <c r="B28" s="324"/>
      <c r="C28" s="203"/>
      <c r="D28" s="163">
        <f t="shared" si="0"/>
        <v>0</v>
      </c>
      <c r="E28" s="166">
        <f>SUM($D$3:D28)</f>
        <v>48756</v>
      </c>
      <c r="F28" s="167">
        <f t="shared" si="1"/>
        <v>9</v>
      </c>
    </row>
    <row r="29" spans="1:6" hidden="1">
      <c r="A29" s="187">
        <f>SUBTOTAL(103,B$4:B29)</f>
        <v>9</v>
      </c>
      <c r="B29" s="324"/>
      <c r="C29" s="203"/>
      <c r="D29" s="163">
        <f t="shared" si="0"/>
        <v>0</v>
      </c>
      <c r="E29" s="166">
        <f>SUM($D$3:D29)</f>
        <v>48756</v>
      </c>
      <c r="F29" s="167">
        <f t="shared" si="1"/>
        <v>9</v>
      </c>
    </row>
    <row r="30" spans="1:6" hidden="1">
      <c r="A30" s="187">
        <f>SUBTOTAL(103,B$4:B30)</f>
        <v>9</v>
      </c>
      <c r="B30" s="324"/>
      <c r="C30" s="203"/>
      <c r="D30" s="163">
        <f t="shared" si="0"/>
        <v>0</v>
      </c>
      <c r="E30" s="166">
        <f>SUM($D$3:D30)</f>
        <v>48756</v>
      </c>
      <c r="F30" s="167">
        <f t="shared" si="1"/>
        <v>9</v>
      </c>
    </row>
    <row r="31" spans="1:6" hidden="1">
      <c r="A31" s="187">
        <f>SUBTOTAL(103,B$4:B31)</f>
        <v>9</v>
      </c>
      <c r="B31" s="324"/>
      <c r="C31" s="203"/>
      <c r="D31" s="163">
        <f t="shared" si="0"/>
        <v>0</v>
      </c>
      <c r="E31" s="166">
        <f>SUM($D$3:D31)</f>
        <v>48756</v>
      </c>
      <c r="F31" s="167">
        <f t="shared" si="1"/>
        <v>9</v>
      </c>
    </row>
    <row r="32" spans="1:6" hidden="1">
      <c r="A32" s="187">
        <f>SUBTOTAL(103,B$4:B32)</f>
        <v>9</v>
      </c>
      <c r="B32" s="324"/>
      <c r="C32" s="203"/>
      <c r="D32" s="163">
        <f t="shared" si="0"/>
        <v>0</v>
      </c>
      <c r="E32" s="166">
        <f>SUM($D$3:D32)</f>
        <v>48756</v>
      </c>
      <c r="F32" s="167">
        <f t="shared" si="1"/>
        <v>9</v>
      </c>
    </row>
    <row r="33" spans="1:6" hidden="1">
      <c r="A33" s="187">
        <f>SUBTOTAL(103,B$4:B33)</f>
        <v>9</v>
      </c>
      <c r="B33" s="324"/>
      <c r="C33" s="203"/>
      <c r="D33" s="163">
        <f t="shared" si="0"/>
        <v>0</v>
      </c>
      <c r="E33" s="166">
        <f>SUM($D$3:D33)</f>
        <v>48756</v>
      </c>
      <c r="F33" s="167">
        <f t="shared" si="1"/>
        <v>9</v>
      </c>
    </row>
    <row r="34" spans="1:6" hidden="1">
      <c r="A34" s="187">
        <f>SUBTOTAL(103,B$4:B34)</f>
        <v>9</v>
      </c>
      <c r="B34" s="159"/>
      <c r="C34" s="203"/>
      <c r="D34" s="163">
        <f t="shared" si="0"/>
        <v>0</v>
      </c>
      <c r="E34" s="166">
        <f>SUM($D$3:D34)</f>
        <v>48756</v>
      </c>
      <c r="F34" s="167">
        <f t="shared" si="1"/>
        <v>9</v>
      </c>
    </row>
    <row r="35" spans="1:6">
      <c r="A35" s="168"/>
      <c r="B35" s="169" t="s">
        <v>243</v>
      </c>
      <c r="C35" s="170">
        <f>SUM(C4:C34)</f>
        <v>48756</v>
      </c>
      <c r="D35" s="171"/>
      <c r="E35" s="172"/>
    </row>
    <row r="36" spans="1:6">
      <c r="A36" s="480" t="s">
        <v>482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2025-07-22T05:04:18Z</cp:lastPrinted>
  <dcterms:created xsi:type="dcterms:W3CDTF">2024-07-22T13:09:54Z</dcterms:created>
  <dcterms:modified xsi:type="dcterms:W3CDTF">2025-07-30T11:37:01Z</dcterms:modified>
</cp:coreProperties>
</file>